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BP2\MONITORING\PORTAL\GOV.PL\Budżet państwa\2 Wykonanie budżetu państwa\2 Operatywka\2019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44" r:id="rId6"/>
    <sheet name="TABLICA 4 " sheetId="21" r:id="rId7"/>
    <sheet name="TABLICA 5" sheetId="3" r:id="rId8"/>
    <sheet name="TABLICA 6" sheetId="33" r:id="rId9"/>
    <sheet name="TABLICA 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1" r:id="rId21"/>
    <sheet name="TABLICA 18" sheetId="72" r:id="rId22"/>
    <sheet name="TABLICA 19" sheetId="73" r:id="rId23"/>
    <sheet name="TABLICA 20" sheetId="74" r:id="rId24"/>
    <sheet name="WYKRES1" sheetId="75" r:id="rId25"/>
    <sheet name="WYKRES2" sheetId="76" r:id="rId26"/>
    <sheet name="WYKRES3" sheetId="77" r:id="rId27"/>
    <sheet name="WYKRES4" sheetId="78" r:id="rId28"/>
    <sheet name="WYKRES5" sheetId="79" r:id="rId29"/>
    <sheet name="WYKRES6" sheetId="80" r:id="rId30"/>
    <sheet name="WYKRES7" sheetId="81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18'!$A$6:$HV$64</definedName>
    <definedName name="_xlnm._FilterDatabase" localSheetId="22" hidden="1">'TABLICA 19'!$A$6:$M$249</definedName>
    <definedName name="_xlnm._FilterDatabase" localSheetId="23" hidden="1">'TABLICA 20'!$A$11:$N$103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7'!$A$12:$L$190</definedName>
    <definedName name="_xlnm.Print_Area" localSheetId="3">'TABLICA 1'!$A$1:$H$116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12'!$A$1:$G$95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16'!$A$1:$E$30</definedName>
    <definedName name="_xlnm.Print_Area" localSheetId="20">'TABLICA 17'!$A$1:$H$58</definedName>
    <definedName name="_xlnm.Print_Area" localSheetId="21">'TABLICA 18'!$A$1:$D$54</definedName>
    <definedName name="_xlnm.Print_Area" localSheetId="22">'TABLICA 19'!$A$1:$L$249</definedName>
    <definedName name="_xlnm.Print_Area" localSheetId="4">'TABLICA 2'!$A$1:$H$21</definedName>
    <definedName name="_xlnm.Print_Area" localSheetId="23">'TABLICA 20'!$A$1:$M$104</definedName>
    <definedName name="_xlnm.Print_Area" localSheetId="5">'TABLICA 3'!$A$1:$L$174</definedName>
    <definedName name="_xlnm.Print_Area" localSheetId="6">'TABLICA 4 '!$A$9:$E$96</definedName>
    <definedName name="_xlnm.Print_Area" localSheetId="7">'TABLICA 5'!$A$1:$D$26</definedName>
    <definedName name="_xlnm.Print_Area" localSheetId="8">'TABLICA 6'!$B$1:$L$138</definedName>
    <definedName name="_xlnm.Print_Area" localSheetId="10">'TABLICA 8 '!$A$12:$M$433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0">'TABLICA 17'!$1:$4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D103" i="74" l="1"/>
  <c r="E103" i="74"/>
  <c r="F103" i="74"/>
  <c r="G103" i="74"/>
  <c r="H103" i="74"/>
  <c r="I103" i="74"/>
  <c r="J103" i="74"/>
  <c r="K103" i="74"/>
  <c r="L103" i="74"/>
  <c r="M103" i="74"/>
  <c r="H251" i="73"/>
  <c r="G251" i="73"/>
  <c r="H252" i="73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B28" i="72"/>
  <c r="B32" i="72" s="1"/>
  <c r="B41" i="72" s="1"/>
  <c r="C28" i="72"/>
  <c r="D28" i="72" s="1"/>
  <c r="D29" i="72"/>
  <c r="D30" i="72"/>
  <c r="D31" i="72"/>
  <c r="C32" i="72"/>
  <c r="C41" i="72" s="1"/>
  <c r="C37" i="72"/>
  <c r="D38" i="72"/>
  <c r="D39" i="72"/>
  <c r="D40" i="72"/>
  <c r="D41" i="72" l="1"/>
  <c r="D32" i="72"/>
  <c r="G31" i="59"/>
  <c r="F182" i="5" l="1"/>
  <c r="F185" i="5" s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<sst xmlns="http://schemas.openxmlformats.org/spreadsheetml/2006/main" count="4745" uniqueCount="939">
  <si>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</si>
  <si>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</si>
  <si>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</si>
  <si>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</si>
  <si>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</si>
  <si>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</si>
  <si>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</si>
  <si>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</si>
  <si>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</si>
  <si>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</si>
  <si>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</si>
  <si>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</si>
  <si>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</si>
  <si>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</si>
  <si>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</si>
  <si>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</si>
  <si>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</si>
  <si>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</si>
  <si>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</si>
  <si>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</si>
  <si>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</si>
  <si>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</si>
  <si>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</si>
  <si>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</si>
  <si>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</si>
  <si>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</si>
  <si>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</si>
  <si>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</si>
  <si>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</si>
  <si>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</si>
  <si>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</si>
  <si>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</si>
  <si>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</si>
  <si>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</si>
  <si>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</si>
  <si>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</si>
  <si>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</si>
  <si>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</si>
  <si>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</si>
  <si>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</si>
  <si>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</si>
  <si>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</si>
  <si>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</si>
  <si>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</si>
  <si>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</si>
  <si>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</si>
  <si>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</si>
  <si>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</si>
  <si>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</si>
  <si>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</si>
  <si>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</si>
  <si>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</si>
  <si>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</si>
  <si>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</si>
  <si>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</si>
  <si>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</si>
  <si>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</si>
  <si>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</si>
  <si>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</si>
  <si>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</si>
  <si>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</si>
  <si>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</si>
  <si>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</si>
  <si>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</si>
  <si>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</si>
  <si>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</si>
  <si>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</si>
  <si>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</si>
  <si>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</si>
  <si>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</si>
  <si>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</si>
  <si>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</si>
  <si>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</si>
  <si>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</si>
  <si>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</si>
  <si>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</si>
  <si>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</si>
  <si>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</si>
  <si>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</si>
  <si>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</si>
  <si>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</si>
  <si>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</si>
  <si>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</si>
  <si>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</si>
  <si>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</si>
  <si>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</si>
  <si>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</si>
  <si>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</si>
  <si>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</si>
  <si>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</si>
  <si>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</si>
  <si>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</si>
  <si>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</si>
  <si>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</si>
  <si>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</si>
  <si>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</si>
  <si>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</si>
  <si>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</si>
  <si>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</si>
  <si>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</si>
  <si>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</si>
  <si>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</si>
  <si>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</si>
  <si>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</si>
  <si>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</si>
  <si>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</si>
  <si>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</si>
  <si>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</si>
  <si>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</si>
  <si>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</si>
  <si>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</si>
  <si>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</si>
  <si>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</si>
  <si>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</si>
  <si>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</si>
  <si>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</si>
  <si>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</si>
  <si>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</si>
  <si>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</si>
  <si>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</si>
  <si>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</si>
  <si>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</si>
  <si>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</si>
  <si>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</si>
  <si>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</si>
  <si>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</si>
  <si>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</si>
  <si>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</si>
  <si>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</si>
  <si>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</si>
  <si>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</si>
  <si>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</si>
  <si>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</si>
  <si>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</si>
  <si>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</si>
  <si>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</si>
  <si>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</si>
  <si>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</si>
  <si>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</si>
  <si>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</si>
  <si>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</si>
  <si>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</si>
  <si>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</si>
  <si>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</si>
  <si>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</si>
  <si>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</si>
  <si>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</si>
  <si>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</si>
  <si>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</si>
  <si>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</si>
  <si>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</si>
  <si>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</si>
  <si>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</si>
  <si>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</si>
  <si>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</si>
  <si>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</si>
  <si>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</si>
  <si>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</si>
  <si>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</si>
  <si>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</si>
  <si>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</si>
  <si>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</si>
  <si>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</si>
  <si>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</si>
  <si>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</si>
  <si>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</si>
  <si>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</si>
  <si>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</si>
  <si>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</si>
  <si>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</si>
  <si>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</si>
  <si>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</si>
  <si>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</si>
  <si>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</si>
  <si>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</si>
  <si>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</si>
  <si>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</si>
  <si>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</si>
  <si>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</si>
  <si>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</si>
  <si>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</si>
  <si>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</si>
  <si>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</si>
  <si>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</si>
  <si>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</si>
  <si>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</si>
  <si>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</si>
  <si>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</si>
  <si>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</si>
  <si>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</si>
  <si>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</si>
  <si>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</si>
  <si>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</si>
  <si>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</si>
  <si>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</si>
  <si>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</si>
  <si>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</si>
  <si>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</si>
  <si>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</si>
  <si>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</si>
  <si>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</si>
  <si>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</si>
  <si>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</si>
  <si>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</si>
  <si>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</si>
  <si>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</si>
  <si>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</si>
  <si>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</si>
  <si>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</si>
  <si>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</si>
  <si>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</si>
  <si>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</si>
  <si>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</si>
  <si>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</si>
  <si>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</si>
  <si>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</si>
  <si>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</si>
  <si>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</si>
  <si>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</si>
  <si>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</si>
  <si>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</si>
  <si>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</si>
  <si>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</si>
  <si>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</si>
  <si>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</si>
  <si>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</si>
  <si>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</si>
  <si>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</si>
  <si>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</si>
  <si>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</si>
  <si>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</si>
  <si>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</si>
  <si>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</si>
  <si>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</si>
  <si>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</si>
  <si>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</si>
  <si>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</si>
  <si>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</si>
  <si>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</si>
  <si>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</si>
  <si>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</si>
  <si>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</si>
  <si>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</si>
  <si>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</si>
  <si>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</si>
  <si>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</si>
  <si>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</si>
  <si>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</si>
  <si>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</si>
  <si>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</si>
  <si>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</si>
  <si>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</si>
  <si>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</si>
  <si>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</si>
  <si>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</si>
  <si>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</si>
  <si>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</si>
  <si>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</si>
  <si>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</si>
  <si>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</si>
  <si>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</si>
  <si>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</si>
  <si>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</si>
  <si>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</si>
  <si>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</si>
  <si>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</si>
  <si>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</si>
  <si>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</si>
  <si>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</si>
  <si>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</si>
  <si>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</si>
  <si>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</si>
  <si>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</si>
  <si>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</si>
  <si>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</si>
  <si>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</si>
  <si>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</si>
  <si>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</si>
  <si>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</si>
  <si>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</si>
  <si>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</si>
  <si>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</si>
  <si>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</si>
  <si>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</si>
  <si>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</si>
  <si>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</si>
  <si>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</si>
  <si>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</si>
  <si>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</si>
  <si>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</si>
  <si>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</si>
  <si>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</si>
  <si>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</si>
  <si>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</si>
  <si>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</si>
  <si>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</si>
  <si>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</si>
  <si>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</si>
  <si>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</si>
  <si>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</si>
  <si>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</si>
  <si>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</si>
  <si>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</si>
  <si>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</si>
  <si>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</si>
  <si>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</si>
  <si>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</si>
  <si>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</si>
  <si>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</si>
  <si>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</si>
  <si>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</si>
  <si>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</si>
  <si>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</si>
  <si>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</si>
  <si>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</si>
  <si>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</si>
  <si>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</si>
  <si>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</si>
  <si>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</si>
  <si>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</si>
  <si>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</si>
  <si>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</si>
  <si>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</si>
  <si>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</si>
  <si>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</si>
  <si>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</si>
  <si>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</si>
  <si>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</si>
  <si>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</si>
  <si>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</si>
  <si>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</si>
  <si>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</si>
  <si>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</si>
  <si>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</si>
  <si>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</si>
  <si>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</si>
  <si>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</si>
  <si>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</si>
  <si>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</si>
  <si>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</si>
  <si>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</si>
  <si>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</si>
  <si>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</si>
  <si>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</si>
  <si>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</si>
  <si>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</si>
  <si>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</si>
  <si>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</si>
  <si>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</si>
  <si>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</si>
  <si>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</si>
  <si>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</si>
  <si>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</si>
  <si>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</si>
  <si>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</si>
  <si>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</si>
  <si>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</si>
  <si>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</si>
  <si>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</si>
  <si>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</si>
  <si>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</si>
  <si>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</si>
  <si>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</si>
  <si>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</si>
  <si>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</si>
  <si>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</si>
  <si>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</si>
  <si>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</si>
  <si>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</si>
  <si>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</si>
  <si>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</si>
  <si>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</si>
  <si>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</si>
  <si>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</si>
  <si>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</si>
  <si>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</si>
  <si>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</si>
  <si>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</si>
  <si>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</si>
  <si>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</si>
  <si>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</si>
  <si>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</si>
  <si>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</si>
  <si>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</si>
  <si>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</si>
  <si>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</si>
  <si>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</si>
  <si>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</si>
  <si>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</si>
  <si>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</si>
  <si>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</si>
  <si>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</si>
  <si>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</si>
  <si>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</si>
  <si>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</si>
  <si>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</si>
  <si>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</si>
  <si>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</si>
  <si>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</si>
  <si>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</si>
  <si>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</si>
  <si>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</si>
  <si>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</si>
  <si>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</si>
  <si>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</si>
  <si>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</si>
  <si>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</si>
  <si>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</si>
  <si>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</si>
  <si>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</si>
  <si>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</si>
  <si>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</si>
  <si>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</si>
  <si>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</si>
  <si>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</si>
  <si>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</si>
  <si>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</si>
  <si>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</si>
  <si>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</si>
  <si>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</si>
  <si>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</si>
  <si>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</si>
  <si>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</si>
  <si>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</si>
  <si>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</si>
  <si>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</si>
  <si>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</si>
  <si>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</si>
  <si>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</si>
  <si>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</si>
  <si>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</si>
  <si>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</si>
  <si>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</si>
  <si>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</si>
  <si>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</si>
  <si>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</si>
  <si>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</si>
  <si>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</si>
  <si>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</si>
  <si>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</si>
  <si>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</si>
  <si>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</si>
  <si>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</si>
  <si>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</si>
  <si>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</si>
  <si>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</si>
  <si>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</si>
  <si>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</si>
  <si>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</si>
  <si>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</si>
  <si>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</si>
  <si>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</si>
  <si>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</si>
  <si>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</si>
  <si>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</si>
  <si>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</si>
  <si>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</si>
  <si>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</si>
  <si>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</si>
  <si>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</si>
  <si>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</si>
  <si>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</si>
  <si>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</si>
  <si>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</si>
  <si>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</si>
  <si>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</si>
  <si>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</si>
  <si>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</si>
  <si>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</si>
  <si>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</si>
  <si>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</si>
  <si>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</si>
  <si>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</si>
  <si>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</si>
  <si>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</si>
  <si>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</si>
  <si>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</si>
  <si>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</si>
  <si>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</si>
  <si>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</si>
  <si>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</si>
  <si>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</si>
  <si>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</si>
  <si>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</si>
  <si>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</si>
  <si>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</si>
  <si>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</si>
  <si>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</si>
  <si>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</si>
  <si>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</si>
  <si>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</si>
  <si>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</si>
  <si>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</si>
  <si>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</si>
  <si>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</si>
  <si>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</si>
  <si>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</si>
  <si>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</si>
  <si>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</si>
  <si>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</si>
  <si>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</si>
  <si>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</si>
  <si>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</si>
  <si>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</si>
  <si>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</si>
  <si>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</si>
  <si>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</si>
  <si>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</si>
  <si>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</si>
  <si>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</si>
  <si>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</si>
  <si>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</si>
  <si>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</si>
  <si>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</si>
  <si>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</si>
  <si>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</si>
  <si>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</si>
  <si>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</si>
  <si>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</si>
  <si>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</si>
  <si>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</si>
  <si>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</si>
  <si>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</si>
  <si>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</si>
  <si>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</si>
  <si>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</si>
  <si>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</si>
  <si>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</si>
  <si>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</si>
  <si>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</si>
  <si>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</si>
  <si>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</si>
  <si>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</si>
  <si>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</si>
  <si>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</si>
  <si>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</si>
  <si>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</si>
  <si>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</si>
  <si>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</si>
  <si>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</si>
  <si>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</si>
  <si>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</si>
  <si>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</si>
  <si>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</si>
  <si>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</si>
  <si>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</si>
  <si>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</si>
  <si>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</si>
  <si>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</si>
  <si>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</si>
  <si>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</si>
  <si>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</si>
  <si>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</si>
  <si>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</si>
  <si>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</si>
  <si>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</si>
  <si>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</si>
  <si>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</si>
  <si>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</si>
  <si>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</si>
  <si>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</si>
  <si>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</si>
  <si>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</si>
  <si>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</si>
  <si>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</si>
  <si>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</si>
  <si>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</si>
  <si>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</si>
  <si>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</si>
  <si>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</si>
  <si>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</si>
  <si>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</si>
  <si>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</si>
  <si>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</si>
  <si>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</si>
  <si>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</si>
  <si>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</si>
  <si>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</si>
  <si>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</si>
  <si>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</si>
  <si>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</si>
  <si>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</si>
  <si>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</si>
  <si>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</si>
  <si>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</si>
  <si>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</si>
  <si>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</si>
  <si>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</si>
  <si>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</si>
  <si>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</si>
  <si>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</si>
  <si>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</si>
  <si>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</si>
  <si>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</si>
  <si>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</si>
  <si>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</si>
  <si>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</si>
  <si>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</si>
  <si>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</si>
  <si>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</si>
  <si>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</si>
  <si>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</si>
  <si>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</si>
  <si>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</si>
  <si>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</si>
  <si>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</si>
  <si>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</si>
  <si>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</si>
  <si>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</si>
  <si>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</si>
  <si>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</si>
  <si>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</si>
  <si>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</si>
  <si>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</si>
  <si>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</si>
  <si>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</si>
  <si>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</si>
  <si>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</si>
  <si>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</si>
  <si>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</si>
  <si>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</si>
  <si>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</si>
  <si>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</si>
  <si>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</si>
  <si>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</si>
  <si>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</si>
  <si>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</si>
  <si>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</si>
  <si>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</si>
  <si>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</si>
  <si>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</si>
  <si>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</si>
  <si>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</si>
  <si>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</si>
  <si>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</si>
  <si>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</si>
  <si>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</si>
  <si>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</si>
  <si>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</si>
  <si>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</si>
  <si>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</si>
  <si>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</si>
  <si>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</si>
  <si>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</si>
  <si>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</si>
  <si>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</si>
  <si>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</si>
  <si>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</si>
  <si>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</si>
  <si>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</si>
  <si>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</si>
  <si>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</si>
  <si>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</si>
  <si>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</si>
  <si>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</si>
  <si>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</si>
  <si>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</si>
  <si>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</si>
  <si>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</si>
  <si>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</si>
  <si>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</si>
  <si>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</si>
  <si>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</si>
  <si>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</si>
  <si>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</si>
  <si>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</si>
  <si>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</si>
  <si>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</si>
  <si>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</si>
  <si>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</si>
  <si>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</si>
  <si>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</si>
  <si>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</si>
  <si>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</si>
  <si>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</si>
  <si>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</si>
  <si>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</si>
  <si>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</si>
  <si>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</si>
  <si>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</si>
  <si>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</si>
  <si>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</si>
  <si>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</si>
  <si>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</si>
  <si>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</si>
  <si>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</si>
  <si>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</si>
  <si>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</si>
  <si>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</si>
  <si>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</si>
  <si>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</si>
  <si>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</si>
  <si>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</si>
  <si>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</si>
  <si>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</si>
  <si>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</si>
  <si>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</si>
  <si>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</si>
  <si>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</si>
  <si>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</si>
  <si>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</si>
  <si>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</si>
  <si>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</si>
  <si>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</si>
  <si>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</si>
  <si>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</si>
  <si>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</si>
  <si>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</si>
  <si>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</si>
  <si>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</si>
  <si>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</si>
  <si>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</si>
  <si>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</si>
  <si>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</si>
  <si>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</si>
  <si>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</si>
  <si>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</si>
  <si>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</si>
  <si>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</si>
  <si>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</si>
  <si>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</si>
  <si>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</si>
  <si>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</si>
  <si>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</si>
  <si>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</si>
  <si>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</si>
  <si>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na 2019 rok</t>
  </si>
  <si>
    <t>W  LATACH  2018 - 2019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</si>
  <si>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</si>
  <si>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</si>
  <si>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</si>
  <si>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</si>
  <si>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</si>
  <si>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>na 2019 r.</t>
    </r>
    <r>
      <rPr>
        <b/>
        <vertAlign val="superscript"/>
        <sz val="12"/>
        <rFont val="Arial"/>
        <family val="2"/>
        <charset val="238"/>
      </rPr>
      <t/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</si>
  <si>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</si>
  <si>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</si>
  <si>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</si>
  <si>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</si>
  <si>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</si>
  <si>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</si>
  <si>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 xml:space="preserve">        - wpłaty z zysku od przedsiębiorstw państwowych i jednoosobowych spółek Skarbu Państwa,</t>
  </si>
  <si>
    <t xml:space="preserve">        - wpłaty do budżetu państwa od Banku Gospodarstwa Krajowego.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</si>
  <si>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</si>
  <si>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</si>
  <si>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</si>
  <si>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</si>
  <si>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</si>
  <si>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</si>
  <si>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</si>
  <si>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</si>
  <si>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>ZESTAWIENIE  OGÓLNE  Z  WYKONANIA  BUDŻETU  ŚRODKÓW  EUROPEJSKICH</t>
  </si>
  <si>
    <t xml:space="preserve">Ustawa </t>
  </si>
  <si>
    <t>R o k     2 0 1 8</t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</si>
  <si>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</si>
  <si>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</si>
  <si>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 xml:space="preserve">                 swap  oraz innych tytułów  płatne do końca 2019 r.</t>
  </si>
  <si>
    <t xml:space="preserve">Szkolnictwo wyższe 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</si>
  <si>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</si>
  <si>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 xml:space="preserve">  Zestawienie  ogólne - porównanie  wykonania  budżetu  państwa  w  latach  2018 - 2019</t>
  </si>
  <si>
    <t>6:3</t>
  </si>
  <si>
    <t>I - IV</t>
  </si>
  <si>
    <t xml:space="preserve"> I - V</t>
  </si>
  <si>
    <t>I - VI</t>
  </si>
  <si>
    <t>*)</t>
  </si>
  <si>
    <t>I - V</t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</si>
  <si>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</si>
  <si>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</si>
  <si>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</si>
  <si>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</si>
  <si>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</si>
  <si>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</si>
  <si>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**)</t>
    </r>
  </si>
  <si>
    <r>
      <t xml:space="preserve">na 2019 rok </t>
    </r>
    <r>
      <rPr>
        <b/>
        <vertAlign val="superscript"/>
        <sz val="11"/>
        <rFont val="Arial"/>
        <family val="2"/>
        <charset val="238"/>
      </rPr>
      <t>**)</t>
    </r>
  </si>
  <si>
    <t>III.   WYNIK BUDŻETU ŚRODKÓW EUROPEJSKICH</t>
  </si>
  <si>
    <t>I-VI</t>
  </si>
  <si>
    <t>I-V</t>
  </si>
  <si>
    <t>I-IV</t>
  </si>
  <si>
    <r>
      <rPr>
        <vertAlign val="superscript"/>
        <sz val="11"/>
        <color indexed="8"/>
        <rFont val="Arial"/>
        <family val="2"/>
        <charset val="238"/>
      </rPr>
      <t>*)</t>
    </r>
    <r>
      <rPr>
        <sz val="11"/>
        <color indexed="8"/>
        <rFont val="Arial"/>
        <family val="2"/>
        <charset val="238"/>
      </rPr>
      <t xml:space="preserve">  wskaźnik powyżej 1000</t>
    </r>
  </si>
  <si>
    <t>*)  wskaźnik powyżej 1000</t>
  </si>
  <si>
    <t>I - VII</t>
  </si>
  <si>
    <t>I - VIII</t>
  </si>
  <si>
    <t>I - IX</t>
  </si>
  <si>
    <t xml:space="preserve"> I - VIII</t>
  </si>
  <si>
    <t>I-IX</t>
  </si>
  <si>
    <t>I-VIII</t>
  </si>
  <si>
    <t>I-VII</t>
  </si>
  <si>
    <t xml:space="preserve">Sprawozdanie operatywne z wykonania budżetu państwa uwzględnia przepisy: </t>
  </si>
  <si>
    <t xml:space="preserve">  w tym wynagrodzeń, na rok 2019  (Dz. U. poz. 344).</t>
  </si>
  <si>
    <t>- Rozporządzenia Prezesa Rady Ministrów z dnia 20 lutego 2019 r. w sprawie przeniesienia planowanych dochodów i wydatków budżetowych,</t>
  </si>
  <si>
    <t>- Rozporządzenia Prezesa Rady Ministrów z dnia 6 września 2019 r. w sprawie przeniesienia planowanych wydatków budżetowych</t>
  </si>
  <si>
    <t xml:space="preserve">  określonych w ustawie budżetowej na rok 2019 (Dz. U. poz. 1729).</t>
  </si>
  <si>
    <t>- Rozporządzenia Prezesa Rady Ministrów z dnia 6 września 2019 r. w sprawie dokonania przeniesień niektórych planowanych wydatków</t>
  </si>
  <si>
    <t xml:space="preserve">  budżetu państwa określonych w ustawie budżetowej na rok 2019 (Dz.U. poz. 1762)</t>
  </si>
  <si>
    <t>Wytwarzanie i zaopatrywanie w energię elektryczną,  gaz i wodę</t>
  </si>
  <si>
    <t>I - X</t>
  </si>
  <si>
    <t>I - XI</t>
  </si>
  <si>
    <t>I - XII</t>
  </si>
  <si>
    <t xml:space="preserve"> I - XI</t>
  </si>
  <si>
    <t>ZA STYCZEŃ - PAŹDZIERNIK 2019 ROKU</t>
  </si>
  <si>
    <t>na dzień 31-10-2019 r.</t>
  </si>
  <si>
    <t>Ustawa budżetowa</t>
  </si>
  <si>
    <t>i plan po zmianach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</si>
  <si>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listopad</t>
    </r>
    <r>
      <rPr>
        <sz val="11"/>
        <rFont val="Arial"/>
        <family val="2"/>
        <charset val="238"/>
      </rPr>
      <t xml:space="preserve"> 3.765.312</t>
    </r>
    <r>
      <rPr>
        <sz val="11"/>
        <color theme="1"/>
        <rFont val="Arial"/>
        <family val="2"/>
        <charset val="238"/>
      </rPr>
      <t xml:space="preserve"> tys.zł</t>
    </r>
  </si>
  <si>
    <t xml:space="preserve">                 1 313 729 tys. zł - zobowiązania części 79 z tytułu odsetek, dyskonta i opłat od kredytów otrzymanych, wyemitowanych obligacji Skarbu Państwa i transakcji</t>
  </si>
  <si>
    <t xml:space="preserve">         oraz innych tytułów płatne do końca 2019 r. w kwocie 1 313 729 tys. zł. Pozostałe zobowiazania płatne w latach następnych.</t>
  </si>
  <si>
    <t>Wytwarzanie i zaopatrywanie w energię elektryczną, gaz i wodę</t>
  </si>
  <si>
    <t>I-XII</t>
  </si>
  <si>
    <t>I-XI</t>
  </si>
  <si>
    <t>I-X</t>
  </si>
  <si>
    <t>Ogółem Programy</t>
  </si>
  <si>
    <t>Wspólna Polityka Rolna</t>
  </si>
  <si>
    <t>Norweski Mechanizm Finansowy III Perspektywa Finansowa</t>
  </si>
  <si>
    <t>Mechanizm Finansowy EOG III Perspektywa Finansowa</t>
  </si>
  <si>
    <t>Ogółem perspektywa finansowa UE 2007 - 2013</t>
  </si>
  <si>
    <t>Regionalny Program Operacyjny Województwa Kujawsko - Pomorskiego na lata 2007 - 2013</t>
  </si>
  <si>
    <t>Program Operacyjny Kapitał Ludzki 2007-2013</t>
  </si>
  <si>
    <t>Program Operacyjny Innowacyjna Gospodarka 2007 - 2013</t>
  </si>
  <si>
    <t>Program Operacyjny Infrastruktura i Środowisko 2007-2013</t>
  </si>
  <si>
    <t>Ogółem perspektywa finansowa UE 2014 - 2020</t>
  </si>
  <si>
    <t>Instrument "Łącząc Europę"</t>
  </si>
  <si>
    <t>Program Operacyjny Pomoc Żywnościowa 2014 - 2020</t>
  </si>
  <si>
    <t>Program Operacyjny Rybactwo i Morze 2014 - 2020</t>
  </si>
  <si>
    <t>Ogółem Regionalne Programy Operacyjne 2014 - 2020</t>
  </si>
  <si>
    <t>Regionalny Program Operacyjny Województwa Zachodniopomorskiego 2014 - 2020</t>
  </si>
  <si>
    <t>Wielkopolski Regionalny Program Operacyjny na lata 2014 - 2020</t>
  </si>
  <si>
    <t>Regionalny Program Operacyjny Województwa Warmińsko-Mazurskiego na lata 2014 - 2020</t>
  </si>
  <si>
    <t>Regionalny Program Operacyjny Województwa Świętokrzyskiego na lata 2014 - 2020</t>
  </si>
  <si>
    <t>Regionalny Program Operacyjny Województwa Śląskiego na lata 2014 - 2020</t>
  </si>
  <si>
    <t>Regionalny Program Operacyjny Województwa Pomorskiego na lata 2014 - 2020</t>
  </si>
  <si>
    <t>Regionalny Program Operacyjny Województwa Podlaskiego na lata 2014 - 2020</t>
  </si>
  <si>
    <t>Regionalny Program Operacyjny Województwa Podkarpackiego na lata 2014 - 2020</t>
  </si>
  <si>
    <t>Regionalny Program Operacyjny Województwa Opolskiego na lata 2014 - 2020</t>
  </si>
  <si>
    <t>Regionalny Program Operacyjny Województwa Mazowieckiego na lata 2014 - 2020</t>
  </si>
  <si>
    <t>Regionalny Program Operacyjny Województwa Małopolskiego na lata 2014 - 2020</t>
  </si>
  <si>
    <t>Regionalny Program Operacyjny Województwa Łódzkiego na lata 2014 - 2020</t>
  </si>
  <si>
    <t>Regionalny Program Operacyjny -  Lubuskie 2020</t>
  </si>
  <si>
    <t>Regionalny Program Operacyjny Województwa Lubelskiego na lata 2014 - 2020</t>
  </si>
  <si>
    <t>Regionalny Program Operacyjny Województwa Kujawsko - Pomorskiego na lata 2014 - 2020</t>
  </si>
  <si>
    <t>Regionalny Program Operacyjny Województwa Dolnośląskiego 2014 - 2020</t>
  </si>
  <si>
    <t>Program Operacyjny Polska Cyfrowa na lata 2014 - 2020</t>
  </si>
  <si>
    <t>Program Operacyjny Wiedza Edukacja Rozwój 2014 - 2020</t>
  </si>
  <si>
    <t>Program Operacyjny Polska Wschodnia 2014 - 2020</t>
  </si>
  <si>
    <t>Program Operacyjny Inteligentny Rozwój 2014 - 2020</t>
  </si>
  <si>
    <t>Program Operacyjny Infrastruktura i Środowisko 2014 - 2020</t>
  </si>
  <si>
    <t xml:space="preserve">Dochody budżetu środków europejskich (część 87) </t>
  </si>
  <si>
    <t>Nazwa Programu</t>
  </si>
  <si>
    <t xml:space="preserve"> Dochody budżetu środków europejskich w 2019 r. </t>
  </si>
  <si>
    <t>Tablica 18</t>
  </si>
  <si>
    <t>RAZEM</t>
  </si>
  <si>
    <t>85/32</t>
  </si>
  <si>
    <t>85/30</t>
  </si>
  <si>
    <t>85/28</t>
  </si>
  <si>
    <t>85/26</t>
  </si>
  <si>
    <t>85/24</t>
  </si>
  <si>
    <t>85/22</t>
  </si>
  <si>
    <t>85/20</t>
  </si>
  <si>
    <t>85/18</t>
  </si>
  <si>
    <t>85/16</t>
  </si>
  <si>
    <t>85/14</t>
  </si>
  <si>
    <t>85/12</t>
  </si>
  <si>
    <t>85/10</t>
  </si>
  <si>
    <t>85/08</t>
  </si>
  <si>
    <t>85/06</t>
  </si>
  <si>
    <t>85/04</t>
  </si>
  <si>
    <t>85/02</t>
  </si>
  <si>
    <t>poz. 99  Finansowanie wynagrodzeń w ramach budżetu środków europejskich</t>
  </si>
  <si>
    <t>poz. 98  Finansowanie programów z budżetu środków europejskich</t>
  </si>
  <si>
    <t>Regionalny Program Operacyjny - Lubuskie 2020</t>
  </si>
  <si>
    <t>Regionalny Program Operacyjny Województwa Warmińsko - Mazurskiego na lata 2014 - 2020</t>
  </si>
  <si>
    <t>Program Operacyjny Innowacyjna Gospodarka 2007-2013</t>
  </si>
  <si>
    <t>Działalnośc usługowa</t>
  </si>
  <si>
    <t>15/12</t>
  </si>
  <si>
    <t>15/11</t>
  </si>
  <si>
    <t>15/10</t>
  </si>
  <si>
    <t>15/09</t>
  </si>
  <si>
    <t>15/08</t>
  </si>
  <si>
    <t>15/07</t>
  </si>
  <si>
    <t>15/06</t>
  </si>
  <si>
    <t>15/05</t>
  </si>
  <si>
    <t>15/04</t>
  </si>
  <si>
    <t>15/03</t>
  </si>
  <si>
    <t>15/02</t>
  </si>
  <si>
    <t>Urzędy naczenych organów władzy panstwowej, kontroli i ochrony prawa oraz sądownictwa</t>
  </si>
  <si>
    <t>9:7</t>
  </si>
  <si>
    <t>9:5</t>
  </si>
  <si>
    <t>Razem część</t>
  </si>
  <si>
    <t>Wydatki z budżetu środków europejskich</t>
  </si>
  <si>
    <t>Budżet po zmianach</t>
  </si>
  <si>
    <t>Ustawa budżetowa na 2019 r.</t>
  </si>
  <si>
    <t>Nazwa Programów Operacyjnych</t>
  </si>
  <si>
    <t xml:space="preserve">Dział </t>
  </si>
  <si>
    <t>Część</t>
  </si>
  <si>
    <t xml:space="preserve">WYDATKI BUDŻETU ŚRODKÓW EUROPEJSKICH </t>
  </si>
  <si>
    <t>Tablica 19</t>
  </si>
  <si>
    <t>Program Operacyjny Zrównoważony Rozwój Sektora Rybołówstwa i Nadbrzeżnych Obszarów Rybackich 2007 - 2013</t>
  </si>
  <si>
    <t>Program Operacyjny Rybactwo i Morze 2014-2020</t>
  </si>
  <si>
    <t>Program Operacyjny Infrastruktura i Środowisko 2007 - 2013</t>
  </si>
  <si>
    <t>Norweski Mechanizm Finansowy 2009-2014</t>
  </si>
  <si>
    <t>Mechanizm Finansowy Europejskiego Obszaru Gospodarczego 2009-2014</t>
  </si>
  <si>
    <t>Regionalny Program Operacyjny Województwa Zachodniopomorskiego na lata 2014 - 2020</t>
  </si>
  <si>
    <t>Regionalny Program Operacyjny Województwa Zachodniopomorskiego na lata 2007 - 2013</t>
  </si>
  <si>
    <t>Wielkopolski Regionalny Program Operacyjny na lata 2007 - 2013</t>
  </si>
  <si>
    <t>Regionalny Program Operacyjny Warmia i Mazury na lata 2007 - 2013</t>
  </si>
  <si>
    <t>Regionalny Program Operacyjny  Województwa Świętokrzyskiego na lata 2014 - 2020</t>
  </si>
  <si>
    <t>Regionalny Program Operacyjny  Województwa Świętokrzyskiego na lata 2007 - 2013</t>
  </si>
  <si>
    <t>Regionalny Program Operacyjny  Województwa Śląskiego na lata 2014 - 2020</t>
  </si>
  <si>
    <t>Regionalny Program Operacyjny  Województwa Śląskiego na lata 2007 - 2013</t>
  </si>
  <si>
    <t>Regionalny Program Operacyjny Województwa Pomorskiego na lata  2014 - 2020</t>
  </si>
  <si>
    <t>Regionalny Program Operacyjny dla Województwa Pomorskiego na lata 2007 - 2013</t>
  </si>
  <si>
    <t>Regionalny Program Operacyjny Województwa Podlaskiego na lata 2007 - 2013</t>
  </si>
  <si>
    <t>Regionalny Program Operacyjny Województwa Podkarpackiego na lata 2007 - 2013</t>
  </si>
  <si>
    <t>Regionalny Program Operacyjny Województwa Opolskiego na lata 2007 - 2013</t>
  </si>
  <si>
    <t>Regionalny Program Operacyjny  Województwa Mazowieckiego na lata 2014-2020</t>
  </si>
  <si>
    <t>Regionalny Program Operacyjny  Województwa Mazowieckiego na lata 2007 - 2013</t>
  </si>
  <si>
    <t>Małopolski Regionalny Program Operacyjny na lata 2007 - 2013</t>
  </si>
  <si>
    <t>Regionalny Program Operacyjny Województwa Łódzkiego na lata 2007 - 2013</t>
  </si>
  <si>
    <t>Lubuski Regionalny Program Operacyjny na lata 2007 - 2013</t>
  </si>
  <si>
    <t>Regionalny Program Operacyjny  Województwa Lubelskiego na lata 2014 - 2020</t>
  </si>
  <si>
    <t>Regionalny Program Operacyjny  Województwa Lubelskiego na lata 2007 - 2013</t>
  </si>
  <si>
    <t>Regionalny Program Operacyjny  Województwa Kujawsko - Pomorskiego na lata 2014 - 2020</t>
  </si>
  <si>
    <t>Regionalny Program Operacyjny  Województwa Kujawsko - Pomorskiego na lata 2007-2013</t>
  </si>
  <si>
    <t>Regionalny Program Operacyjny Województwa Dolnośląskiego na lata 2014 - 2020</t>
  </si>
  <si>
    <t>Regionalny Program Operacyjny dla Województwa Dolnośląskiego na lata 2007 - 2013</t>
  </si>
  <si>
    <t>Program Operacyjny Kapitał Ludzki 2007 - 2013</t>
  </si>
  <si>
    <t>Program Operacyjny Rozwój Polski Wschodniej 2007 - 2013</t>
  </si>
  <si>
    <t>dział</t>
  </si>
  <si>
    <t xml:space="preserve">część </t>
  </si>
  <si>
    <t>Nadpłacone zwroty wydatków zwrócone przez Ministra Finansów w bieżącym roku 
i dotyczące zwrotów z lat ubiegłych</t>
  </si>
  <si>
    <t>Zwroty wydatków dotyczące płatności z poprzednich lat budżetowych za okres I-X 2019r.</t>
  </si>
  <si>
    <t>Nazwa programu</t>
  </si>
  <si>
    <t>Klasyfikacja budżetowa</t>
  </si>
  <si>
    <t>ZWROTY WYDATKÓW DOTYCZĄCE PŁATNOŚCI Z POPRZEDNICH LAT BUDŻETOWYCH</t>
  </si>
  <si>
    <t>Tablica 20</t>
  </si>
  <si>
    <t xml:space="preserve">
34</t>
  </si>
  <si>
    <t xml:space="preserve">
34</t>
  </si>
  <si>
    <t xml:space="preserve"> i usług konsumpcyjnych 103,1% (na podstawie danych GUS)</t>
  </si>
  <si>
    <t xml:space="preserve">dla zapewnienia porównywalności wykonania za 2009 i 2010 r. posłużono się  wskaźnikiem  wzrostu cen towarów </t>
  </si>
  <si>
    <t xml:space="preserve">           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</si>
  <si>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grudzień </t>
    </r>
    <r>
      <rPr>
        <b/>
        <sz val="14"/>
        <color indexed="22"/>
        <rFont val="Arial"/>
        <family val="2"/>
        <charset val="238"/>
      </rPr>
      <t>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</si>
</sst>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#,##0.00;[Red]&quot;-&quot;#,##0.00"/>
    <numFmt numFmtId="174" formatCode="#,###&quot; &quot;;&quot;-&quot;#,###&quot; &quot;;&quot;- &quot;"/>
    <numFmt numFmtId="175" formatCode="0&quot; &quot;;;&quot;- &quot;"/>
    <numFmt numFmtId="176" formatCode="#,##0.0"/>
    <numFmt numFmtId="177" formatCode="#,###,"/>
    <numFmt numFmtId="178" formatCode="#,##0,&quot; &quot;;;&quot; -&quot;"/>
    <numFmt numFmtId="179" formatCode="#,##0,;\ \-#,###,;&quot;-&quot;"/>
    <numFmt numFmtId="180" formatCode="#,##0,&quot; &quot;"/>
    <numFmt numFmtId="181" formatCode="#,###.0,,"/>
    <numFmt numFmtId="182" formatCode="0.0%;;&quot;&quot;"/>
    <numFmt numFmtId="183" formatCode="#,##0.0_);\(#,##0.0\)"/>
    <numFmt numFmtId="184" formatCode="#,##0,;\ \-#,##0,;&quot;-&quot;"/>
    <numFmt numFmtId="185" formatCode="\ #,###,"/>
    <numFmt numFmtId="186" formatCode="_-* #,##0.0\ _z_ł_-;\-* #,##0.0\ _z_ł_-;_-* &quot;-&quot;?\ _z_ł_-;_-@_-"/>
    <numFmt numFmtId="187" formatCode="000"/>
    <numFmt numFmtId="188" formatCode="#,0##,"/>
  </numFmts>
  <fonts count="15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13"/>
      <name val="Arial"/>
      <family val="2"/>
      <charset val="238"/>
    </font>
    <font>
      <sz val="13"/>
      <name val="Arial CE"/>
      <charset val="238"/>
    </font>
    <font>
      <b/>
      <sz val="13"/>
      <name val="Arial CE"/>
      <charset val="238"/>
    </font>
    <font>
      <sz val="9"/>
      <name val="Times New Roman"/>
      <family val="1"/>
      <charset val="238"/>
    </font>
    <font>
      <sz val="9"/>
      <name val="Arial CE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5"/>
      <name val="Arial"/>
      <family val="2"/>
      <charset val="238"/>
    </font>
    <font>
      <sz val="15"/>
      <color rgb="FFFF0000"/>
      <name val="Arial CE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8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58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0" fontId="31" fillId="7" borderId="1" applyNumberFormat="0" applyAlignment="0" applyProtection="0"/>
    <xf numFmtId="0" fontId="32" fillId="7" borderId="1" applyNumberFormat="0" applyAlignment="0" applyProtection="0"/>
    <xf numFmtId="0" fontId="31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1" fillId="7" borderId="1" applyNumberFormat="0" applyAlignment="0" applyProtection="0"/>
    <xf numFmtId="0" fontId="33" fillId="20" borderId="3" applyNumberFormat="0" applyAlignment="0" applyProtection="0"/>
    <xf numFmtId="0" fontId="34" fillId="20" borderId="3" applyNumberFormat="0" applyAlignment="0" applyProtection="0"/>
    <xf numFmtId="0" fontId="33" fillId="20" borderId="3" applyNumberFormat="0" applyAlignment="0" applyProtection="0"/>
    <xf numFmtId="0" fontId="34" fillId="20" borderId="3" applyNumberFormat="0" applyAlignment="0" applyProtection="0"/>
    <xf numFmtId="0" fontId="34" fillId="20" borderId="3" applyNumberFormat="0" applyAlignment="0" applyProtection="0"/>
    <xf numFmtId="0" fontId="34" fillId="20" borderId="3" applyNumberFormat="0" applyAlignment="0" applyProtection="0"/>
    <xf numFmtId="0" fontId="33" fillId="20" borderId="3" applyNumberFormat="0" applyAlignment="0" applyProtection="0"/>
    <xf numFmtId="0" fontId="36" fillId="4" borderId="0" applyNumberFormat="0" applyBorder="0" applyAlignment="0" applyProtection="0"/>
    <xf numFmtId="0" fontId="35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7" borderId="1" applyNumberFormat="0" applyAlignment="0" applyProtection="0"/>
    <xf numFmtId="0" fontId="42" fillId="0" borderId="7" applyNumberFormat="0" applyFill="0" applyAlignment="0" applyProtection="0"/>
    <xf numFmtId="0" fontId="43" fillId="0" borderId="7" applyNumberFormat="0" applyFill="0" applyAlignment="0" applyProtection="0"/>
    <xf numFmtId="0" fontId="42" fillId="0" borderId="7" applyNumberFormat="0" applyFill="0" applyAlignment="0" applyProtection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43" fillId="0" borderId="7" applyNumberFormat="0" applyFill="0" applyAlignment="0" applyProtection="0"/>
    <xf numFmtId="0" fontId="42" fillId="0" borderId="7" applyNumberFormat="0" applyFill="0" applyAlignment="0" applyProtection="0"/>
    <xf numFmtId="0" fontId="44" fillId="21" borderId="2" applyNumberFormat="0" applyAlignment="0" applyProtection="0"/>
    <xf numFmtId="0" fontId="30" fillId="21" borderId="2" applyNumberFormat="0" applyAlignment="0" applyProtection="0"/>
    <xf numFmtId="0" fontId="44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30" fillId="21" borderId="2" applyNumberFormat="0" applyAlignment="0" applyProtection="0"/>
    <xf numFmtId="0" fontId="44" fillId="21" borderId="2" applyNumberFormat="0" applyAlignment="0" applyProtection="0"/>
    <xf numFmtId="0" fontId="43" fillId="0" borderId="7" applyNumberFormat="0" applyFill="0" applyAlignment="0" applyProtection="0"/>
    <xf numFmtId="0" fontId="45" fillId="0" borderId="4" applyNumberFormat="0" applyFill="0" applyAlignment="0" applyProtection="0"/>
    <xf numFmtId="0" fontId="39" fillId="0" borderId="4" applyNumberFormat="0" applyFill="0" applyAlignment="0" applyProtection="0"/>
    <xf numFmtId="0" fontId="45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0" fillId="0" borderId="5" applyNumberFormat="0" applyFill="0" applyAlignment="0" applyProtection="0"/>
    <xf numFmtId="0" fontId="46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1" fillId="0" borderId="6" applyNumberFormat="0" applyFill="0" applyAlignment="0" applyProtection="0"/>
    <xf numFmtId="0" fontId="47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5" fontId="50" fillId="0" borderId="0"/>
    <xf numFmtId="0" fontId="24" fillId="0" borderId="0"/>
    <xf numFmtId="0" fontId="24" fillId="0" borderId="0"/>
    <xf numFmtId="165" fontId="50" fillId="0" borderId="0"/>
    <xf numFmtId="165" fontId="50" fillId="0" borderId="0"/>
    <xf numFmtId="165" fontId="50" fillId="0" borderId="0"/>
    <xf numFmtId="0" fontId="51" fillId="0" borderId="0"/>
    <xf numFmtId="167" fontId="50" fillId="0" borderId="0"/>
    <xf numFmtId="0" fontId="51" fillId="0" borderId="0"/>
    <xf numFmtId="167" fontId="50" fillId="0" borderId="0"/>
    <xf numFmtId="0" fontId="37" fillId="0" borderId="0"/>
    <xf numFmtId="0" fontId="25" fillId="0" borderId="0"/>
    <xf numFmtId="167" fontId="50" fillId="0" borderId="0"/>
    <xf numFmtId="0" fontId="25" fillId="0" borderId="0"/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1" fillId="0" borderId="0"/>
    <xf numFmtId="0" fontId="52" fillId="0" borderId="0"/>
    <xf numFmtId="0" fontId="37" fillId="0" borderId="0"/>
    <xf numFmtId="0" fontId="23" fillId="0" borderId="0"/>
    <xf numFmtId="0" fontId="52" fillId="0" borderId="0"/>
    <xf numFmtId="0" fontId="23" fillId="0" borderId="0"/>
    <xf numFmtId="0" fontId="24" fillId="0" borderId="0"/>
    <xf numFmtId="165" fontId="50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165" fontId="50" fillId="0" borderId="0"/>
    <xf numFmtId="165" fontId="50" fillId="0" borderId="0"/>
    <xf numFmtId="165" fontId="50" fillId="0" borderId="0"/>
    <xf numFmtId="165" fontId="50" fillId="0" borderId="0" applyFill="0"/>
    <xf numFmtId="0" fontId="23" fillId="0" borderId="0"/>
    <xf numFmtId="165" fontId="50" fillId="0" borderId="0" applyFill="0"/>
    <xf numFmtId="165" fontId="50" fillId="0" borderId="0" applyFill="0"/>
    <xf numFmtId="165" fontId="50" fillId="0" borderId="0"/>
    <xf numFmtId="0" fontId="51" fillId="23" borderId="8" applyNumberFormat="0" applyFont="0" applyAlignment="0" applyProtection="0"/>
    <xf numFmtId="0" fontId="51" fillId="23" borderId="8" applyNumberFormat="0" applyFont="0" applyAlignment="0" applyProtection="0"/>
    <xf numFmtId="0" fontId="51" fillId="23" borderId="8" applyNumberFormat="0" applyFont="0" applyAlignment="0" applyProtection="0"/>
    <xf numFmtId="0" fontId="53" fillId="20" borderId="1" applyNumberFormat="0" applyAlignment="0" applyProtection="0"/>
    <xf numFmtId="0" fontId="29" fillId="20" borderId="1" applyNumberFormat="0" applyAlignment="0" applyProtection="0"/>
    <xf numFmtId="0" fontId="53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29" fillId="20" borderId="1" applyNumberFormat="0" applyAlignment="0" applyProtection="0"/>
    <xf numFmtId="0" fontId="53" fillId="20" borderId="1" applyNumberFormat="0" applyAlignment="0" applyProtection="0"/>
    <xf numFmtId="0" fontId="34" fillId="20" borderId="3" applyNumberFormat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9" applyNumberFormat="0" applyFill="0" applyAlignment="0" applyProtection="0"/>
    <xf numFmtId="0" fontId="56" fillId="0" borderId="9" applyNumberFormat="0" applyFill="0" applyAlignment="0" applyProtection="0"/>
    <xf numFmtId="0" fontId="55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5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6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5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3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50" fillId="0" borderId="0"/>
    <xf numFmtId="0" fontId="97" fillId="0" borderId="0"/>
    <xf numFmtId="9" fontId="25" fillId="0" borderId="0" applyFont="0" applyFill="0" applyBorder="0" applyAlignment="0" applyProtection="0"/>
    <xf numFmtId="0" fontId="22" fillId="0" borderId="0"/>
    <xf numFmtId="0" fontId="97" fillId="0" borderId="0"/>
    <xf numFmtId="0" fontId="23" fillId="0" borderId="0"/>
    <xf numFmtId="0" fontId="98" fillId="0" borderId="0"/>
    <xf numFmtId="0" fontId="51" fillId="0" borderId="0"/>
    <xf numFmtId="0" fontId="21" fillId="0" borderId="0"/>
    <xf numFmtId="9" fontId="21" fillId="0" borderId="0" applyFont="0" applyFill="0" applyBorder="0" applyAlignment="0" applyProtection="0"/>
    <xf numFmtId="0" fontId="10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01" fillId="0" borderId="0"/>
    <xf numFmtId="165" fontId="50" fillId="0" borderId="0"/>
    <xf numFmtId="165" fontId="50" fillId="0" borderId="0"/>
    <xf numFmtId="0" fontId="102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74" fontId="50" fillId="0" borderId="0"/>
    <xf numFmtId="0" fontId="52" fillId="0" borderId="0"/>
    <xf numFmtId="174" fontId="50" fillId="0" borderId="0"/>
    <xf numFmtId="174" fontId="50" fillId="0" borderId="0"/>
    <xf numFmtId="0" fontId="37" fillId="0" borderId="0"/>
    <xf numFmtId="0" fontId="2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37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7" fillId="0" borderId="0"/>
    <xf numFmtId="0" fontId="51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83" fontId="5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4" fillId="0" borderId="0" applyFont="0" applyFill="0" applyBorder="0" applyAlignment="0" applyProtection="0"/>
    <xf numFmtId="6" fontId="5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40">
    <xf numFmtId="0" fontId="0" fillId="0" borderId="0" xfId="0"/>
    <xf numFmtId="0" fontId="62" fillId="0" borderId="0" xfId="343" applyFont="1" applyFill="1" applyAlignment="1">
      <alignment vertical="center"/>
    </xf>
    <xf numFmtId="0" fontId="63" fillId="0" borderId="0" xfId="343" applyFont="1" applyFill="1" applyAlignment="1">
      <alignment vertical="center"/>
    </xf>
    <xf numFmtId="0" fontId="62" fillId="0" borderId="0" xfId="343" applyFont="1" applyFill="1" applyAlignment="1" applyProtection="1">
      <alignment horizontal="centerContinuous" vertical="center"/>
      <protection locked="0"/>
    </xf>
    <xf numFmtId="0" fontId="63" fillId="0" borderId="0" xfId="343" applyFont="1" applyFill="1" applyAlignment="1">
      <alignment horizontal="centerContinuous" vertical="center"/>
    </xf>
    <xf numFmtId="168" fontId="63" fillId="0" borderId="0" xfId="343" applyNumberFormat="1" applyFont="1" applyFill="1" applyAlignment="1">
      <alignment horizontal="centerContinuous" vertical="center"/>
    </xf>
    <xf numFmtId="168" fontId="62" fillId="0" borderId="0" xfId="343" applyNumberFormat="1" applyFont="1" applyFill="1" applyAlignment="1">
      <alignment vertical="center"/>
    </xf>
    <xf numFmtId="168" fontId="62" fillId="0" borderId="0" xfId="343" applyNumberFormat="1" applyFont="1" applyFill="1" applyAlignment="1">
      <alignment horizontal="left" vertical="center"/>
    </xf>
    <xf numFmtId="0" fontId="62" fillId="0" borderId="0" xfId="343" applyFont="1" applyFill="1" applyAlignment="1">
      <alignment horizontal="left" vertical="center"/>
    </xf>
    <xf numFmtId="0" fontId="65" fillId="0" borderId="0" xfId="343" applyFont="1" applyFill="1" applyAlignment="1">
      <alignment horizontal="right" vertical="center"/>
    </xf>
    <xf numFmtId="0" fontId="68" fillId="0" borderId="10" xfId="343" applyFont="1" applyFill="1" applyBorder="1" applyAlignment="1">
      <alignment vertical="center"/>
    </xf>
    <xf numFmtId="0" fontId="68" fillId="0" borderId="11" xfId="343" applyFont="1" applyFill="1" applyBorder="1" applyAlignment="1">
      <alignment vertical="center"/>
    </xf>
    <xf numFmtId="0" fontId="65" fillId="0" borderId="11" xfId="343" applyFont="1" applyFill="1" applyBorder="1" applyAlignment="1">
      <alignment vertical="center"/>
    </xf>
    <xf numFmtId="0" fontId="69" fillId="0" borderId="12" xfId="343" applyFont="1" applyFill="1" applyBorder="1" applyAlignment="1">
      <alignment vertical="center"/>
    </xf>
    <xf numFmtId="0" fontId="69" fillId="0" borderId="13" xfId="343" applyFont="1" applyFill="1" applyBorder="1" applyAlignment="1">
      <alignment horizontal="left" vertical="center"/>
    </xf>
    <xf numFmtId="0" fontId="69" fillId="0" borderId="13" xfId="343" applyFont="1" applyFill="1" applyBorder="1" applyAlignment="1">
      <alignment horizontal="centerContinuous" vertical="center"/>
    </xf>
    <xf numFmtId="0" fontId="69" fillId="0" borderId="14" xfId="343" applyFont="1" applyFill="1" applyBorder="1" applyAlignment="1">
      <alignment horizontal="centerContinuous" vertical="center"/>
    </xf>
    <xf numFmtId="165" fontId="62" fillId="0" borderId="15" xfId="342" applyFont="1" applyFill="1" applyBorder="1" applyAlignment="1">
      <alignment horizontal="left" vertical="center"/>
    </xf>
    <xf numFmtId="165" fontId="62" fillId="0" borderId="12" xfId="342" applyFont="1" applyFill="1" applyBorder="1" applyAlignment="1">
      <alignment horizontal="left" vertical="center"/>
    </xf>
    <xf numFmtId="165" fontId="62" fillId="0" borderId="16" xfId="342" applyFont="1" applyFill="1" applyBorder="1" applyAlignment="1">
      <alignment horizontal="left" vertical="center"/>
    </xf>
    <xf numFmtId="165" fontId="62" fillId="0" borderId="17" xfId="342" applyFont="1" applyFill="1" applyBorder="1" applyAlignment="1">
      <alignment horizontal="left" vertical="center"/>
    </xf>
    <xf numFmtId="165" fontId="62" fillId="0" borderId="0" xfId="342" applyFont="1" applyFill="1" applyAlignment="1">
      <alignment vertical="center"/>
    </xf>
    <xf numFmtId="0" fontId="63" fillId="0" borderId="18" xfId="343" applyFont="1" applyFill="1" applyBorder="1" applyAlignment="1">
      <alignment vertical="center"/>
    </xf>
    <xf numFmtId="0" fontId="63" fillId="0" borderId="0" xfId="343" applyFont="1" applyFill="1" applyBorder="1" applyAlignment="1">
      <alignment vertical="center"/>
    </xf>
    <xf numFmtId="165" fontId="70" fillId="0" borderId="0" xfId="342" applyFont="1" applyFill="1" applyBorder="1" applyAlignment="1" applyProtection="1">
      <alignment horizontal="left" vertical="center"/>
      <protection locked="0"/>
    </xf>
    <xf numFmtId="0" fontId="69" fillId="0" borderId="0" xfId="343" applyFont="1" applyFill="1" applyBorder="1" applyAlignment="1">
      <alignment vertical="center"/>
    </xf>
    <xf numFmtId="0" fontId="69" fillId="0" borderId="19" xfId="343" applyFont="1" applyFill="1" applyBorder="1" applyAlignment="1">
      <alignment horizontal="left" vertical="center"/>
    </xf>
    <xf numFmtId="0" fontId="65" fillId="0" borderId="19" xfId="343" applyFont="1" applyFill="1" applyBorder="1" applyAlignment="1">
      <alignment horizontal="center" vertical="center"/>
    </xf>
    <xf numFmtId="0" fontId="65" fillId="0" borderId="0" xfId="343" applyFont="1" applyFill="1" applyBorder="1" applyAlignment="1">
      <alignment horizontal="center" vertical="center"/>
    </xf>
    <xf numFmtId="165" fontId="65" fillId="0" borderId="20" xfId="342" applyFont="1" applyFill="1" applyBorder="1" applyAlignment="1">
      <alignment horizontal="centerContinuous" vertical="top"/>
    </xf>
    <xf numFmtId="165" fontId="65" fillId="0" borderId="0" xfId="342" applyFont="1" applyFill="1" applyAlignment="1">
      <alignment horizontal="center" vertical="center"/>
    </xf>
    <xf numFmtId="165" fontId="65" fillId="0" borderId="21" xfId="342" applyFont="1" applyFill="1" applyBorder="1" applyAlignment="1">
      <alignment horizontal="center" vertical="center"/>
    </xf>
    <xf numFmtId="165" fontId="65" fillId="0" borderId="21" xfId="342" applyFont="1" applyFill="1" applyBorder="1" applyAlignment="1">
      <alignment horizontal="centerContinuous" vertical="top"/>
    </xf>
    <xf numFmtId="165" fontId="63" fillId="0" borderId="0" xfId="342" applyFont="1" applyFill="1" applyAlignment="1">
      <alignment vertical="center"/>
    </xf>
    <xf numFmtId="0" fontId="70" fillId="0" borderId="0" xfId="343" applyFont="1" applyFill="1" applyBorder="1" applyAlignment="1" applyProtection="1">
      <alignment horizontal="left" vertical="center"/>
      <protection locked="0"/>
    </xf>
    <xf numFmtId="0" fontId="69" fillId="0" borderId="0" xfId="343" applyFont="1" applyFill="1" applyAlignment="1">
      <alignment vertical="center"/>
    </xf>
    <xf numFmtId="0" fontId="65" fillId="0" borderId="19" xfId="343" applyFont="1" applyFill="1" applyBorder="1" applyAlignment="1">
      <alignment horizontal="center" vertical="top"/>
    </xf>
    <xf numFmtId="165" fontId="65" fillId="0" borderId="20" xfId="342" applyFont="1" applyFill="1" applyBorder="1" applyAlignment="1">
      <alignment horizontal="centerContinuous" vertical="center"/>
    </xf>
    <xf numFmtId="165" fontId="65" fillId="0" borderId="21" xfId="342" applyFont="1" applyFill="1" applyBorder="1" applyAlignment="1">
      <alignment horizontal="center" vertical="top"/>
    </xf>
    <xf numFmtId="0" fontId="65" fillId="0" borderId="21" xfId="343" applyFont="1" applyFill="1" applyBorder="1" applyAlignment="1">
      <alignment horizontal="left" vertical="center"/>
    </xf>
    <xf numFmtId="0" fontId="65" fillId="0" borderId="0" xfId="343" applyFont="1" applyFill="1" applyBorder="1" applyAlignment="1">
      <alignment horizontal="centerContinuous" vertical="center"/>
    </xf>
    <xf numFmtId="0" fontId="69" fillId="0" borderId="22" xfId="343" applyFont="1" applyFill="1" applyBorder="1" applyAlignment="1">
      <alignment vertical="center"/>
    </xf>
    <xf numFmtId="0" fontId="69" fillId="0" borderId="23" xfId="343" applyFont="1" applyFill="1" applyBorder="1" applyAlignment="1">
      <alignment vertical="center"/>
    </xf>
    <xf numFmtId="0" fontId="69" fillId="0" borderId="0" xfId="343" applyFont="1" applyFill="1" applyBorder="1" applyAlignment="1">
      <alignment horizontal="centerContinuous" vertical="center"/>
    </xf>
    <xf numFmtId="165" fontId="65" fillId="0" borderId="23" xfId="342" applyFont="1" applyFill="1" applyBorder="1" applyAlignment="1">
      <alignment vertical="center"/>
    </xf>
    <xf numFmtId="165" fontId="65" fillId="0" borderId="24" xfId="342" applyFont="1" applyFill="1" applyBorder="1" applyAlignment="1">
      <alignment vertical="center"/>
    </xf>
    <xf numFmtId="165" fontId="65" fillId="0" borderId="25" xfId="342" applyFont="1" applyFill="1" applyBorder="1" applyAlignment="1">
      <alignment vertical="center"/>
    </xf>
    <xf numFmtId="165" fontId="65" fillId="0" borderId="22" xfId="342" applyFont="1" applyFill="1" applyBorder="1" applyAlignment="1">
      <alignment vertical="center"/>
    </xf>
    <xf numFmtId="165" fontId="65" fillId="0" borderId="26" xfId="342" applyFont="1" applyFill="1" applyBorder="1" applyAlignment="1">
      <alignment vertical="center"/>
    </xf>
    <xf numFmtId="0" fontId="63" fillId="0" borderId="27" xfId="343" applyFont="1" applyFill="1" applyBorder="1" applyAlignment="1">
      <alignment vertical="center"/>
    </xf>
    <xf numFmtId="0" fontId="63" fillId="0" borderId="28" xfId="343" applyFont="1" applyFill="1" applyBorder="1" applyAlignment="1">
      <alignment vertical="center"/>
    </xf>
    <xf numFmtId="0" fontId="71" fillId="0" borderId="28" xfId="343" applyFont="1" applyFill="1" applyBorder="1" applyAlignment="1">
      <alignment horizontal="centerContinuous" vertical="center"/>
    </xf>
    <xf numFmtId="0" fontId="71" fillId="0" borderId="29" xfId="343" applyFont="1" applyFill="1" applyBorder="1" applyAlignment="1">
      <alignment horizontal="centerContinuous" vertical="center"/>
    </xf>
    <xf numFmtId="0" fontId="71" fillId="0" borderId="27" xfId="343" applyFont="1" applyFill="1" applyBorder="1" applyAlignment="1">
      <alignment horizontal="center" vertical="center"/>
    </xf>
    <xf numFmtId="165" fontId="67" fillId="0" borderId="30" xfId="342" applyFont="1" applyFill="1" applyBorder="1" applyAlignment="1">
      <alignment horizontal="center" vertical="center"/>
    </xf>
    <xf numFmtId="165" fontId="67" fillId="0" borderId="31" xfId="342" applyFont="1" applyFill="1" applyBorder="1" applyAlignment="1">
      <alignment horizontal="center" vertical="center"/>
    </xf>
    <xf numFmtId="165" fontId="67" fillId="0" borderId="32" xfId="342" applyFont="1" applyFill="1" applyBorder="1" applyAlignment="1">
      <alignment horizontal="center" vertical="center"/>
    </xf>
    <xf numFmtId="165" fontId="67" fillId="0" borderId="33" xfId="342" applyFont="1" applyFill="1" applyBorder="1" applyAlignment="1">
      <alignment horizontal="center" vertical="center"/>
    </xf>
    <xf numFmtId="165" fontId="67" fillId="0" borderId="34" xfId="342" applyFont="1" applyFill="1" applyBorder="1" applyAlignment="1">
      <alignment horizontal="center" vertical="center"/>
    </xf>
    <xf numFmtId="0" fontId="62" fillId="0" borderId="0" xfId="343" applyFont="1" applyFill="1" applyBorder="1" applyAlignment="1" applyProtection="1">
      <alignment horizontal="left"/>
    </xf>
    <xf numFmtId="0" fontId="65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3" fillId="0" borderId="0" xfId="343" applyFont="1" applyFill="1"/>
    <xf numFmtId="0" fontId="62" fillId="0" borderId="0" xfId="343" quotePrefix="1" applyFont="1" applyFill="1" applyBorder="1" applyAlignment="1" applyProtection="1">
      <alignment horizontal="left"/>
    </xf>
    <xf numFmtId="0" fontId="65" fillId="0" borderId="35" xfId="343" applyFont="1" applyFill="1" applyBorder="1" applyAlignment="1">
      <alignment horizontal="centerContinuous" vertical="center"/>
    </xf>
    <xf numFmtId="165" fontId="73" fillId="0" borderId="0" xfId="342" applyFont="1" applyFill="1" applyBorder="1" applyAlignment="1" applyProtection="1">
      <alignment horizontal="right"/>
    </xf>
    <xf numFmtId="0" fontId="63" fillId="0" borderId="36" xfId="343" applyFont="1" applyFill="1" applyBorder="1" applyAlignment="1">
      <alignment vertical="center"/>
    </xf>
    <xf numFmtId="0" fontId="63" fillId="0" borderId="29" xfId="343" applyFont="1" applyFill="1" applyBorder="1" applyAlignment="1">
      <alignment vertical="center"/>
    </xf>
    <xf numFmtId="0" fontId="62" fillId="0" borderId="29" xfId="343" quotePrefix="1" applyFont="1" applyFill="1" applyBorder="1" applyAlignment="1" applyProtection="1">
      <alignment horizontal="left"/>
    </xf>
    <xf numFmtId="0" fontId="63" fillId="0" borderId="18" xfId="343" quotePrefix="1" applyFont="1" applyFill="1" applyBorder="1" applyAlignment="1">
      <alignment horizontal="right"/>
    </xf>
    <xf numFmtId="0" fontId="63" fillId="0" borderId="0" xfId="343" applyFont="1" applyFill="1" applyBorder="1" applyAlignment="1"/>
    <xf numFmtId="1" fontId="63" fillId="0" borderId="0" xfId="343" applyNumberFormat="1" applyFont="1" applyFill="1" applyBorder="1"/>
    <xf numFmtId="0" fontId="68" fillId="0" borderId="14" xfId="343" applyFont="1" applyFill="1" applyBorder="1" applyAlignment="1">
      <alignment horizontal="centerContinuous"/>
    </xf>
    <xf numFmtId="172" fontId="74" fillId="0" borderId="0" xfId="343" applyNumberFormat="1" applyFont="1" applyFill="1" applyBorder="1" applyAlignment="1" applyProtection="1">
      <alignment vertical="center"/>
    </xf>
    <xf numFmtId="0" fontId="63" fillId="0" borderId="18" xfId="343" applyFont="1" applyFill="1" applyBorder="1" applyAlignment="1">
      <alignment horizontal="right"/>
    </xf>
    <xf numFmtId="0" fontId="68" fillId="0" borderId="35" xfId="343" applyFont="1" applyFill="1" applyBorder="1" applyAlignment="1">
      <alignment horizontal="centerContinuous"/>
    </xf>
    <xf numFmtId="0" fontId="63" fillId="0" borderId="36" xfId="343" applyFont="1" applyFill="1" applyBorder="1" applyAlignment="1">
      <alignment horizontal="right"/>
    </xf>
    <xf numFmtId="0" fontId="63" fillId="0" borderId="29" xfId="343" applyFont="1" applyFill="1" applyBorder="1" applyAlignment="1"/>
    <xf numFmtId="1" fontId="63" fillId="0" borderId="29" xfId="343" applyNumberFormat="1" applyFont="1" applyFill="1" applyBorder="1"/>
    <xf numFmtId="0" fontId="68" fillId="0" borderId="37" xfId="343" applyFont="1" applyFill="1" applyBorder="1" applyAlignment="1">
      <alignment horizontal="centerContinuous"/>
    </xf>
    <xf numFmtId="0" fontId="68" fillId="0" borderId="38" xfId="343" applyFont="1" applyFill="1" applyBorder="1" applyAlignment="1">
      <alignment horizontal="centerContinuous"/>
    </xf>
    <xf numFmtId="0" fontId="68" fillId="0" borderId="39" xfId="343" applyFont="1" applyFill="1" applyBorder="1" applyAlignment="1">
      <alignment horizontal="centerContinuous"/>
    </xf>
    <xf numFmtId="0" fontId="68" fillId="0" borderId="40" xfId="343" applyFont="1" applyFill="1" applyBorder="1" applyAlignment="1">
      <alignment horizontal="centerContinuous"/>
    </xf>
    <xf numFmtId="0" fontId="68" fillId="0" borderId="41" xfId="343" applyFont="1" applyFill="1" applyBorder="1" applyAlignment="1">
      <alignment horizontal="centerContinuous"/>
    </xf>
    <xf numFmtId="0" fontId="63" fillId="0" borderId="0" xfId="343" quotePrefix="1" applyFont="1" applyFill="1" applyBorder="1" applyAlignment="1"/>
    <xf numFmtId="0" fontId="64" fillId="0" borderId="0" xfId="343" applyFont="1" applyFill="1" applyBorder="1" applyAlignment="1"/>
    <xf numFmtId="0" fontId="64" fillId="0" borderId="18" xfId="343" applyFont="1" applyFill="1" applyBorder="1" applyAlignment="1">
      <alignment horizontal="right"/>
    </xf>
    <xf numFmtId="0" fontId="63" fillId="0" borderId="18" xfId="343" quotePrefix="1" applyNumberFormat="1" applyFont="1" applyFill="1" applyBorder="1" applyAlignment="1">
      <alignment horizontal="right"/>
    </xf>
    <xf numFmtId="0" fontId="63" fillId="0" borderId="18" xfId="343" quotePrefix="1" applyFont="1" applyFill="1" applyBorder="1" applyAlignment="1"/>
    <xf numFmtId="0" fontId="63" fillId="0" borderId="11" xfId="343" applyFont="1" applyFill="1" applyBorder="1" applyAlignment="1"/>
    <xf numFmtId="0" fontId="63" fillId="0" borderId="0" xfId="0" applyFont="1"/>
    <xf numFmtId="165" fontId="62" fillId="0" borderId="0" xfId="340" applyFont="1" applyAlignment="1" applyProtection="1">
      <alignment horizontal="left"/>
    </xf>
    <xf numFmtId="165" fontId="63" fillId="0" borderId="0" xfId="340" applyFont="1"/>
    <xf numFmtId="165" fontId="79" fillId="0" borderId="0" xfId="340" applyFont="1"/>
    <xf numFmtId="165" fontId="80" fillId="0" borderId="0" xfId="340" applyFont="1"/>
    <xf numFmtId="165" fontId="81" fillId="0" borderId="0" xfId="340" applyFont="1" applyAlignment="1" applyProtection="1">
      <alignment horizontal="centerContinuous"/>
    </xf>
    <xf numFmtId="165" fontId="80" fillId="0" borderId="0" xfId="340" applyFont="1" applyAlignment="1">
      <alignment horizontal="centerContinuous"/>
    </xf>
    <xf numFmtId="165" fontId="80" fillId="0" borderId="29" xfId="340" applyFont="1" applyBorder="1"/>
    <xf numFmtId="165" fontId="65" fillId="0" borderId="0" xfId="340" applyFont="1" applyAlignment="1" applyProtection="1">
      <alignment horizontal="right"/>
    </xf>
    <xf numFmtId="165" fontId="80" fillId="0" borderId="15" xfId="340" applyFont="1" applyBorder="1"/>
    <xf numFmtId="165" fontId="65" fillId="0" borderId="15" xfId="340" applyFont="1" applyBorder="1" applyAlignment="1">
      <alignment horizontal="center"/>
    </xf>
    <xf numFmtId="165" fontId="65" fillId="0" borderId="20" xfId="340" applyFont="1" applyBorder="1" applyAlignment="1">
      <alignment horizontal="center"/>
    </xf>
    <xf numFmtId="165" fontId="65" fillId="0" borderId="20" xfId="340" applyFont="1" applyBorder="1" applyAlignment="1" applyProtection="1">
      <alignment horizontal="center" vertical="center"/>
    </xf>
    <xf numFmtId="165" fontId="80" fillId="0" borderId="23" xfId="340" applyFont="1" applyBorder="1"/>
    <xf numFmtId="165" fontId="65" fillId="0" borderId="23" xfId="340" applyFont="1" applyBorder="1" applyAlignment="1" applyProtection="1">
      <alignment horizontal="center" vertical="center"/>
    </xf>
    <xf numFmtId="165" fontId="83" fillId="0" borderId="23" xfId="340" applyFont="1" applyBorder="1" applyAlignment="1">
      <alignment horizontal="center" vertical="center"/>
    </xf>
    <xf numFmtId="165" fontId="83" fillId="0" borderId="42" xfId="340" quotePrefix="1" applyFont="1" applyBorder="1" applyAlignment="1" applyProtection="1">
      <alignment horizontal="center" vertical="center"/>
    </xf>
    <xf numFmtId="165" fontId="80" fillId="0" borderId="0" xfId="340" applyFont="1" applyAlignment="1">
      <alignment horizontal="center" vertical="center"/>
    </xf>
    <xf numFmtId="165" fontId="80" fillId="0" borderId="0" xfId="340" applyFont="1" applyBorder="1"/>
    <xf numFmtId="4" fontId="80" fillId="0" borderId="0" xfId="340" applyNumberFormat="1" applyFont="1"/>
    <xf numFmtId="165" fontId="62" fillId="0" borderId="0" xfId="341" applyFont="1" applyAlignment="1" applyProtection="1">
      <alignment horizontal="left"/>
    </xf>
    <xf numFmtId="165" fontId="63" fillId="0" borderId="0" xfId="341" applyFont="1"/>
    <xf numFmtId="165" fontId="62" fillId="0" borderId="0" xfId="341" applyFont="1" applyAlignment="1" applyProtection="1">
      <alignment horizontal="centerContinuous"/>
    </xf>
    <xf numFmtId="165" fontId="63" fillId="0" borderId="0" xfId="341" applyFont="1" applyAlignment="1">
      <alignment horizontal="centerContinuous"/>
    </xf>
    <xf numFmtId="165" fontId="62" fillId="0" borderId="0" xfId="341" applyFont="1"/>
    <xf numFmtId="165" fontId="65" fillId="0" borderId="0" xfId="341" applyFont="1" applyAlignment="1" applyProtection="1">
      <alignment horizontal="right"/>
    </xf>
    <xf numFmtId="165" fontId="68" fillId="0" borderId="15" xfId="341" applyFont="1" applyBorder="1"/>
    <xf numFmtId="165" fontId="65" fillId="0" borderId="39" xfId="341" applyFont="1" applyBorder="1" applyAlignment="1">
      <alignment horizontal="center"/>
    </xf>
    <xf numFmtId="165" fontId="65" fillId="0" borderId="43" xfId="341" applyFont="1" applyBorder="1" applyAlignment="1">
      <alignment vertical="center"/>
    </xf>
    <xf numFmtId="165" fontId="65" fillId="0" borderId="20" xfId="341" applyFont="1" applyBorder="1" applyAlignment="1">
      <alignment horizontal="center"/>
    </xf>
    <xf numFmtId="165" fontId="65" fillId="0" borderId="38" xfId="341" applyFont="1" applyBorder="1" applyAlignment="1" applyProtection="1">
      <alignment horizontal="center" vertical="center"/>
    </xf>
    <xf numFmtId="165" fontId="65" fillId="0" borderId="35" xfId="341" applyFont="1" applyBorder="1" applyAlignment="1" applyProtection="1">
      <alignment horizontal="centerContinuous" vertical="center"/>
    </xf>
    <xf numFmtId="165" fontId="68" fillId="0" borderId="23" xfId="341" applyFont="1" applyBorder="1"/>
    <xf numFmtId="165" fontId="65" fillId="0" borderId="40" xfId="341" applyFont="1" applyBorder="1" applyAlignment="1">
      <alignment horizontal="center"/>
    </xf>
    <xf numFmtId="165" fontId="65" fillId="0" borderId="22" xfId="341" applyFont="1" applyBorder="1" applyAlignment="1">
      <alignment vertical="center"/>
    </xf>
    <xf numFmtId="165" fontId="67" fillId="0" borderId="23" xfId="341" applyFont="1" applyBorder="1" applyAlignment="1">
      <alignment horizontal="center" vertical="center"/>
    </xf>
    <xf numFmtId="165" fontId="67" fillId="0" borderId="40" xfId="341" quotePrefix="1" applyFont="1" applyBorder="1" applyAlignment="1" applyProtection="1">
      <alignment horizontal="center" vertical="center"/>
    </xf>
    <xf numFmtId="165" fontId="67" fillId="0" borderId="22" xfId="341" applyFont="1" applyBorder="1" applyAlignment="1" applyProtection="1">
      <alignment horizontal="center" vertical="center"/>
    </xf>
    <xf numFmtId="165" fontId="63" fillId="0" borderId="0" xfId="341" applyFont="1" applyAlignment="1">
      <alignment horizontal="center" vertical="center"/>
    </xf>
    <xf numFmtId="165" fontId="62" fillId="0" borderId="15" xfId="341" applyFont="1" applyBorder="1" applyAlignment="1" applyProtection="1">
      <alignment horizontal="left"/>
    </xf>
    <xf numFmtId="1" fontId="63" fillId="0" borderId="20" xfId="341" applyNumberFormat="1" applyFont="1" applyBorder="1"/>
    <xf numFmtId="170" fontId="62" fillId="0" borderId="0" xfId="341" applyNumberFormat="1" applyFont="1"/>
    <xf numFmtId="170" fontId="63" fillId="0" borderId="0" xfId="341" applyNumberFormat="1" applyFont="1"/>
    <xf numFmtId="2" fontId="63" fillId="0" borderId="0" xfId="341" applyNumberFormat="1" applyFont="1"/>
    <xf numFmtId="1" fontId="63" fillId="0" borderId="23" xfId="341" applyNumberFormat="1" applyFont="1" applyBorder="1"/>
    <xf numFmtId="165" fontId="62" fillId="0" borderId="0" xfId="342" applyFont="1" applyFill="1" applyAlignment="1">
      <alignment horizontal="left" vertical="center"/>
    </xf>
    <xf numFmtId="165" fontId="62" fillId="0" borderId="0" xfId="345" applyFont="1" applyFill="1" applyAlignment="1">
      <alignment horizontal="left" vertical="center"/>
    </xf>
    <xf numFmtId="165" fontId="62" fillId="0" borderId="0" xfId="345" applyFont="1" applyFill="1" applyAlignment="1">
      <alignment vertical="center"/>
    </xf>
    <xf numFmtId="165" fontId="63" fillId="0" borderId="0" xfId="345" applyFont="1" applyFill="1" applyAlignment="1">
      <alignment vertical="center"/>
    </xf>
    <xf numFmtId="165" fontId="62" fillId="0" borderId="0" xfId="345" applyFont="1" applyFill="1" applyAlignment="1" applyProtection="1">
      <alignment horizontal="centerContinuous" vertical="center"/>
      <protection locked="0"/>
    </xf>
    <xf numFmtId="165" fontId="62" fillId="0" borderId="0" xfId="345" applyFont="1" applyFill="1" applyAlignment="1">
      <alignment horizontal="centerContinuous" vertical="center"/>
    </xf>
    <xf numFmtId="165" fontId="62" fillId="0" borderId="0" xfId="345" applyFont="1" applyFill="1" applyBorder="1" applyAlignment="1">
      <alignment vertical="center"/>
    </xf>
    <xf numFmtId="165" fontId="65" fillId="0" borderId="0" xfId="345" applyFont="1" applyFill="1" applyAlignment="1">
      <alignment horizontal="right" vertical="center"/>
    </xf>
    <xf numFmtId="165" fontId="62" fillId="0" borderId="10" xfId="345" applyFont="1" applyFill="1" applyBorder="1" applyAlignment="1">
      <alignment vertical="center"/>
    </xf>
    <xf numFmtId="165" fontId="69" fillId="0" borderId="11" xfId="345" applyFont="1" applyFill="1" applyBorder="1" applyAlignment="1">
      <alignment vertical="center"/>
    </xf>
    <xf numFmtId="165" fontId="65" fillId="0" borderId="11" xfId="345" applyFont="1" applyFill="1" applyBorder="1" applyAlignment="1">
      <alignment vertical="center"/>
    </xf>
    <xf numFmtId="165" fontId="62" fillId="0" borderId="12" xfId="342" applyFont="1" applyFill="1" applyBorder="1" applyAlignment="1">
      <alignment horizontal="centerContinuous" vertical="center"/>
    </xf>
    <xf numFmtId="165" fontId="69" fillId="0" borderId="0" xfId="345" applyFont="1" applyFill="1" applyBorder="1" applyAlignment="1">
      <alignment horizontal="left" vertical="center"/>
    </xf>
    <xf numFmtId="165" fontId="69" fillId="0" borderId="18" xfId="345" applyFont="1" applyFill="1" applyBorder="1" applyAlignment="1">
      <alignment vertical="center"/>
    </xf>
    <xf numFmtId="165" fontId="69" fillId="0" borderId="0" xfId="345" applyFont="1" applyFill="1" applyBorder="1" applyAlignment="1">
      <alignment vertical="center"/>
    </xf>
    <xf numFmtId="165" fontId="70" fillId="0" borderId="0" xfId="345" applyFont="1" applyFill="1" applyBorder="1" applyAlignment="1" applyProtection="1">
      <alignment horizontal="left" vertical="center"/>
      <protection locked="0"/>
    </xf>
    <xf numFmtId="165" fontId="62" fillId="0" borderId="21" xfId="342" applyFont="1" applyFill="1" applyBorder="1" applyAlignment="1">
      <alignment horizontal="left" vertical="center"/>
    </xf>
    <xf numFmtId="165" fontId="65" fillId="0" borderId="0" xfId="342" applyFont="1" applyFill="1" applyAlignment="1">
      <alignment horizontal="centerContinuous" vertical="center"/>
    </xf>
    <xf numFmtId="165" fontId="62" fillId="0" borderId="18" xfId="345" applyFont="1" applyFill="1" applyBorder="1" applyAlignment="1">
      <alignment horizontal="center" vertical="center"/>
    </xf>
    <xf numFmtId="165" fontId="62" fillId="0" borderId="0" xfId="345" applyFont="1" applyFill="1" applyBorder="1" applyAlignment="1">
      <alignment horizontal="center" vertical="center"/>
    </xf>
    <xf numFmtId="165" fontId="69" fillId="0" borderId="18" xfId="345" applyFont="1" applyFill="1" applyBorder="1" applyAlignment="1">
      <alignment horizontal="left" vertical="center"/>
    </xf>
    <xf numFmtId="165" fontId="65" fillId="0" borderId="21" xfId="342" applyFont="1" applyFill="1" applyBorder="1" applyAlignment="1">
      <alignment horizontal="left" vertical="center"/>
    </xf>
    <xf numFmtId="165" fontId="69" fillId="0" borderId="35" xfId="345" applyFont="1" applyFill="1" applyBorder="1" applyAlignment="1">
      <alignment vertical="center"/>
    </xf>
    <xf numFmtId="165" fontId="65" fillId="0" borderId="24" xfId="342" applyFont="1" applyFill="1" applyBorder="1" applyAlignment="1">
      <alignment horizontal="centerContinuous" vertical="center"/>
    </xf>
    <xf numFmtId="165" fontId="67" fillId="0" borderId="27" xfId="344" applyFont="1" applyFill="1" applyBorder="1" applyAlignment="1">
      <alignment horizontal="centerContinuous" vertical="center"/>
    </xf>
    <xf numFmtId="165" fontId="67" fillId="0" borderId="28" xfId="344" applyFont="1" applyFill="1" applyBorder="1" applyAlignment="1">
      <alignment horizontal="centerContinuous" vertical="center"/>
    </xf>
    <xf numFmtId="165" fontId="67" fillId="0" borderId="45" xfId="344" applyFont="1" applyFill="1" applyBorder="1" applyAlignment="1">
      <alignment horizontal="centerContinuous" vertical="center"/>
    </xf>
    <xf numFmtId="165" fontId="67" fillId="0" borderId="34" xfId="342" applyFont="1" applyFill="1" applyBorder="1" applyAlignment="1">
      <alignment horizontal="centerContinuous" vertical="center"/>
    </xf>
    <xf numFmtId="165" fontId="62" fillId="0" borderId="18" xfId="345" applyFont="1" applyFill="1" applyBorder="1" applyAlignment="1" applyProtection="1">
      <alignment horizontal="left"/>
    </xf>
    <xf numFmtId="165" fontId="62" fillId="0" borderId="0" xfId="345" applyFont="1" applyFill="1" applyBorder="1" applyAlignment="1" applyProtection="1">
      <alignment horizontal="left"/>
    </xf>
    <xf numFmtId="165" fontId="65" fillId="0" borderId="35" xfId="345" applyFont="1" applyFill="1" applyBorder="1" applyAlignment="1">
      <alignment horizontal="centerContinuous" vertical="center"/>
    </xf>
    <xf numFmtId="165" fontId="62" fillId="0" borderId="18" xfId="345" quotePrefix="1" applyFont="1" applyFill="1" applyBorder="1" applyAlignment="1" applyProtection="1">
      <alignment horizontal="left"/>
    </xf>
    <xf numFmtId="165" fontId="62" fillId="0" borderId="0" xfId="345" quotePrefix="1" applyFont="1" applyFill="1" applyBorder="1" applyAlignment="1" applyProtection="1">
      <alignment horizontal="left"/>
    </xf>
    <xf numFmtId="165" fontId="65" fillId="0" borderId="0" xfId="342" applyFont="1" applyFill="1" applyBorder="1" applyAlignment="1" applyProtection="1">
      <alignment horizontal="right"/>
    </xf>
    <xf numFmtId="165" fontId="62" fillId="0" borderId="36" xfId="345" quotePrefix="1" applyFont="1" applyFill="1" applyBorder="1" applyAlignment="1" applyProtection="1">
      <alignment horizontal="left"/>
    </xf>
    <xf numFmtId="165" fontId="62" fillId="0" borderId="29" xfId="345" quotePrefix="1" applyFont="1" applyFill="1" applyBorder="1" applyAlignment="1" applyProtection="1">
      <alignment horizontal="left"/>
    </xf>
    <xf numFmtId="165" fontId="62" fillId="0" borderId="29" xfId="345" applyFont="1" applyFill="1" applyBorder="1" applyAlignment="1" applyProtection="1">
      <alignment horizontal="left"/>
    </xf>
    <xf numFmtId="165" fontId="65" fillId="0" borderId="37" xfId="345" applyFont="1" applyFill="1" applyBorder="1" applyAlignment="1">
      <alignment horizontal="centerContinuous" vertical="center"/>
    </xf>
    <xf numFmtId="165" fontId="63" fillId="0" borderId="18" xfId="345" quotePrefix="1" applyFont="1" applyFill="1" applyBorder="1" applyAlignment="1" applyProtection="1">
      <alignment horizontal="left"/>
    </xf>
    <xf numFmtId="165" fontId="63" fillId="0" borderId="0" xfId="345" quotePrefix="1" applyFont="1" applyFill="1" applyBorder="1" applyAlignment="1" applyProtection="1">
      <alignment horizontal="left"/>
    </xf>
    <xf numFmtId="1" fontId="63" fillId="0" borderId="0" xfId="345" applyNumberFormat="1" applyFont="1" applyFill="1" applyBorder="1"/>
    <xf numFmtId="165" fontId="68" fillId="0" borderId="38" xfId="345" applyFont="1" applyFill="1" applyBorder="1" applyAlignment="1">
      <alignment horizontal="centerContinuous"/>
    </xf>
    <xf numFmtId="165" fontId="63" fillId="0" borderId="36" xfId="345" quotePrefix="1" applyFont="1" applyFill="1" applyBorder="1" applyAlignment="1" applyProtection="1">
      <alignment horizontal="left"/>
    </xf>
    <xf numFmtId="165" fontId="63" fillId="0" borderId="29" xfId="345" quotePrefix="1" applyFont="1" applyFill="1" applyBorder="1" applyAlignment="1" applyProtection="1">
      <alignment horizontal="left"/>
    </xf>
    <xf numFmtId="165" fontId="68" fillId="0" borderId="40" xfId="345" applyFont="1" applyFill="1" applyBorder="1" applyAlignment="1">
      <alignment horizontal="centerContinuous"/>
    </xf>
    <xf numFmtId="165" fontId="63" fillId="0" borderId="0" xfId="345" applyFont="1" applyFill="1" applyBorder="1" applyAlignment="1">
      <alignment vertical="center"/>
    </xf>
    <xf numFmtId="1" fontId="63" fillId="0" borderId="11" xfId="345" applyNumberFormat="1" applyFont="1" applyFill="1" applyBorder="1"/>
    <xf numFmtId="165" fontId="68" fillId="0" borderId="39" xfId="345" applyFont="1" applyFill="1" applyBorder="1" applyAlignment="1">
      <alignment horizontal="centerContinuous"/>
    </xf>
    <xf numFmtId="165" fontId="63" fillId="0" borderId="18" xfId="345" applyFont="1" applyFill="1" applyBorder="1" applyAlignment="1" applyProtection="1">
      <alignment horizontal="left"/>
    </xf>
    <xf numFmtId="165" fontId="68" fillId="0" borderId="41" xfId="345" applyFont="1" applyFill="1" applyBorder="1" applyAlignment="1">
      <alignment horizontal="centerContinuous"/>
    </xf>
    <xf numFmtId="1" fontId="63" fillId="0" borderId="29" xfId="345" applyNumberFormat="1" applyFont="1" applyFill="1" applyBorder="1"/>
    <xf numFmtId="165" fontId="63" fillId="0" borderId="10" xfId="345" quotePrefix="1" applyFont="1" applyFill="1" applyBorder="1" applyAlignment="1" applyProtection="1">
      <alignment horizontal="left"/>
    </xf>
    <xf numFmtId="165" fontId="63" fillId="0" borderId="11" xfId="345" quotePrefix="1" applyFont="1" applyFill="1" applyBorder="1" applyAlignment="1" applyProtection="1">
      <alignment horizontal="left"/>
    </xf>
    <xf numFmtId="165" fontId="68" fillId="0" borderId="46" xfId="345" applyFont="1" applyFill="1" applyBorder="1" applyAlignment="1">
      <alignment horizontal="centerContinuous"/>
    </xf>
    <xf numFmtId="165" fontId="63" fillId="0" borderId="36" xfId="345" applyFont="1" applyFill="1" applyBorder="1" applyAlignment="1" applyProtection="1">
      <alignment horizontal="left"/>
    </xf>
    <xf numFmtId="165" fontId="63" fillId="0" borderId="29" xfId="345" applyFont="1" applyFill="1" applyBorder="1" applyAlignment="1" applyProtection="1">
      <alignment horizontal="left"/>
    </xf>
    <xf numFmtId="165" fontId="63" fillId="0" borderId="0" xfId="345" quotePrefix="1" applyFont="1" applyFill="1" applyBorder="1" applyAlignment="1" applyProtection="1">
      <alignment horizontal="left"/>
      <protection locked="0"/>
    </xf>
    <xf numFmtId="165" fontId="63" fillId="0" borderId="0" xfId="345" applyFont="1" applyFill="1" applyBorder="1" applyAlignment="1" applyProtection="1">
      <alignment horizontal="left"/>
      <protection locked="0"/>
    </xf>
    <xf numFmtId="165" fontId="63" fillId="0" borderId="29" xfId="345" quotePrefix="1" applyFont="1" applyFill="1" applyBorder="1" applyAlignment="1" applyProtection="1">
      <alignment horizontal="left"/>
      <protection locked="0"/>
    </xf>
    <xf numFmtId="171" fontId="74" fillId="0" borderId="0" xfId="342" applyNumberFormat="1" applyFont="1" applyFill="1" applyBorder="1" applyAlignment="1" applyProtection="1">
      <alignment horizontal="right" vertical="center"/>
    </xf>
    <xf numFmtId="165" fontId="87" fillId="0" borderId="0" xfId="345" applyFont="1" applyFill="1" applyAlignment="1">
      <alignment vertical="center"/>
    </xf>
    <xf numFmtId="165" fontId="62" fillId="0" borderId="0" xfId="342" applyFont="1" applyFill="1" applyAlignment="1" applyProtection="1">
      <alignment horizontal="centerContinuous" vertical="center"/>
      <protection locked="0"/>
    </xf>
    <xf numFmtId="165" fontId="62" fillId="0" borderId="0" xfId="342" applyFont="1" applyFill="1" applyAlignment="1">
      <alignment horizontal="centerContinuous" vertical="center"/>
    </xf>
    <xf numFmtId="165" fontId="62" fillId="0" borderId="29" xfId="342" applyFont="1" applyFill="1" applyBorder="1" applyAlignment="1">
      <alignment vertical="center"/>
    </xf>
    <xf numFmtId="165" fontId="65" fillId="0" borderId="0" xfId="342" applyFont="1" applyFill="1" applyAlignment="1">
      <alignment horizontal="right" vertical="center"/>
    </xf>
    <xf numFmtId="165" fontId="62" fillId="0" borderId="47" xfId="342" applyFont="1" applyFill="1" applyBorder="1" applyAlignment="1">
      <alignment vertical="center"/>
    </xf>
    <xf numFmtId="165" fontId="65" fillId="0" borderId="0" xfId="342" applyFont="1" applyFill="1" applyBorder="1" applyAlignment="1">
      <alignment vertical="center"/>
    </xf>
    <xf numFmtId="165" fontId="62" fillId="0" borderId="12" xfId="342" applyFont="1" applyFill="1" applyBorder="1" applyAlignment="1">
      <alignment vertical="center"/>
    </xf>
    <xf numFmtId="165" fontId="62" fillId="0" borderId="18" xfId="342" applyFont="1" applyFill="1" applyBorder="1" applyAlignment="1">
      <alignment vertical="center"/>
    </xf>
    <xf numFmtId="165" fontId="62" fillId="0" borderId="0" xfId="342" applyFont="1" applyFill="1" applyBorder="1" applyAlignment="1">
      <alignment vertical="center"/>
    </xf>
    <xf numFmtId="165" fontId="62" fillId="0" borderId="18" xfId="342" applyFont="1" applyFill="1" applyBorder="1" applyAlignment="1">
      <alignment horizontal="center" vertical="center"/>
    </xf>
    <xf numFmtId="165" fontId="62" fillId="0" borderId="0" xfId="342" applyFont="1" applyFill="1" applyBorder="1" applyAlignment="1">
      <alignment horizontal="center" vertical="center"/>
    </xf>
    <xf numFmtId="165" fontId="62" fillId="0" borderId="18" xfId="342" applyFont="1" applyFill="1" applyBorder="1" applyAlignment="1">
      <alignment horizontal="left" vertical="center"/>
    </xf>
    <xf numFmtId="165" fontId="62" fillId="0" borderId="0" xfId="342" applyFont="1" applyFill="1" applyBorder="1" applyAlignment="1">
      <alignment horizontal="left" vertical="center"/>
    </xf>
    <xf numFmtId="165" fontId="62" fillId="0" borderId="35" xfId="342" applyFont="1" applyFill="1" applyBorder="1" applyAlignment="1">
      <alignment vertical="center"/>
    </xf>
    <xf numFmtId="165" fontId="65" fillId="0" borderId="0" xfId="342" applyFont="1" applyFill="1" applyBorder="1" applyAlignment="1">
      <alignment horizontal="centerContinuous" vertical="center"/>
    </xf>
    <xf numFmtId="165" fontId="65" fillId="0" borderId="20" xfId="342" applyFont="1" applyFill="1" applyBorder="1" applyAlignment="1">
      <alignment vertical="center"/>
    </xf>
    <xf numFmtId="165" fontId="65" fillId="0" borderId="21" xfId="342" applyFont="1" applyFill="1" applyBorder="1" applyAlignment="1">
      <alignment vertical="center"/>
    </xf>
    <xf numFmtId="165" fontId="65" fillId="0" borderId="35" xfId="342" applyFont="1" applyFill="1" applyBorder="1" applyAlignment="1">
      <alignment vertical="center"/>
    </xf>
    <xf numFmtId="165" fontId="67" fillId="0" borderId="27" xfId="342" applyFont="1" applyFill="1" applyBorder="1" applyAlignment="1">
      <alignment horizontal="centerContinuous" vertical="center"/>
    </xf>
    <xf numFmtId="165" fontId="67" fillId="0" borderId="28" xfId="342" applyFont="1" applyFill="1" applyBorder="1" applyAlignment="1">
      <alignment horizontal="centerContinuous" vertical="center"/>
    </xf>
    <xf numFmtId="165" fontId="67" fillId="0" borderId="42" xfId="342" applyFont="1" applyFill="1" applyBorder="1" applyAlignment="1">
      <alignment horizontal="centerContinuous" vertical="center"/>
    </xf>
    <xf numFmtId="165" fontId="67" fillId="0" borderId="48" xfId="342" applyFont="1" applyFill="1" applyBorder="1" applyAlignment="1">
      <alignment horizontal="center" vertical="center"/>
    </xf>
    <xf numFmtId="165" fontId="67" fillId="0" borderId="28" xfId="342" applyFont="1" applyFill="1" applyBorder="1" applyAlignment="1">
      <alignment horizontal="center" vertical="center"/>
    </xf>
    <xf numFmtId="165" fontId="67" fillId="0" borderId="49" xfId="342" applyFont="1" applyFill="1" applyBorder="1" applyAlignment="1">
      <alignment horizontal="center" vertical="center"/>
    </xf>
    <xf numFmtId="165" fontId="67" fillId="0" borderId="42" xfId="342" applyFont="1" applyFill="1" applyBorder="1" applyAlignment="1">
      <alignment horizontal="center" vertical="center"/>
    </xf>
    <xf numFmtId="165" fontId="67" fillId="0" borderId="50" xfId="342" applyFont="1" applyFill="1" applyBorder="1" applyAlignment="1">
      <alignment horizontal="center" vertical="center"/>
    </xf>
    <xf numFmtId="165" fontId="63" fillId="0" borderId="0" xfId="342" applyFont="1" applyFill="1" applyAlignment="1">
      <alignment horizontal="center" vertical="center"/>
    </xf>
    <xf numFmtId="165" fontId="62" fillId="0" borderId="10" xfId="342" applyFont="1" applyFill="1" applyBorder="1"/>
    <xf numFmtId="165" fontId="62" fillId="0" borderId="11" xfId="342" applyFont="1" applyFill="1" applyBorder="1"/>
    <xf numFmtId="165" fontId="62" fillId="0" borderId="11" xfId="342" applyFont="1" applyFill="1" applyBorder="1" applyAlignment="1" applyProtection="1">
      <alignment horizontal="left"/>
    </xf>
    <xf numFmtId="165" fontId="65" fillId="0" borderId="14" xfId="342" applyFont="1" applyFill="1" applyBorder="1" applyAlignment="1">
      <alignment horizontal="centerContinuous" vertical="center"/>
    </xf>
    <xf numFmtId="165" fontId="62" fillId="0" borderId="18" xfId="342" applyFont="1" applyFill="1" applyBorder="1"/>
    <xf numFmtId="165" fontId="62" fillId="0" borderId="0" xfId="342" applyFont="1" applyFill="1" applyBorder="1"/>
    <xf numFmtId="165" fontId="62" fillId="0" borderId="0" xfId="342" applyFont="1" applyFill="1" applyBorder="1" applyAlignment="1" applyProtection="1">
      <alignment horizontal="left"/>
    </xf>
    <xf numFmtId="165" fontId="62" fillId="0" borderId="36" xfId="342" applyFont="1" applyFill="1" applyBorder="1"/>
    <xf numFmtId="165" fontId="62" fillId="0" borderId="29" xfId="342" applyFont="1" applyFill="1" applyBorder="1"/>
    <xf numFmtId="165" fontId="62" fillId="0" borderId="29" xfId="342" applyFont="1" applyFill="1" applyBorder="1" applyAlignment="1" applyProtection="1">
      <alignment horizontal="left"/>
    </xf>
    <xf numFmtId="165" fontId="63" fillId="0" borderId="18" xfId="342" quotePrefix="1" applyFont="1" applyFill="1" applyBorder="1" applyAlignment="1" applyProtection="1">
      <alignment horizontal="left"/>
    </xf>
    <xf numFmtId="165" fontId="63" fillId="0" borderId="0" xfId="342" quotePrefix="1" applyFont="1" applyFill="1" applyBorder="1" applyAlignment="1" applyProtection="1">
      <alignment horizontal="left"/>
    </xf>
    <xf numFmtId="165" fontId="63" fillId="0" borderId="0" xfId="342" applyFont="1" applyFill="1" applyBorder="1" applyAlignment="1" applyProtection="1">
      <alignment horizontal="left"/>
    </xf>
    <xf numFmtId="165" fontId="68" fillId="0" borderId="12" xfId="342" applyFont="1" applyFill="1" applyBorder="1" applyAlignment="1">
      <alignment horizontal="centerContinuous" vertical="center"/>
    </xf>
    <xf numFmtId="165" fontId="63" fillId="0" borderId="18" xfId="342" applyFont="1" applyFill="1" applyBorder="1" applyAlignment="1" applyProtection="1">
      <alignment horizontal="left"/>
    </xf>
    <xf numFmtId="165" fontId="68" fillId="0" borderId="0" xfId="342" applyFont="1" applyFill="1" applyBorder="1" applyAlignment="1">
      <alignment horizontal="centerContinuous" vertical="center"/>
    </xf>
    <xf numFmtId="165" fontId="63" fillId="0" borderId="36" xfId="342" applyFont="1" applyFill="1" applyBorder="1" applyAlignment="1" applyProtection="1">
      <alignment horizontal="left"/>
    </xf>
    <xf numFmtId="165" fontId="63" fillId="0" borderId="29" xfId="342" applyFont="1" applyFill="1" applyBorder="1" applyAlignment="1" applyProtection="1">
      <alignment horizontal="left"/>
    </xf>
    <xf numFmtId="165" fontId="68" fillId="0" borderId="29" xfId="342" applyFont="1" applyFill="1" applyBorder="1" applyAlignment="1">
      <alignment horizontal="centerContinuous" vertical="center"/>
    </xf>
    <xf numFmtId="165" fontId="63" fillId="0" borderId="0" xfId="342" applyFont="1" applyFill="1" applyBorder="1" applyAlignment="1">
      <alignment vertical="center"/>
    </xf>
    <xf numFmtId="165" fontId="68" fillId="0" borderId="24" xfId="342" applyFont="1" applyFill="1" applyBorder="1" applyAlignment="1">
      <alignment horizontal="centerContinuous" vertical="center"/>
    </xf>
    <xf numFmtId="165" fontId="68" fillId="0" borderId="37" xfId="342" applyFont="1" applyFill="1" applyBorder="1" applyAlignment="1">
      <alignment horizontal="centerContinuous" vertical="center"/>
    </xf>
    <xf numFmtId="165" fontId="74" fillId="0" borderId="10" xfId="342" quotePrefix="1" applyFont="1" applyFill="1" applyBorder="1" applyAlignment="1" applyProtection="1">
      <alignment horizontal="left"/>
    </xf>
    <xf numFmtId="165" fontId="63" fillId="0" borderId="11" xfId="342" quotePrefix="1" applyFont="1" applyFill="1" applyBorder="1" applyAlignment="1" applyProtection="1">
      <alignment horizontal="left"/>
    </xf>
    <xf numFmtId="1" fontId="63" fillId="0" borderId="11" xfId="342" applyNumberFormat="1" applyFont="1" applyFill="1" applyBorder="1"/>
    <xf numFmtId="165" fontId="68" fillId="0" borderId="11" xfId="342" applyFont="1" applyFill="1" applyBorder="1" applyAlignment="1">
      <alignment horizontal="centerContinuous" vertical="center"/>
    </xf>
    <xf numFmtId="165" fontId="68" fillId="0" borderId="14" xfId="342" applyFont="1" applyFill="1" applyBorder="1" applyAlignment="1">
      <alignment horizontal="centerContinuous" vertical="center"/>
    </xf>
    <xf numFmtId="165" fontId="63" fillId="0" borderId="10" xfId="342" quotePrefix="1" applyFont="1" applyFill="1" applyBorder="1" applyAlignment="1" applyProtection="1">
      <alignment horizontal="left"/>
    </xf>
    <xf numFmtId="165" fontId="63" fillId="0" borderId="11" xfId="342" applyFont="1" applyFill="1" applyBorder="1" applyAlignment="1" applyProtection="1">
      <alignment horizontal="left"/>
    </xf>
    <xf numFmtId="165" fontId="63" fillId="0" borderId="36" xfId="342" quotePrefix="1" applyFont="1" applyFill="1" applyBorder="1" applyAlignment="1" applyProtection="1">
      <alignment horizontal="left"/>
    </xf>
    <xf numFmtId="165" fontId="74" fillId="0" borderId="0" xfId="342" applyFont="1" applyFill="1" applyAlignment="1">
      <alignment vertical="center"/>
    </xf>
    <xf numFmtId="1" fontId="63" fillId="0" borderId="10" xfId="343" applyNumberFormat="1" applyFont="1" applyFill="1" applyBorder="1"/>
    <xf numFmtId="0" fontId="63" fillId="0" borderId="10" xfId="343" quotePrefix="1" applyFont="1" applyFill="1" applyBorder="1" applyAlignment="1">
      <alignment horizontal="right"/>
    </xf>
    <xf numFmtId="1" fontId="63" fillId="0" borderId="11" xfId="340" applyNumberFormat="1" applyFont="1" applyBorder="1"/>
    <xf numFmtId="165" fontId="67" fillId="0" borderId="51" xfId="342" applyFont="1" applyFill="1" applyBorder="1" applyAlignment="1">
      <alignment horizontal="center" vertical="center"/>
    </xf>
    <xf numFmtId="171" fontId="74" fillId="0" borderId="0" xfId="343" applyNumberFormat="1" applyFont="1" applyFill="1" applyBorder="1" applyAlignment="1" applyProtection="1">
      <alignment horizontal="right" vertical="center"/>
    </xf>
    <xf numFmtId="171" fontId="74" fillId="0" borderId="29" xfId="343" applyNumberFormat="1" applyFont="1" applyFill="1" applyBorder="1" applyAlignment="1" applyProtection="1">
      <alignment horizontal="right" vertical="center"/>
    </xf>
    <xf numFmtId="165" fontId="62" fillId="0" borderId="0" xfId="339" applyFont="1" applyAlignment="1" applyProtection="1">
      <alignment horizontal="left"/>
    </xf>
    <xf numFmtId="0" fontId="62" fillId="0" borderId="0" xfId="449" applyFont="1" applyAlignment="1"/>
    <xf numFmtId="3" fontId="63" fillId="0" borderId="0" xfId="449" applyNumberFormat="1" applyFont="1" applyAlignment="1"/>
    <xf numFmtId="3" fontId="63" fillId="0" borderId="0" xfId="449" applyNumberFormat="1" applyFont="1"/>
    <xf numFmtId="0" fontId="51" fillId="0" borderId="0" xfId="449" applyFont="1"/>
    <xf numFmtId="0" fontId="63" fillId="0" borderId="0" xfId="449" quotePrefix="1" applyFont="1" applyAlignment="1"/>
    <xf numFmtId="0" fontId="62" fillId="0" borderId="0" xfId="449" applyFont="1" applyAlignment="1">
      <alignment horizontal="centerContinuous" vertical="center"/>
    </xf>
    <xf numFmtId="0" fontId="63" fillId="0" borderId="0" xfId="449" quotePrefix="1" applyFont="1" applyAlignment="1">
      <alignment horizontal="centerContinuous"/>
    </xf>
    <xf numFmtId="3" fontId="63" fillId="0" borderId="0" xfId="449" applyNumberFormat="1" applyFont="1" applyAlignment="1">
      <alignment horizontal="centerContinuous"/>
    </xf>
    <xf numFmtId="0" fontId="63" fillId="0" borderId="0" xfId="449" applyFont="1"/>
    <xf numFmtId="3" fontId="63" fillId="0" borderId="29" xfId="449" applyNumberFormat="1" applyFont="1" applyBorder="1"/>
    <xf numFmtId="3" fontId="62" fillId="0" borderId="0" xfId="449" applyNumberFormat="1" applyFont="1" applyAlignment="1">
      <alignment horizontal="centerContinuous"/>
    </xf>
    <xf numFmtId="3" fontId="65" fillId="0" borderId="0" xfId="449" applyNumberFormat="1" applyFont="1" applyAlignment="1">
      <alignment horizontal="centerContinuous"/>
    </xf>
    <xf numFmtId="0" fontId="68" fillId="0" borderId="15" xfId="449" applyFont="1" applyBorder="1"/>
    <xf numFmtId="0" fontId="65" fillId="0" borderId="15" xfId="449" applyFont="1" applyBorder="1" applyAlignment="1">
      <alignment horizontal="centerContinuous" vertical="top"/>
    </xf>
    <xf numFmtId="3" fontId="65" fillId="0" borderId="29" xfId="449" applyNumberFormat="1" applyFont="1" applyBorder="1" applyAlignment="1">
      <alignment horizontal="centerContinuous" vertical="top"/>
    </xf>
    <xf numFmtId="3" fontId="65" fillId="0" borderId="28" xfId="449" applyNumberFormat="1" applyFont="1" applyBorder="1" applyAlignment="1">
      <alignment horizontal="centerContinuous"/>
    </xf>
    <xf numFmtId="3" fontId="65" fillId="0" borderId="45" xfId="449" applyNumberFormat="1" applyFont="1" applyBorder="1" applyAlignment="1">
      <alignment horizontal="centerContinuous"/>
    </xf>
    <xf numFmtId="3" fontId="65" fillId="0" borderId="28" xfId="449" applyNumberFormat="1" applyFont="1" applyBorder="1" applyAlignment="1">
      <alignment horizontal="centerContinuous" vertical="top"/>
    </xf>
    <xf numFmtId="0" fontId="65" fillId="0" borderId="20" xfId="449" applyFont="1" applyBorder="1" applyAlignment="1">
      <alignment horizontal="center"/>
    </xf>
    <xf numFmtId="0" fontId="65" fillId="0" borderId="20" xfId="449" applyFont="1" applyBorder="1" applyAlignment="1">
      <alignment horizontal="centerContinuous"/>
    </xf>
    <xf numFmtId="3" fontId="65" fillId="0" borderId="35" xfId="449" applyNumberFormat="1" applyFont="1" applyBorder="1" applyAlignment="1">
      <alignment horizontal="center"/>
    </xf>
    <xf numFmtId="3" fontId="65" fillId="0" borderId="35" xfId="449" quotePrefix="1" applyNumberFormat="1" applyFont="1" applyBorder="1" applyAlignment="1">
      <alignment horizontal="center"/>
    </xf>
    <xf numFmtId="0" fontId="65" fillId="0" borderId="23" xfId="449" applyFont="1" applyBorder="1"/>
    <xf numFmtId="0" fontId="65" fillId="0" borderId="23" xfId="449" applyFont="1" applyBorder="1" applyAlignment="1">
      <alignment horizontal="centerContinuous"/>
    </xf>
    <xf numFmtId="0" fontId="69" fillId="0" borderId="0" xfId="449" applyFont="1"/>
    <xf numFmtId="0" fontId="67" fillId="0" borderId="23" xfId="449" quotePrefix="1" applyFont="1" applyBorder="1" applyAlignment="1">
      <alignment horizontal="center" vertical="center"/>
    </xf>
    <xf numFmtId="0" fontId="67" fillId="0" borderId="42" xfId="449" quotePrefix="1" applyFont="1" applyBorder="1" applyAlignment="1">
      <alignment horizontal="center" vertical="center"/>
    </xf>
    <xf numFmtId="3" fontId="67" fillId="0" borderId="45" xfId="449" quotePrefix="1" applyNumberFormat="1" applyFont="1" applyBorder="1" applyAlignment="1">
      <alignment horizontal="center" vertical="center"/>
    </xf>
    <xf numFmtId="0" fontId="51" fillId="0" borderId="0" xfId="449" applyFont="1" applyAlignment="1">
      <alignment horizontal="center" vertical="center"/>
    </xf>
    <xf numFmtId="0" fontId="62" fillId="0" borderId="23" xfId="449" applyFont="1" applyBorder="1"/>
    <xf numFmtId="0" fontId="62" fillId="0" borderId="42" xfId="449" applyFont="1" applyBorder="1"/>
    <xf numFmtId="3" fontId="69" fillId="0" borderId="0" xfId="449" applyNumberFormat="1" applyFont="1" applyBorder="1"/>
    <xf numFmtId="0" fontId="62" fillId="0" borderId="15" xfId="449" applyFont="1" applyBorder="1"/>
    <xf numFmtId="0" fontId="62" fillId="0" borderId="23" xfId="449" quotePrefix="1" applyFont="1" applyBorder="1"/>
    <xf numFmtId="0" fontId="62" fillId="0" borderId="20" xfId="449" applyFont="1" applyBorder="1"/>
    <xf numFmtId="0" fontId="63" fillId="0" borderId="20" xfId="449" quotePrefix="1" applyFont="1" applyBorder="1"/>
    <xf numFmtId="0" fontId="68" fillId="0" borderId="20" xfId="449" quotePrefix="1" applyFont="1" applyBorder="1"/>
    <xf numFmtId="0" fontId="63" fillId="0" borderId="23" xfId="449" applyFont="1" applyBorder="1"/>
    <xf numFmtId="165" fontId="69" fillId="0" borderId="0" xfId="339" applyFont="1" applyAlignment="1" applyProtection="1">
      <alignment horizontal="left"/>
    </xf>
    <xf numFmtId="165" fontId="51" fillId="0" borderId="0" xfId="339" applyFont="1"/>
    <xf numFmtId="165" fontId="62" fillId="0" borderId="0" xfId="339" applyFont="1" applyAlignment="1" applyProtection="1">
      <alignment horizontal="centerContinuous"/>
    </xf>
    <xf numFmtId="165" fontId="69" fillId="0" borderId="0" xfId="339" applyFont="1" applyAlignment="1" applyProtection="1">
      <alignment horizontal="centerContinuous"/>
    </xf>
    <xf numFmtId="165" fontId="65" fillId="0" borderId="0" xfId="339" applyFont="1" applyAlignment="1" applyProtection="1">
      <alignment horizontal="right"/>
    </xf>
    <xf numFmtId="165" fontId="63" fillId="0" borderId="16" xfId="339" applyFont="1" applyBorder="1"/>
    <xf numFmtId="0" fontId="62" fillId="0" borderId="0" xfId="449" quotePrefix="1" applyFont="1" applyFill="1" applyBorder="1"/>
    <xf numFmtId="165" fontId="69" fillId="0" borderId="0" xfId="339" applyFont="1" applyFill="1"/>
    <xf numFmtId="165" fontId="51" fillId="0" borderId="0" xfId="339" applyFont="1" applyFill="1"/>
    <xf numFmtId="165" fontId="65" fillId="0" borderId="21" xfId="339" applyFont="1" applyBorder="1" applyAlignment="1" applyProtection="1">
      <alignment horizontal="center"/>
    </xf>
    <xf numFmtId="165" fontId="65" fillId="0" borderId="17" xfId="339" applyFont="1" applyBorder="1" applyAlignment="1" applyProtection="1">
      <alignment horizontal="center"/>
    </xf>
    <xf numFmtId="165" fontId="65" fillId="0" borderId="35" xfId="339" applyFont="1" applyBorder="1" applyAlignment="1" applyProtection="1">
      <alignment horizontal="center"/>
    </xf>
    <xf numFmtId="165" fontId="65" fillId="0" borderId="35" xfId="339" applyFont="1" applyBorder="1" applyAlignment="1" applyProtection="1">
      <alignment horizontal="left"/>
    </xf>
    <xf numFmtId="165" fontId="65" fillId="0" borderId="15" xfId="339" applyFont="1" applyBorder="1" applyAlignment="1" applyProtection="1">
      <alignment horizontal="left"/>
    </xf>
    <xf numFmtId="165" fontId="62" fillId="0" borderId="25" xfId="339" applyFont="1" applyBorder="1"/>
    <xf numFmtId="165" fontId="65" fillId="0" borderId="26" xfId="339" applyFont="1" applyBorder="1" applyAlignment="1">
      <alignment horizontal="center"/>
    </xf>
    <xf numFmtId="0" fontId="65" fillId="0" borderId="22" xfId="339" quotePrefix="1" applyNumberFormat="1" applyFont="1" applyBorder="1" applyAlignment="1" applyProtection="1">
      <alignment horizontal="center"/>
    </xf>
    <xf numFmtId="165" fontId="65" fillId="0" borderId="23" xfId="339" quotePrefix="1" applyFont="1" applyBorder="1" applyAlignment="1" applyProtection="1">
      <alignment horizontal="center"/>
    </xf>
    <xf numFmtId="165" fontId="67" fillId="0" borderId="55" xfId="339" applyFont="1" applyBorder="1" applyAlignment="1" applyProtection="1">
      <alignment horizontal="center" vertical="center"/>
    </xf>
    <xf numFmtId="165" fontId="67" fillId="0" borderId="40" xfId="339" applyFont="1" applyBorder="1" applyAlignment="1" applyProtection="1">
      <alignment horizontal="center" vertical="center"/>
    </xf>
    <xf numFmtId="165" fontId="67" fillId="0" borderId="26" xfId="339" applyFont="1" applyBorder="1" applyAlignment="1" applyProtection="1">
      <alignment horizontal="center" vertical="center"/>
    </xf>
    <xf numFmtId="165" fontId="67" fillId="0" borderId="22" xfId="339" applyFont="1" applyBorder="1" applyAlignment="1" applyProtection="1">
      <alignment horizontal="center" vertical="center"/>
    </xf>
    <xf numFmtId="165" fontId="67" fillId="0" borderId="0" xfId="339" applyFont="1"/>
    <xf numFmtId="165" fontId="62" fillId="0" borderId="0" xfId="339" applyFont="1" applyFill="1"/>
    <xf numFmtId="165" fontId="71" fillId="0" borderId="0" xfId="339" applyFont="1" applyFill="1"/>
    <xf numFmtId="165" fontId="67" fillId="0" borderId="0" xfId="339" applyFont="1" applyFill="1"/>
    <xf numFmtId="165" fontId="63" fillId="0" borderId="21" xfId="339" quotePrefix="1" applyFont="1" applyBorder="1" applyAlignment="1" applyProtection="1">
      <alignment horizontal="left"/>
    </xf>
    <xf numFmtId="165" fontId="62" fillId="0" borderId="0" xfId="339" quotePrefix="1" applyFont="1" applyFill="1" applyBorder="1" applyAlignment="1" applyProtection="1">
      <alignment horizontal="left"/>
    </xf>
    <xf numFmtId="165" fontId="69" fillId="0" borderId="0" xfId="339" applyFont="1"/>
    <xf numFmtId="165" fontId="63" fillId="0" borderId="25" xfId="339" applyFont="1" applyBorder="1"/>
    <xf numFmtId="165" fontId="62" fillId="0" borderId="0" xfId="339" applyFont="1"/>
    <xf numFmtId="0" fontId="91" fillId="0" borderId="0" xfId="0" applyFont="1" applyAlignment="1"/>
    <xf numFmtId="0" fontId="84" fillId="0" borderId="0" xfId="0" applyFont="1"/>
    <xf numFmtId="0" fontId="94" fillId="0" borderId="0" xfId="0" applyFont="1"/>
    <xf numFmtId="165" fontId="62" fillId="0" borderId="0" xfId="451" applyFont="1" applyAlignment="1">
      <alignment horizontal="centerContinuous"/>
    </xf>
    <xf numFmtId="165" fontId="63" fillId="0" borderId="0" xfId="451" applyFont="1" applyAlignment="1">
      <alignment horizontal="centerContinuous"/>
    </xf>
    <xf numFmtId="165" fontId="63" fillId="0" borderId="0" xfId="451" applyFont="1" applyAlignment="1"/>
    <xf numFmtId="165" fontId="63" fillId="0" borderId="0" xfId="451" applyFont="1"/>
    <xf numFmtId="165" fontId="63" fillId="0" borderId="0" xfId="451" applyFont="1" applyAlignment="1" applyProtection="1">
      <alignment horizontal="centerContinuous"/>
    </xf>
    <xf numFmtId="165" fontId="63" fillId="0" borderId="0" xfId="451" applyFont="1" applyAlignment="1">
      <alignment horizontal="right"/>
    </xf>
    <xf numFmtId="165" fontId="63" fillId="0" borderId="0" xfId="451" applyFont="1" applyAlignment="1" applyProtection="1">
      <alignment horizontal="right"/>
    </xf>
    <xf numFmtId="165" fontId="62" fillId="0" borderId="0" xfId="451" applyFont="1" applyAlignment="1" applyProtection="1">
      <alignment horizontal="left"/>
    </xf>
    <xf numFmtId="165" fontId="63" fillId="0" borderId="0" xfId="451" applyFont="1" applyAlignment="1" applyProtection="1">
      <alignment horizontal="left"/>
    </xf>
    <xf numFmtId="0" fontId="63" fillId="0" borderId="0" xfId="0" applyFont="1" applyAlignment="1" applyProtection="1">
      <alignment horizontal="right"/>
    </xf>
    <xf numFmtId="0" fontId="63" fillId="0" borderId="0" xfId="0" applyFont="1" applyAlignment="1" applyProtection="1">
      <alignment horizontal="left"/>
    </xf>
    <xf numFmtId="165" fontId="62" fillId="0" borderId="0" xfId="451" applyFont="1"/>
    <xf numFmtId="0" fontId="81" fillId="0" borderId="0" xfId="0" applyFont="1" applyAlignment="1" applyProtection="1">
      <alignment horizontal="left"/>
    </xf>
    <xf numFmtId="0" fontId="80" fillId="0" borderId="0" xfId="0" applyFont="1"/>
    <xf numFmtId="165" fontId="63" fillId="0" borderId="0" xfId="451" applyFont="1" applyFill="1"/>
    <xf numFmtId="0" fontId="63" fillId="0" borderId="0" xfId="0" applyFont="1" applyFill="1" applyAlignment="1" applyProtection="1">
      <alignment horizontal="right"/>
    </xf>
    <xf numFmtId="0" fontId="81" fillId="0" borderId="0" xfId="0" applyFont="1"/>
    <xf numFmtId="0" fontId="80" fillId="0" borderId="0" xfId="0" applyFont="1" applyAlignment="1" applyProtection="1">
      <alignment horizontal="left"/>
    </xf>
    <xf numFmtId="165" fontId="80" fillId="0" borderId="0" xfId="451" applyFont="1"/>
    <xf numFmtId="0" fontId="80" fillId="0" borderId="0" xfId="0" applyFont="1" applyAlignment="1" applyProtection="1">
      <alignment horizontal="right"/>
    </xf>
    <xf numFmtId="0" fontId="81" fillId="0" borderId="0" xfId="0" applyFont="1" applyFill="1" applyAlignment="1" applyProtection="1">
      <alignment horizontal="left"/>
    </xf>
    <xf numFmtId="171" fontId="72" fillId="0" borderId="0" xfId="343" applyNumberFormat="1" applyFont="1" applyFill="1" applyBorder="1" applyAlignment="1" applyProtection="1">
      <alignment horizontal="right" vertical="center"/>
    </xf>
    <xf numFmtId="171" fontId="72" fillId="0" borderId="35" xfId="343" applyNumberFormat="1" applyFont="1" applyFill="1" applyBorder="1" applyAlignment="1" applyProtection="1">
      <alignment horizontal="right" vertical="center"/>
    </xf>
    <xf numFmtId="171" fontId="72" fillId="0" borderId="29" xfId="343" applyNumberFormat="1" applyFont="1" applyFill="1" applyBorder="1" applyAlignment="1" applyProtection="1">
      <alignment horizontal="right" vertical="center"/>
    </xf>
    <xf numFmtId="171" fontId="72" fillId="0" borderId="37" xfId="343" applyNumberFormat="1" applyFont="1" applyFill="1" applyBorder="1" applyAlignment="1" applyProtection="1">
      <alignment horizontal="right" vertical="center"/>
    </xf>
    <xf numFmtId="171" fontId="74" fillId="0" borderId="35" xfId="343" applyNumberFormat="1" applyFont="1" applyFill="1" applyBorder="1" applyAlignment="1" applyProtection="1">
      <alignment horizontal="right" vertical="center"/>
    </xf>
    <xf numFmtId="171" fontId="74" fillId="0" borderId="37" xfId="343" applyNumberFormat="1" applyFont="1" applyFill="1" applyBorder="1" applyAlignment="1" applyProtection="1">
      <alignment horizontal="right" vertical="center"/>
    </xf>
    <xf numFmtId="171" fontId="74" fillId="0" borderId="36" xfId="343" applyNumberFormat="1" applyFont="1" applyFill="1" applyBorder="1" applyAlignment="1" applyProtection="1">
      <alignment horizontal="right" vertical="center"/>
    </xf>
    <xf numFmtId="171" fontId="72" fillId="0" borderId="18" xfId="342" applyNumberFormat="1" applyFont="1" applyFill="1" applyBorder="1" applyAlignment="1" applyProtection="1">
      <alignment horizontal="right" vertical="center"/>
    </xf>
    <xf numFmtId="171" fontId="72" fillId="0" borderId="0" xfId="342" applyNumberFormat="1" applyFont="1" applyFill="1" applyBorder="1" applyAlignment="1" applyProtection="1">
      <alignment horizontal="right" vertical="center"/>
    </xf>
    <xf numFmtId="171" fontId="72" fillId="0" borderId="35" xfId="342" applyNumberFormat="1" applyFont="1" applyFill="1" applyBorder="1" applyAlignment="1" applyProtection="1">
      <alignment horizontal="right" vertical="center"/>
    </xf>
    <xf numFmtId="171" fontId="72" fillId="0" borderId="36" xfId="342" applyNumberFormat="1" applyFont="1" applyFill="1" applyBorder="1" applyAlignment="1" applyProtection="1">
      <alignment horizontal="right" vertical="center"/>
    </xf>
    <xf numFmtId="171" fontId="72" fillId="0" borderId="29" xfId="342" applyNumberFormat="1" applyFont="1" applyFill="1" applyBorder="1" applyAlignment="1" applyProtection="1">
      <alignment horizontal="right" vertical="center"/>
    </xf>
    <xf numFmtId="171" fontId="72" fillId="0" borderId="37" xfId="342" applyNumberFormat="1" applyFont="1" applyFill="1" applyBorder="1" applyAlignment="1" applyProtection="1">
      <alignment horizontal="right" vertical="center"/>
    </xf>
    <xf numFmtId="171" fontId="74" fillId="0" borderId="18" xfId="342" applyNumberFormat="1" applyFont="1" applyFill="1" applyBorder="1" applyAlignment="1" applyProtection="1">
      <alignment horizontal="right" vertical="center"/>
    </xf>
    <xf numFmtId="171" fontId="74" fillId="0" borderId="35" xfId="342" applyNumberFormat="1" applyFont="1" applyFill="1" applyBorder="1" applyAlignment="1" applyProtection="1">
      <alignment horizontal="right" vertical="center"/>
    </xf>
    <xf numFmtId="171" fontId="74" fillId="0" borderId="36" xfId="342" applyNumberFormat="1" applyFont="1" applyFill="1" applyBorder="1" applyAlignment="1" applyProtection="1">
      <alignment horizontal="right" vertical="center"/>
    </xf>
    <xf numFmtId="171" fontId="74" fillId="0" borderId="29" xfId="342" applyNumberFormat="1" applyFont="1" applyFill="1" applyBorder="1" applyAlignment="1" applyProtection="1">
      <alignment horizontal="right" vertical="center"/>
    </xf>
    <xf numFmtId="171" fontId="74" fillId="0" borderId="37" xfId="342" applyNumberFormat="1" applyFont="1" applyFill="1" applyBorder="1" applyAlignment="1" applyProtection="1">
      <alignment horizontal="right" vertical="center"/>
    </xf>
    <xf numFmtId="167" fontId="63" fillId="0" borderId="0" xfId="449" applyNumberFormat="1" applyFont="1" applyFill="1" applyBorder="1"/>
    <xf numFmtId="0" fontId="51" fillId="0" borderId="0" xfId="449" applyFont="1" applyFill="1" applyBorder="1"/>
    <xf numFmtId="165" fontId="80" fillId="0" borderId="0" xfId="340" applyFont="1" applyFill="1" applyBorder="1"/>
    <xf numFmtId="167" fontId="62" fillId="0" borderId="37" xfId="449" applyNumberFormat="1" applyFont="1" applyFill="1" applyBorder="1"/>
    <xf numFmtId="167" fontId="63" fillId="0" borderId="35" xfId="449" applyNumberFormat="1" applyFont="1" applyFill="1" applyBorder="1"/>
    <xf numFmtId="166" fontId="63" fillId="0" borderId="35" xfId="449" applyNumberFormat="1" applyFont="1" applyFill="1" applyBorder="1"/>
    <xf numFmtId="167" fontId="63" fillId="0" borderId="20" xfId="449" applyNumberFormat="1" applyFont="1" applyFill="1" applyBorder="1"/>
    <xf numFmtId="167" fontId="63" fillId="0" borderId="35" xfId="450" applyNumberFormat="1" applyFont="1" applyFill="1" applyBorder="1" applyProtection="1"/>
    <xf numFmtId="165" fontId="51" fillId="0" borderId="0" xfId="339" applyFont="1" applyFill="1" applyBorder="1"/>
    <xf numFmtId="167" fontId="63" fillId="0" borderId="22" xfId="0" applyNumberFormat="1" applyFont="1" applyFill="1" applyBorder="1" applyProtection="1"/>
    <xf numFmtId="165" fontId="99" fillId="0" borderId="0" xfId="340" quotePrefix="1" applyFont="1"/>
    <xf numFmtId="165" fontId="65" fillId="0" borderId="56" xfId="340" quotePrefix="1" applyFont="1" applyBorder="1" applyAlignment="1" applyProtection="1">
      <alignment horizontal="center" vertical="center"/>
    </xf>
    <xf numFmtId="171" fontId="74" fillId="0" borderId="20" xfId="340" applyNumberFormat="1" applyFont="1" applyFill="1" applyBorder="1" applyAlignment="1" applyProtection="1">
      <alignment horizontal="right"/>
    </xf>
    <xf numFmtId="165" fontId="65" fillId="0" borderId="57" xfId="340" applyFont="1" applyBorder="1" applyAlignment="1" applyProtection="1">
      <alignment horizontal="center" vertical="center"/>
    </xf>
    <xf numFmtId="165" fontId="65" fillId="0" borderId="44" xfId="340" applyFont="1" applyBorder="1" applyAlignment="1">
      <alignment horizontal="center" vertical="center"/>
    </xf>
    <xf numFmtId="165" fontId="62" fillId="0" borderId="0" xfId="466" applyFont="1" applyAlignment="1">
      <alignment horizontal="left"/>
    </xf>
    <xf numFmtId="165" fontId="68" fillId="0" borderId="0" xfId="467" applyFont="1"/>
    <xf numFmtId="165" fontId="65" fillId="0" borderId="0" xfId="467" applyFont="1" applyAlignment="1">
      <alignment horizontal="centerContinuous"/>
    </xf>
    <xf numFmtId="165" fontId="68" fillId="0" borderId="0" xfId="467" applyFont="1" applyAlignment="1">
      <alignment horizontal="centerContinuous"/>
    </xf>
    <xf numFmtId="165" fontId="68" fillId="0" borderId="47" xfId="467" applyFont="1" applyBorder="1"/>
    <xf numFmtId="165" fontId="65" fillId="0" borderId="12" xfId="467" applyFont="1" applyBorder="1"/>
    <xf numFmtId="165" fontId="65" fillId="0" borderId="15" xfId="467" applyFont="1" applyBorder="1" applyAlignment="1" applyProtection="1">
      <alignment horizontal="center"/>
    </xf>
    <xf numFmtId="165" fontId="65" fillId="0" borderId="17" xfId="467" applyFont="1" applyBorder="1" applyAlignment="1" applyProtection="1">
      <alignment horizontal="center"/>
    </xf>
    <xf numFmtId="165" fontId="68" fillId="0" borderId="18" xfId="467" applyFont="1" applyBorder="1"/>
    <xf numFmtId="165" fontId="65" fillId="0" borderId="0" xfId="467" applyFont="1" applyBorder="1" applyAlignment="1" applyProtection="1">
      <alignment horizontal="centerContinuous"/>
    </xf>
    <xf numFmtId="165" fontId="65" fillId="0" borderId="20" xfId="467" applyFont="1" applyBorder="1" applyAlignment="1" applyProtection="1">
      <alignment horizontal="center"/>
    </xf>
    <xf numFmtId="165" fontId="68" fillId="0" borderId="58" xfId="467" applyFont="1" applyBorder="1"/>
    <xf numFmtId="165" fontId="65" fillId="0" borderId="24" xfId="467" applyFont="1" applyBorder="1"/>
    <xf numFmtId="165" fontId="67" fillId="0" borderId="42" xfId="467" applyFont="1" applyBorder="1" applyAlignment="1" applyProtection="1">
      <alignment horizontal="center" vertical="center"/>
    </xf>
    <xf numFmtId="165" fontId="67" fillId="0" borderId="45" xfId="467" applyFont="1" applyBorder="1" applyAlignment="1" applyProtection="1">
      <alignment horizontal="center" vertical="center"/>
    </xf>
    <xf numFmtId="165" fontId="67" fillId="0" borderId="0" xfId="467" applyFont="1" applyBorder="1" applyAlignment="1">
      <alignment horizontal="centerContinuous"/>
    </xf>
    <xf numFmtId="165" fontId="63" fillId="0" borderId="19" xfId="467" quotePrefix="1" applyFont="1" applyBorder="1" applyAlignment="1" applyProtection="1">
      <alignment horizontal="left"/>
    </xf>
    <xf numFmtId="165" fontId="63" fillId="0" borderId="0" xfId="467" quotePrefix="1" applyFont="1" applyBorder="1" applyAlignment="1" applyProtection="1">
      <alignment horizontal="left"/>
    </xf>
    <xf numFmtId="167" fontId="63" fillId="25" borderId="23" xfId="467" applyNumberFormat="1" applyFont="1" applyFill="1" applyBorder="1" applyAlignment="1" applyProtection="1">
      <alignment horizontal="right"/>
    </xf>
    <xf numFmtId="167" fontId="63" fillId="0" borderId="29" xfId="467" applyNumberFormat="1" applyFont="1" applyFill="1" applyBorder="1" applyAlignment="1" applyProtection="1">
      <alignment horizontal="right"/>
    </xf>
    <xf numFmtId="167" fontId="63" fillId="0" borderId="26" xfId="467" applyNumberFormat="1" applyFont="1" applyFill="1" applyBorder="1" applyAlignment="1" applyProtection="1">
      <alignment horizontal="right"/>
    </xf>
    <xf numFmtId="165" fontId="68" fillId="0" borderId="0" xfId="467" applyFont="1" applyBorder="1" applyAlignment="1" applyProtection="1">
      <alignment horizontal="left"/>
    </xf>
    <xf numFmtId="167" fontId="68" fillId="0" borderId="0" xfId="467" applyNumberFormat="1" applyFont="1" applyBorder="1" applyAlignment="1" applyProtection="1">
      <alignment horizontal="left"/>
    </xf>
    <xf numFmtId="167" fontId="68" fillId="0" borderId="0" xfId="467" applyNumberFormat="1" applyFont="1" applyBorder="1" applyProtection="1"/>
    <xf numFmtId="165" fontId="68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3" fillId="0" borderId="0" xfId="0" applyFont="1" applyFill="1"/>
    <xf numFmtId="171" fontId="72" fillId="0" borderId="20" xfId="340" applyNumberFormat="1" applyFont="1" applyFill="1" applyBorder="1" applyAlignment="1" applyProtection="1">
      <alignment horizontal="right"/>
    </xf>
    <xf numFmtId="165" fontId="83" fillId="0" borderId="34" xfId="340" quotePrefix="1" applyFont="1" applyBorder="1" applyAlignment="1" applyProtection="1">
      <alignment horizontal="center" vertical="center"/>
    </xf>
    <xf numFmtId="165" fontId="67" fillId="0" borderId="34" xfId="341" quotePrefix="1" applyFont="1" applyBorder="1" applyAlignment="1" applyProtection="1">
      <alignment horizontal="center" vertical="center"/>
    </xf>
    <xf numFmtId="165" fontId="65" fillId="0" borderId="43" xfId="341" applyFont="1" applyBorder="1" applyAlignment="1" applyProtection="1">
      <alignment horizontal="center" vertical="center"/>
    </xf>
    <xf numFmtId="165" fontId="65" fillId="0" borderId="20" xfId="341" applyFont="1" applyBorder="1" applyAlignment="1" applyProtection="1">
      <alignment horizontal="center" vertical="center"/>
    </xf>
    <xf numFmtId="165" fontId="65" fillId="0" borderId="22" xfId="341" quotePrefix="1" applyFont="1" applyBorder="1" applyAlignment="1" applyProtection="1">
      <alignment horizontal="center" vertical="center"/>
    </xf>
    <xf numFmtId="165" fontId="104" fillId="0" borderId="0" xfId="342" applyFont="1" applyFill="1" applyAlignment="1">
      <alignment vertical="center"/>
    </xf>
    <xf numFmtId="165" fontId="68" fillId="0" borderId="0" xfId="342" applyFont="1" applyFill="1" applyAlignment="1">
      <alignment vertical="center"/>
    </xf>
    <xf numFmtId="165" fontId="67" fillId="0" borderId="27" xfId="467" applyFont="1" applyBorder="1" applyAlignment="1" applyProtection="1">
      <alignment horizontal="center" vertical="center"/>
    </xf>
    <xf numFmtId="165" fontId="65" fillId="0" borderId="18" xfId="467" applyFont="1" applyBorder="1" applyAlignment="1" applyProtection="1">
      <alignment horizontal="center"/>
    </xf>
    <xf numFmtId="165" fontId="65" fillId="0" borderId="17" xfId="467" applyFont="1" applyBorder="1" applyAlignment="1" applyProtection="1">
      <alignment horizontal="centerContinuous"/>
    </xf>
    <xf numFmtId="165" fontId="65" fillId="0" borderId="20" xfId="467" applyFont="1" applyBorder="1" applyAlignment="1" applyProtection="1">
      <alignment horizontal="centerContinuous"/>
    </xf>
    <xf numFmtId="167" fontId="63" fillId="0" borderId="23" xfId="467" applyNumberFormat="1" applyFont="1" applyFill="1" applyBorder="1" applyProtection="1"/>
    <xf numFmtId="165" fontId="65" fillId="0" borderId="10" xfId="467" applyFont="1" applyBorder="1" applyAlignment="1" applyProtection="1">
      <alignment horizontal="center"/>
    </xf>
    <xf numFmtId="165" fontId="65" fillId="0" borderId="0" xfId="467" applyFont="1" applyAlignment="1" applyProtection="1">
      <alignment horizontal="right"/>
    </xf>
    <xf numFmtId="0" fontId="62" fillId="0" borderId="0" xfId="313" applyFont="1" applyFill="1"/>
    <xf numFmtId="0" fontId="63" fillId="0" borderId="0" xfId="313" applyFont="1" applyFill="1" applyBorder="1"/>
    <xf numFmtId="0" fontId="63" fillId="0" borderId="0" xfId="313" applyFont="1" applyFill="1"/>
    <xf numFmtId="0" fontId="37" fillId="0" borderId="0" xfId="313" applyFill="1"/>
    <xf numFmtId="0" fontId="51" fillId="0" borderId="0" xfId="313" applyFont="1" applyFill="1"/>
    <xf numFmtId="0" fontId="63" fillId="0" borderId="0" xfId="313" applyFont="1" applyFill="1" applyBorder="1" applyAlignment="1">
      <alignment horizontal="center"/>
    </xf>
    <xf numFmtId="0" fontId="63" fillId="0" borderId="0" xfId="313" applyFont="1" applyFill="1" applyAlignment="1">
      <alignment horizontal="center"/>
    </xf>
    <xf numFmtId="0" fontId="51" fillId="0" borderId="0" xfId="313" applyFont="1" applyFill="1" applyBorder="1" applyAlignment="1">
      <alignment horizontal="center"/>
    </xf>
    <xf numFmtId="0" fontId="51" fillId="0" borderId="29" xfId="313" applyFont="1" applyFill="1" applyBorder="1"/>
    <xf numFmtId="0" fontId="62" fillId="0" borderId="0" xfId="313" applyFont="1" applyFill="1" applyAlignment="1">
      <alignment horizontal="right" vertical="center"/>
    </xf>
    <xf numFmtId="0" fontId="63" fillId="0" borderId="15" xfId="313" applyFont="1" applyFill="1" applyBorder="1"/>
    <xf numFmtId="0" fontId="62" fillId="0" borderId="10" xfId="313" applyFont="1" applyFill="1" applyBorder="1" applyAlignment="1">
      <alignment horizontal="center"/>
    </xf>
    <xf numFmtId="0" fontId="62" fillId="0" borderId="35" xfId="313" applyFont="1" applyFill="1" applyBorder="1" applyAlignment="1">
      <alignment horizontal="center" vertical="center"/>
    </xf>
    <xf numFmtId="0" fontId="62" fillId="0" borderId="20" xfId="313" applyFont="1" applyFill="1" applyBorder="1" applyAlignment="1">
      <alignment horizontal="center"/>
    </xf>
    <xf numFmtId="0" fontId="62" fillId="0" borderId="18" xfId="313" applyFont="1" applyFill="1" applyBorder="1" applyAlignment="1">
      <alignment horizontal="center" vertical="center"/>
    </xf>
    <xf numFmtId="0" fontId="62" fillId="0" borderId="0" xfId="313" applyFont="1" applyFill="1" applyBorder="1" applyAlignment="1">
      <alignment horizontal="center"/>
    </xf>
    <xf numFmtId="0" fontId="62" fillId="0" borderId="35" xfId="313" applyFont="1" applyFill="1" applyBorder="1" applyAlignment="1">
      <alignment horizontal="center"/>
    </xf>
    <xf numFmtId="0" fontId="62" fillId="0" borderId="15" xfId="313" applyFont="1" applyFill="1" applyBorder="1" applyAlignment="1">
      <alignment horizontal="center"/>
    </xf>
    <xf numFmtId="0" fontId="62" fillId="0" borderId="14" xfId="313" applyFont="1" applyFill="1" applyBorder="1" applyAlignment="1">
      <alignment horizontal="center"/>
    </xf>
    <xf numFmtId="0" fontId="63" fillId="0" borderId="20" xfId="313" applyFont="1" applyFill="1" applyBorder="1"/>
    <xf numFmtId="0" fontId="62" fillId="0" borderId="36" xfId="313" applyFont="1" applyFill="1" applyBorder="1" applyAlignment="1">
      <alignment horizontal="center" vertical="center"/>
    </xf>
    <xf numFmtId="0" fontId="107" fillId="0" borderId="35" xfId="313" applyFont="1" applyFill="1" applyBorder="1" applyAlignment="1">
      <alignment horizontal="left" vertical="center"/>
    </xf>
    <xf numFmtId="0" fontId="62" fillId="0" borderId="36" xfId="313" quotePrefix="1" applyFont="1" applyFill="1" applyBorder="1" applyAlignment="1">
      <alignment horizontal="center" vertical="center"/>
    </xf>
    <xf numFmtId="0" fontId="62" fillId="0" borderId="37" xfId="313" quotePrefix="1" applyFont="1" applyFill="1" applyBorder="1" applyAlignment="1">
      <alignment horizontal="center" vertical="center"/>
    </xf>
    <xf numFmtId="0" fontId="62" fillId="0" borderId="37" xfId="313" applyFont="1" applyFill="1" applyBorder="1" applyAlignment="1">
      <alignment horizontal="center" vertical="center"/>
    </xf>
    <xf numFmtId="0" fontId="62" fillId="0" borderId="23" xfId="313" quotePrefix="1" applyFont="1" applyFill="1" applyBorder="1" applyAlignment="1">
      <alignment horizontal="center" vertical="center"/>
    </xf>
    <xf numFmtId="20" fontId="62" fillId="0" borderId="37" xfId="313" quotePrefix="1" applyNumberFormat="1" applyFont="1" applyFill="1" applyBorder="1" applyAlignment="1">
      <alignment horizontal="center" vertical="center"/>
    </xf>
    <xf numFmtId="0" fontId="67" fillId="0" borderId="42" xfId="313" applyFont="1" applyFill="1" applyBorder="1" applyAlignment="1">
      <alignment horizontal="center" vertical="center"/>
    </xf>
    <xf numFmtId="0" fontId="67" fillId="0" borderId="27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51" fillId="0" borderId="0" xfId="313" applyFont="1" applyFill="1" applyAlignment="1">
      <alignment vertical="center"/>
    </xf>
    <xf numFmtId="0" fontId="63" fillId="0" borderId="0" xfId="313" applyFont="1" applyFill="1" applyAlignment="1">
      <alignment vertical="center"/>
    </xf>
    <xf numFmtId="0" fontId="62" fillId="0" borderId="20" xfId="313" applyFont="1" applyFill="1" applyBorder="1" applyAlignment="1">
      <alignment vertical="center"/>
    </xf>
    <xf numFmtId="3" fontId="62" fillId="0" borderId="14" xfId="313" applyNumberFormat="1" applyFont="1" applyFill="1" applyBorder="1" applyAlignment="1">
      <alignment vertical="center"/>
    </xf>
    <xf numFmtId="166" fontId="62" fillId="0" borderId="35" xfId="233" applyNumberFormat="1" applyFont="1" applyFill="1" applyBorder="1" applyAlignment="1">
      <alignment vertical="center"/>
    </xf>
    <xf numFmtId="0" fontId="37" fillId="0" borderId="0" xfId="313" applyFill="1" applyAlignment="1">
      <alignment vertical="center"/>
    </xf>
    <xf numFmtId="0" fontId="69" fillId="0" borderId="20" xfId="313" applyFont="1" applyFill="1" applyBorder="1" applyAlignment="1">
      <alignment vertical="center"/>
    </xf>
    <xf numFmtId="166" fontId="62" fillId="0" borderId="35" xfId="313" applyNumberFormat="1" applyFont="1" applyFill="1" applyBorder="1" applyAlignment="1">
      <alignment vertical="center"/>
    </xf>
    <xf numFmtId="0" fontId="63" fillId="0" borderId="20" xfId="313" applyFont="1" applyFill="1" applyBorder="1" applyAlignment="1">
      <alignment vertical="center"/>
    </xf>
    <xf numFmtId="166" fontId="63" fillId="0" borderId="35" xfId="233" applyNumberFormat="1" applyFont="1" applyFill="1" applyBorder="1" applyAlignment="1">
      <alignment vertical="center"/>
    </xf>
    <xf numFmtId="0" fontId="51" fillId="0" borderId="20" xfId="313" applyFont="1" applyFill="1" applyBorder="1" applyAlignment="1">
      <alignment vertical="center"/>
    </xf>
    <xf numFmtId="166" fontId="63" fillId="0" borderId="35" xfId="313" applyNumberFormat="1" applyFont="1" applyFill="1" applyBorder="1" applyAlignment="1">
      <alignment vertical="center"/>
    </xf>
    <xf numFmtId="0" fontId="63" fillId="0" borderId="20" xfId="313" applyFont="1" applyFill="1" applyBorder="1" applyAlignment="1">
      <alignment horizontal="left" vertical="center"/>
    </xf>
    <xf numFmtId="0" fontId="63" fillId="0" borderId="20" xfId="313" quotePrefix="1" applyFont="1" applyFill="1" applyBorder="1" applyAlignment="1">
      <alignment vertical="center"/>
    </xf>
    <xf numFmtId="0" fontId="62" fillId="0" borderId="23" xfId="313" applyFont="1" applyFill="1" applyBorder="1" applyAlignment="1">
      <alignment vertical="center"/>
    </xf>
    <xf numFmtId="166" fontId="62" fillId="0" borderId="23" xfId="233" applyNumberFormat="1" applyFont="1" applyFill="1" applyBorder="1" applyAlignment="1">
      <alignment vertical="center"/>
    </xf>
    <xf numFmtId="165" fontId="63" fillId="25" borderId="0" xfId="483" applyNumberFormat="1" applyFont="1" applyFill="1"/>
    <xf numFmtId="165" fontId="63" fillId="25" borderId="0" xfId="483" applyNumberFormat="1" applyFont="1" applyFill="1" applyBorder="1"/>
    <xf numFmtId="165" fontId="80" fillId="25" borderId="0" xfId="483" applyNumberFormat="1" applyFont="1" applyFill="1"/>
    <xf numFmtId="165" fontId="62" fillId="25" borderId="0" xfId="483" applyNumberFormat="1" applyFont="1" applyFill="1" applyAlignment="1" applyProtection="1">
      <alignment horizontal="centerContinuous"/>
    </xf>
    <xf numFmtId="165" fontId="63" fillId="25" borderId="0" xfId="483" applyNumberFormat="1" applyFont="1" applyFill="1" applyAlignment="1">
      <alignment horizontal="centerContinuous"/>
    </xf>
    <xf numFmtId="165" fontId="63" fillId="25" borderId="0" xfId="483" applyNumberFormat="1" applyFont="1" applyFill="1" applyBorder="1" applyAlignment="1">
      <alignment horizontal="centerContinuous"/>
    </xf>
    <xf numFmtId="165" fontId="63" fillId="25" borderId="29" xfId="483" applyNumberFormat="1" applyFont="1" applyFill="1" applyBorder="1"/>
    <xf numFmtId="165" fontId="65" fillId="25" borderId="29" xfId="483" applyNumberFormat="1" applyFont="1" applyFill="1" applyBorder="1" applyAlignment="1">
      <alignment horizontal="right"/>
    </xf>
    <xf numFmtId="165" fontId="63" fillId="25" borderId="10" xfId="483" applyNumberFormat="1" applyFont="1" applyFill="1" applyBorder="1"/>
    <xf numFmtId="165" fontId="63" fillId="25" borderId="14" xfId="483" applyNumberFormat="1" applyFont="1" applyFill="1" applyBorder="1"/>
    <xf numFmtId="165" fontId="63" fillId="25" borderId="18" xfId="483" applyNumberFormat="1" applyFont="1" applyFill="1" applyBorder="1"/>
    <xf numFmtId="165" fontId="62" fillId="25" borderId="35" xfId="483" applyNumberFormat="1" applyFont="1" applyFill="1" applyBorder="1" applyAlignment="1" applyProtection="1">
      <alignment horizontal="centerContinuous"/>
    </xf>
    <xf numFmtId="165" fontId="80" fillId="25" borderId="0" xfId="483" applyNumberFormat="1" applyFont="1" applyFill="1" applyAlignment="1" applyProtection="1">
      <alignment horizontal="center"/>
    </xf>
    <xf numFmtId="165" fontId="62" fillId="25" borderId="35" xfId="483" applyNumberFormat="1" applyFont="1" applyFill="1" applyBorder="1" applyAlignment="1" applyProtection="1">
      <alignment horizontal="center"/>
    </xf>
    <xf numFmtId="165" fontId="65" fillId="25" borderId="18" xfId="483" applyNumberFormat="1" applyFont="1" applyFill="1" applyBorder="1" applyAlignment="1">
      <alignment horizontal="centerContinuous"/>
    </xf>
    <xf numFmtId="165" fontId="65" fillId="25" borderId="11" xfId="483" applyNumberFormat="1" applyFont="1" applyFill="1" applyBorder="1" applyAlignment="1">
      <alignment horizontal="centerContinuous"/>
    </xf>
    <xf numFmtId="165" fontId="108" fillId="25" borderId="28" xfId="483" applyNumberFormat="1" applyFont="1" applyFill="1" applyBorder="1" applyAlignment="1">
      <alignment horizontal="left"/>
    </xf>
    <xf numFmtId="165" fontId="108" fillId="25" borderId="37" xfId="483" applyNumberFormat="1" applyFont="1" applyFill="1" applyBorder="1" applyAlignment="1">
      <alignment horizontal="left"/>
    </xf>
    <xf numFmtId="165" fontId="109" fillId="25" borderId="0" xfId="483" applyNumberFormat="1" applyFont="1" applyFill="1" applyBorder="1" applyAlignment="1" applyProtection="1">
      <alignment horizontal="center"/>
      <protection locked="0"/>
    </xf>
    <xf numFmtId="165" fontId="69" fillId="25" borderId="15" xfId="483" applyNumberFormat="1" applyFont="1" applyFill="1" applyBorder="1" applyAlignment="1">
      <alignment horizontal="center"/>
    </xf>
    <xf numFmtId="165" fontId="62" fillId="25" borderId="35" xfId="483" applyNumberFormat="1" applyFont="1" applyFill="1" applyBorder="1" applyAlignment="1" applyProtection="1">
      <alignment horizontal="left"/>
    </xf>
    <xf numFmtId="165" fontId="62" fillId="25" borderId="18" xfId="483" applyNumberFormat="1" applyFont="1" applyFill="1" applyBorder="1" applyAlignment="1" applyProtection="1">
      <alignment horizontal="center"/>
    </xf>
    <xf numFmtId="165" fontId="65" fillId="25" borderId="10" xfId="483" applyNumberFormat="1" applyFont="1" applyFill="1" applyBorder="1" applyAlignment="1"/>
    <xf numFmtId="165" fontId="108" fillId="25" borderId="29" xfId="483" applyNumberFormat="1" applyFont="1" applyFill="1" applyBorder="1" applyAlignment="1">
      <alignment horizontal="left"/>
    </xf>
    <xf numFmtId="165" fontId="69" fillId="25" borderId="18" xfId="483" applyNumberFormat="1" applyFont="1" applyFill="1" applyBorder="1" applyAlignment="1" applyProtection="1">
      <alignment horizontal="center"/>
    </xf>
    <xf numFmtId="165" fontId="69" fillId="25" borderId="20" xfId="483" applyNumberFormat="1" applyFont="1" applyFill="1" applyBorder="1" applyAlignment="1">
      <alignment horizontal="center"/>
    </xf>
    <xf numFmtId="165" fontId="51" fillId="25" borderId="35" xfId="483" applyNumberFormat="1" applyFont="1" applyFill="1" applyBorder="1" applyAlignment="1" applyProtection="1">
      <alignment horizontal="left"/>
      <protection locked="0"/>
    </xf>
    <xf numFmtId="165" fontId="62" fillId="25" borderId="0" xfId="483" applyNumberFormat="1" applyFont="1" applyFill="1" applyBorder="1" applyAlignment="1" applyProtection="1">
      <alignment horizontal="center"/>
    </xf>
    <xf numFmtId="165" fontId="62" fillId="25" borderId="20" xfId="483" applyNumberFormat="1" applyFont="1" applyFill="1" applyBorder="1" applyAlignment="1" applyProtection="1">
      <alignment horizontal="center"/>
    </xf>
    <xf numFmtId="165" fontId="69" fillId="25" borderId="35" xfId="483" applyNumberFormat="1" applyFont="1" applyFill="1" applyBorder="1" applyAlignment="1" applyProtection="1">
      <alignment horizontal="center"/>
    </xf>
    <xf numFmtId="165" fontId="63" fillId="25" borderId="36" xfId="483" applyNumberFormat="1" applyFont="1" applyFill="1" applyBorder="1"/>
    <xf numFmtId="165" fontId="51" fillId="25" borderId="22" xfId="483" applyNumberFormat="1" applyFont="1" applyFill="1" applyBorder="1" applyAlignment="1">
      <alignment horizontal="left"/>
    </xf>
    <xf numFmtId="165" fontId="70" fillId="25" borderId="58" xfId="483" quotePrefix="1" applyNumberFormat="1" applyFont="1" applyFill="1" applyBorder="1" applyAlignment="1" applyProtection="1">
      <alignment horizontal="center"/>
    </xf>
    <xf numFmtId="165" fontId="70" fillId="25" borderId="22" xfId="483" quotePrefix="1" applyNumberFormat="1" applyFont="1" applyFill="1" applyBorder="1" applyAlignment="1" applyProtection="1">
      <alignment horizontal="center"/>
    </xf>
    <xf numFmtId="165" fontId="70" fillId="25" borderId="26" xfId="483" quotePrefix="1" applyNumberFormat="1" applyFont="1" applyFill="1" applyBorder="1" applyAlignment="1" applyProtection="1">
      <alignment horizontal="center"/>
    </xf>
    <xf numFmtId="165" fontId="69" fillId="25" borderId="36" xfId="483" applyNumberFormat="1" applyFont="1" applyFill="1" applyBorder="1" applyAlignment="1" applyProtection="1">
      <alignment horizontal="centerContinuous"/>
    </xf>
    <xf numFmtId="165" fontId="108" fillId="25" borderId="23" xfId="483" applyNumberFormat="1" applyFont="1" applyFill="1" applyBorder="1" applyAlignment="1" applyProtection="1">
      <alignment horizontal="center"/>
    </xf>
    <xf numFmtId="165" fontId="63" fillId="25" borderId="27" xfId="483" applyNumberFormat="1" applyFont="1" applyFill="1" applyBorder="1"/>
    <xf numFmtId="165" fontId="63" fillId="25" borderId="28" xfId="483" applyNumberFormat="1" applyFont="1" applyFill="1" applyBorder="1"/>
    <xf numFmtId="165" fontId="110" fillId="25" borderId="33" xfId="483" applyNumberFormat="1" applyFont="1" applyFill="1" applyBorder="1" applyAlignment="1" applyProtection="1">
      <alignment horizontal="centerContinuous" vertical="center"/>
    </xf>
    <xf numFmtId="165" fontId="110" fillId="25" borderId="36" xfId="483" applyNumberFormat="1" applyFont="1" applyFill="1" applyBorder="1" applyAlignment="1" applyProtection="1">
      <alignment horizontal="center"/>
    </xf>
    <xf numFmtId="165" fontId="110" fillId="25" borderId="29" xfId="483" applyNumberFormat="1" applyFont="1" applyFill="1" applyBorder="1" applyAlignment="1" applyProtection="1">
      <alignment horizontal="center"/>
    </xf>
    <xf numFmtId="165" fontId="110" fillId="25" borderId="33" xfId="483" applyNumberFormat="1" applyFont="1" applyFill="1" applyBorder="1" applyAlignment="1" applyProtection="1">
      <alignment horizontal="center"/>
    </xf>
    <xf numFmtId="165" fontId="110" fillId="25" borderId="27" xfId="483" applyNumberFormat="1" applyFont="1" applyFill="1" applyBorder="1" applyAlignment="1" applyProtection="1">
      <alignment horizontal="center"/>
    </xf>
    <xf numFmtId="165" fontId="110" fillId="25" borderId="42" xfId="483" applyNumberFormat="1" applyFont="1" applyFill="1" applyBorder="1" applyAlignment="1" applyProtection="1">
      <alignment horizontal="center"/>
    </xf>
    <xf numFmtId="165" fontId="63" fillId="25" borderId="11" xfId="483" applyNumberFormat="1" applyFont="1" applyFill="1" applyBorder="1"/>
    <xf numFmtId="165" fontId="72" fillId="25" borderId="14" xfId="483" applyNumberFormat="1" applyFont="1" applyFill="1" applyBorder="1" applyAlignment="1" applyProtection="1">
      <alignment horizontal="center"/>
    </xf>
    <xf numFmtId="174" fontId="72" fillId="25" borderId="0" xfId="483" applyNumberFormat="1" applyFont="1" applyFill="1" applyBorder="1"/>
    <xf numFmtId="174" fontId="72" fillId="25" borderId="14" xfId="483" applyNumberFormat="1" applyFont="1" applyFill="1" applyBorder="1"/>
    <xf numFmtId="174" fontId="72" fillId="25" borderId="15" xfId="483" applyNumberFormat="1" applyFont="1" applyFill="1" applyBorder="1"/>
    <xf numFmtId="174" fontId="72" fillId="25" borderId="0" xfId="483" applyNumberFormat="1" applyFont="1" applyFill="1" applyBorder="1" applyProtection="1"/>
    <xf numFmtId="174" fontId="72" fillId="25" borderId="35" xfId="483" applyNumberFormat="1" applyFont="1" applyFill="1" applyBorder="1" applyProtection="1"/>
    <xf numFmtId="165" fontId="81" fillId="25" borderId="0" xfId="483" applyNumberFormat="1" applyFont="1" applyFill="1"/>
    <xf numFmtId="165" fontId="81" fillId="25" borderId="0" xfId="483" applyNumberFormat="1" applyFont="1" applyFill="1" applyBorder="1"/>
    <xf numFmtId="49" fontId="63" fillId="25" borderId="18" xfId="483" applyNumberFormat="1" applyFont="1" applyFill="1" applyBorder="1" applyAlignment="1">
      <alignment vertical="center"/>
    </xf>
    <xf numFmtId="165" fontId="63" fillId="25" borderId="0" xfId="483" quotePrefix="1" applyNumberFormat="1" applyFont="1" applyFill="1" applyBorder="1" applyAlignment="1" applyProtection="1">
      <alignment horizontal="center" vertical="center"/>
    </xf>
    <xf numFmtId="165" fontId="63" fillId="25" borderId="35" xfId="483" applyNumberFormat="1" applyFont="1" applyFill="1" applyBorder="1" applyAlignment="1" applyProtection="1">
      <alignment horizontal="left" vertical="center" wrapText="1"/>
    </xf>
    <xf numFmtId="165" fontId="80" fillId="25" borderId="0" xfId="483" applyNumberFormat="1" applyFont="1" applyFill="1" applyBorder="1"/>
    <xf numFmtId="165" fontId="63" fillId="25" borderId="35" xfId="483" applyNumberFormat="1" applyFont="1" applyFill="1" applyBorder="1" applyAlignment="1">
      <alignment vertical="center" wrapText="1"/>
    </xf>
    <xf numFmtId="49" fontId="63" fillId="25" borderId="61" xfId="483" applyNumberFormat="1" applyFont="1" applyFill="1" applyBorder="1" applyAlignment="1">
      <alignment vertical="center"/>
    </xf>
    <xf numFmtId="49" fontId="63" fillId="25" borderId="36" xfId="483" applyNumberFormat="1" applyFont="1" applyFill="1" applyBorder="1" applyAlignment="1">
      <alignment vertical="center"/>
    </xf>
    <xf numFmtId="165" fontId="63" fillId="25" borderId="29" xfId="483" quotePrefix="1" applyNumberFormat="1" applyFont="1" applyFill="1" applyBorder="1" applyAlignment="1" applyProtection="1">
      <alignment horizontal="center" vertical="center"/>
    </xf>
    <xf numFmtId="165" fontId="63" fillId="25" borderId="37" xfId="483" applyNumberFormat="1" applyFont="1" applyFill="1" applyBorder="1" applyAlignment="1">
      <alignment vertical="center"/>
    </xf>
    <xf numFmtId="165" fontId="63" fillId="0" borderId="0" xfId="483" applyNumberFormat="1" applyFont="1" applyFill="1"/>
    <xf numFmtId="165" fontId="80" fillId="0" borderId="0" xfId="483" applyNumberFormat="1" applyFont="1" applyFill="1" applyAlignment="1" applyProtection="1">
      <alignment horizontal="center"/>
    </xf>
    <xf numFmtId="165" fontId="80" fillId="0" borderId="0" xfId="483" applyNumberFormat="1" applyFont="1" applyFill="1"/>
    <xf numFmtId="165" fontId="62" fillId="0" borderId="0" xfId="485" applyNumberFormat="1" applyFont="1"/>
    <xf numFmtId="165" fontId="63" fillId="0" borderId="0" xfId="485" applyNumberFormat="1" applyFont="1"/>
    <xf numFmtId="165" fontId="63" fillId="0" borderId="0" xfId="485" applyNumberFormat="1" applyFont="1" applyBorder="1"/>
    <xf numFmtId="165" fontId="80" fillId="0" borderId="0" xfId="485" applyNumberFormat="1" applyFont="1"/>
    <xf numFmtId="165" fontId="62" fillId="0" borderId="0" xfId="485" applyNumberFormat="1" applyFont="1" applyAlignment="1" applyProtection="1">
      <alignment horizontal="centerContinuous"/>
    </xf>
    <xf numFmtId="165" fontId="63" fillId="0" borderId="0" xfId="485" applyNumberFormat="1" applyFont="1" applyAlignment="1">
      <alignment horizontal="centerContinuous"/>
    </xf>
    <xf numFmtId="165" fontId="63" fillId="0" borderId="0" xfId="485" applyNumberFormat="1" applyFont="1" applyBorder="1" applyAlignment="1">
      <alignment horizontal="centerContinuous"/>
    </xf>
    <xf numFmtId="165" fontId="65" fillId="0" borderId="29" xfId="485" applyNumberFormat="1" applyFont="1" applyBorder="1" applyAlignment="1">
      <alignment horizontal="right"/>
    </xf>
    <xf numFmtId="165" fontId="63" fillId="0" borderId="15" xfId="485" applyNumberFormat="1" applyFont="1" applyBorder="1"/>
    <xf numFmtId="165" fontId="62" fillId="0" borderId="20" xfId="485" applyNumberFormat="1" applyFont="1" applyBorder="1" applyAlignment="1" applyProtection="1">
      <alignment horizontal="centerContinuous"/>
    </xf>
    <xf numFmtId="165" fontId="80" fillId="0" borderId="0" xfId="485" applyNumberFormat="1" applyFont="1" applyAlignment="1" applyProtection="1">
      <alignment horizontal="center"/>
    </xf>
    <xf numFmtId="165" fontId="62" fillId="0" borderId="20" xfId="485" applyNumberFormat="1" applyFont="1" applyBorder="1" applyAlignment="1" applyProtection="1">
      <alignment horizontal="center"/>
    </xf>
    <xf numFmtId="165" fontId="65" fillId="0" borderId="18" xfId="485" applyNumberFormat="1" applyFont="1" applyBorder="1" applyAlignment="1">
      <alignment horizontal="centerContinuous"/>
    </xf>
    <xf numFmtId="165" fontId="65" fillId="0" borderId="11" xfId="485" applyNumberFormat="1" applyFont="1" applyBorder="1" applyAlignment="1">
      <alignment horizontal="centerContinuous"/>
    </xf>
    <xf numFmtId="165" fontId="108" fillId="0" borderId="28" xfId="485" applyNumberFormat="1" applyFont="1" applyBorder="1" applyAlignment="1">
      <alignment horizontal="left"/>
    </xf>
    <xf numFmtId="165" fontId="108" fillId="0" borderId="37" xfId="485" applyNumberFormat="1" applyFont="1" applyBorder="1" applyAlignment="1">
      <alignment horizontal="left"/>
    </xf>
    <xf numFmtId="165" fontId="109" fillId="0" borderId="35" xfId="485" applyNumberFormat="1" applyFont="1" applyBorder="1" applyAlignment="1" applyProtection="1">
      <alignment horizontal="center"/>
      <protection locked="0"/>
    </xf>
    <xf numFmtId="165" fontId="69" fillId="0" borderId="35" xfId="485" applyNumberFormat="1" applyFont="1" applyBorder="1" applyAlignment="1">
      <alignment horizontal="center"/>
    </xf>
    <xf numFmtId="165" fontId="62" fillId="0" borderId="20" xfId="485" applyNumberFormat="1" applyFont="1" applyBorder="1" applyAlignment="1" applyProtection="1">
      <alignment horizontal="left"/>
    </xf>
    <xf numFmtId="165" fontId="62" fillId="0" borderId="18" xfId="485" applyNumberFormat="1" applyFont="1" applyBorder="1" applyAlignment="1" applyProtection="1">
      <alignment horizontal="center"/>
    </xf>
    <xf numFmtId="165" fontId="62" fillId="0" borderId="0" xfId="485" applyNumberFormat="1" applyFont="1" applyBorder="1" applyAlignment="1" applyProtection="1">
      <alignment horizontal="center"/>
    </xf>
    <xf numFmtId="165" fontId="65" fillId="0" borderId="10" xfId="485" applyNumberFormat="1" applyFont="1" applyBorder="1" applyAlignment="1"/>
    <xf numFmtId="165" fontId="108" fillId="0" borderId="29" xfId="485" applyNumberFormat="1" applyFont="1" applyBorder="1" applyAlignment="1">
      <alignment horizontal="left"/>
    </xf>
    <xf numFmtId="165" fontId="69" fillId="0" borderId="20" xfId="485" applyNumberFormat="1" applyFont="1" applyBorder="1" applyAlignment="1" applyProtection="1">
      <alignment horizontal="center"/>
    </xf>
    <xf numFmtId="165" fontId="81" fillId="0" borderId="0" xfId="485" applyNumberFormat="1" applyFont="1" applyBorder="1" applyAlignment="1" applyProtection="1">
      <alignment horizontal="centerContinuous"/>
      <protection locked="0"/>
    </xf>
    <xf numFmtId="165" fontId="51" fillId="0" borderId="20" xfId="485" applyNumberFormat="1" applyFont="1" applyBorder="1" applyAlignment="1" applyProtection="1">
      <alignment horizontal="left"/>
      <protection locked="0"/>
    </xf>
    <xf numFmtId="165" fontId="69" fillId="0" borderId="35" xfId="485" applyNumberFormat="1" applyFont="1" applyBorder="1" applyAlignment="1" applyProtection="1">
      <alignment horizontal="center"/>
    </xf>
    <xf numFmtId="165" fontId="51" fillId="0" borderId="26" xfId="485" applyNumberFormat="1" applyFont="1" applyBorder="1" applyAlignment="1">
      <alignment horizontal="left"/>
    </xf>
    <xf numFmtId="165" fontId="70" fillId="0" borderId="58" xfId="485" quotePrefix="1" applyNumberFormat="1" applyFont="1" applyBorder="1" applyAlignment="1" applyProtection="1">
      <alignment horizontal="center"/>
    </xf>
    <xf numFmtId="165" fontId="70" fillId="0" borderId="22" xfId="485" quotePrefix="1" applyNumberFormat="1" applyFont="1" applyBorder="1" applyAlignment="1" applyProtection="1">
      <alignment horizontal="center"/>
    </xf>
    <xf numFmtId="165" fontId="70" fillId="0" borderId="26" xfId="485" quotePrefix="1" applyNumberFormat="1" applyFont="1" applyBorder="1" applyAlignment="1" applyProtection="1">
      <alignment horizontal="center"/>
    </xf>
    <xf numFmtId="165" fontId="69" fillId="0" borderId="23" xfId="485" applyNumberFormat="1" applyFont="1" applyBorder="1" applyAlignment="1" applyProtection="1">
      <alignment horizontal="centerContinuous"/>
    </xf>
    <xf numFmtId="165" fontId="108" fillId="0" borderId="37" xfId="485" applyNumberFormat="1" applyFont="1" applyBorder="1" applyAlignment="1" applyProtection="1">
      <alignment horizontal="center"/>
    </xf>
    <xf numFmtId="165" fontId="114" fillId="0" borderId="0" xfId="485" applyNumberFormat="1" applyFont="1" applyBorder="1" applyAlignment="1">
      <alignment horizontal="left"/>
    </xf>
    <xf numFmtId="165" fontId="110" fillId="0" borderId="34" xfId="485" applyNumberFormat="1" applyFont="1" applyBorder="1" applyAlignment="1" applyProtection="1">
      <alignment horizontal="centerContinuous" vertical="center"/>
    </xf>
    <xf numFmtId="165" fontId="110" fillId="0" borderId="36" xfId="485" applyNumberFormat="1" applyFont="1" applyBorder="1" applyAlignment="1" applyProtection="1">
      <alignment horizontal="center"/>
    </xf>
    <xf numFmtId="165" fontId="110" fillId="0" borderId="29" xfId="485" applyNumberFormat="1" applyFont="1" applyBorder="1" applyAlignment="1" applyProtection="1">
      <alignment horizontal="center"/>
    </xf>
    <xf numFmtId="165" fontId="110" fillId="0" borderId="33" xfId="485" applyNumberFormat="1" applyFont="1" applyBorder="1" applyAlignment="1" applyProtection="1">
      <alignment horizontal="center"/>
    </xf>
    <xf numFmtId="165" fontId="110" fillId="0" borderId="42" xfId="485" applyNumberFormat="1" applyFont="1" applyBorder="1" applyAlignment="1" applyProtection="1">
      <alignment horizontal="center"/>
    </xf>
    <xf numFmtId="165" fontId="110" fillId="0" borderId="45" xfId="485" applyNumberFormat="1" applyFont="1" applyBorder="1" applyAlignment="1" applyProtection="1">
      <alignment horizontal="center"/>
    </xf>
    <xf numFmtId="165" fontId="72" fillId="0" borderId="20" xfId="485" applyNumberFormat="1" applyFont="1" applyBorder="1" applyAlignment="1" applyProtection="1">
      <alignment horizontal="center"/>
    </xf>
    <xf numFmtId="165" fontId="81" fillId="0" borderId="0" xfId="485" applyNumberFormat="1" applyFont="1"/>
    <xf numFmtId="1" fontId="63" fillId="0" borderId="20" xfId="485" applyNumberFormat="1" applyFont="1" applyBorder="1" applyAlignment="1">
      <alignment vertical="center" wrapText="1"/>
    </xf>
    <xf numFmtId="165" fontId="81" fillId="0" borderId="0" xfId="485" applyNumberFormat="1" applyFont="1" applyBorder="1"/>
    <xf numFmtId="165" fontId="80" fillId="0" borderId="0" xfId="485" applyNumberFormat="1" applyFont="1" applyBorder="1"/>
    <xf numFmtId="1" fontId="63" fillId="0" borderId="23" xfId="485" applyNumberFormat="1" applyFont="1" applyBorder="1" applyAlignment="1">
      <alignment vertical="center"/>
    </xf>
    <xf numFmtId="165" fontId="99" fillId="0" borderId="0" xfId="485" applyNumberFormat="1" applyFont="1" applyBorder="1"/>
    <xf numFmtId="165" fontId="68" fillId="25" borderId="0" xfId="483" quotePrefix="1" applyNumberFormat="1" applyFont="1" applyFill="1"/>
    <xf numFmtId="3" fontId="80" fillId="0" borderId="0" xfId="485" applyNumberFormat="1" applyFont="1"/>
    <xf numFmtId="165" fontId="63" fillId="25" borderId="0" xfId="310" applyNumberFormat="1" applyFont="1" applyFill="1"/>
    <xf numFmtId="165" fontId="63" fillId="25" borderId="0" xfId="310" applyNumberFormat="1" applyFont="1" applyFill="1" applyBorder="1"/>
    <xf numFmtId="165" fontId="80" fillId="25" borderId="0" xfId="310" applyNumberFormat="1" applyFont="1" applyFill="1"/>
    <xf numFmtId="165" fontId="62" fillId="25" borderId="0" xfId="310" applyNumberFormat="1" applyFont="1" applyFill="1" applyAlignment="1" applyProtection="1">
      <alignment horizontal="centerContinuous"/>
    </xf>
    <xf numFmtId="165" fontId="63" fillId="25" borderId="0" xfId="310" applyNumberFormat="1" applyFont="1" applyFill="1" applyAlignment="1">
      <alignment horizontal="centerContinuous"/>
    </xf>
    <xf numFmtId="165" fontId="63" fillId="25" borderId="0" xfId="310" applyNumberFormat="1" applyFont="1" applyFill="1" applyBorder="1" applyAlignment="1">
      <alignment horizontal="centerContinuous"/>
    </xf>
    <xf numFmtId="165" fontId="63" fillId="25" borderId="29" xfId="310" applyNumberFormat="1" applyFont="1" applyFill="1" applyBorder="1"/>
    <xf numFmtId="165" fontId="65" fillId="25" borderId="29" xfId="310" applyNumberFormat="1" applyFont="1" applyFill="1" applyBorder="1" applyAlignment="1">
      <alignment horizontal="right"/>
    </xf>
    <xf numFmtId="165" fontId="63" fillId="25" borderId="10" xfId="310" applyNumberFormat="1" applyFont="1" applyFill="1" applyBorder="1"/>
    <xf numFmtId="165" fontId="63" fillId="25" borderId="14" xfId="310" applyNumberFormat="1" applyFont="1" applyFill="1" applyBorder="1"/>
    <xf numFmtId="165" fontId="63" fillId="25" borderId="18" xfId="310" applyNumberFormat="1" applyFont="1" applyFill="1" applyBorder="1"/>
    <xf numFmtId="165" fontId="62" fillId="25" borderId="35" xfId="310" applyNumberFormat="1" applyFont="1" applyFill="1" applyBorder="1" applyAlignment="1" applyProtection="1">
      <alignment horizontal="centerContinuous"/>
    </xf>
    <xf numFmtId="165" fontId="62" fillId="25" borderId="35" xfId="310" applyNumberFormat="1" applyFont="1" applyFill="1" applyBorder="1" applyAlignment="1" applyProtection="1">
      <alignment horizontal="center"/>
    </xf>
    <xf numFmtId="165" fontId="65" fillId="25" borderId="18" xfId="310" applyNumberFormat="1" applyFont="1" applyFill="1" applyBorder="1" applyAlignment="1">
      <alignment horizontal="centerContinuous"/>
    </xf>
    <xf numFmtId="165" fontId="108" fillId="25" borderId="28" xfId="310" applyNumberFormat="1" applyFont="1" applyFill="1" applyBorder="1" applyAlignment="1">
      <alignment horizontal="left"/>
    </xf>
    <xf numFmtId="165" fontId="108" fillId="25" borderId="37" xfId="310" applyNumberFormat="1" applyFont="1" applyFill="1" applyBorder="1" applyAlignment="1">
      <alignment horizontal="left"/>
    </xf>
    <xf numFmtId="165" fontId="109" fillId="25" borderId="35" xfId="310" applyNumberFormat="1" applyFont="1" applyFill="1" applyBorder="1" applyAlignment="1" applyProtection="1">
      <alignment horizontal="center"/>
      <protection locked="0"/>
    </xf>
    <xf numFmtId="165" fontId="69" fillId="25" borderId="35" xfId="310" applyNumberFormat="1" applyFont="1" applyFill="1" applyBorder="1" applyAlignment="1">
      <alignment horizontal="center"/>
    </xf>
    <xf numFmtId="165" fontId="62" fillId="25" borderId="35" xfId="310" applyNumberFormat="1" applyFont="1" applyFill="1" applyBorder="1" applyAlignment="1" applyProtection="1">
      <alignment horizontal="left"/>
    </xf>
    <xf numFmtId="165" fontId="62" fillId="25" borderId="18" xfId="310" applyNumberFormat="1" applyFont="1" applyFill="1" applyBorder="1" applyAlignment="1" applyProtection="1">
      <alignment horizontal="center"/>
    </xf>
    <xf numFmtId="165" fontId="65" fillId="25" borderId="10" xfId="310" applyNumberFormat="1" applyFont="1" applyFill="1" applyBorder="1" applyAlignment="1"/>
    <xf numFmtId="165" fontId="108" fillId="25" borderId="29" xfId="310" applyNumberFormat="1" applyFont="1" applyFill="1" applyBorder="1" applyAlignment="1">
      <alignment horizontal="left"/>
    </xf>
    <xf numFmtId="165" fontId="69" fillId="25" borderId="20" xfId="310" applyNumberFormat="1" applyFont="1" applyFill="1" applyBorder="1" applyAlignment="1" applyProtection="1">
      <alignment horizontal="center"/>
    </xf>
    <xf numFmtId="165" fontId="51" fillId="25" borderId="35" xfId="310" applyNumberFormat="1" applyFont="1" applyFill="1" applyBorder="1" applyAlignment="1" applyProtection="1">
      <alignment horizontal="left"/>
      <protection locked="0"/>
    </xf>
    <xf numFmtId="165" fontId="62" fillId="25" borderId="0" xfId="310" applyNumberFormat="1" applyFont="1" applyFill="1" applyBorder="1" applyAlignment="1" applyProtection="1">
      <alignment horizontal="center"/>
    </xf>
    <xf numFmtId="165" fontId="62" fillId="25" borderId="20" xfId="310" applyNumberFormat="1" applyFont="1" applyFill="1" applyBorder="1" applyAlignment="1" applyProtection="1">
      <alignment horizontal="center"/>
    </xf>
    <xf numFmtId="165" fontId="69" fillId="25" borderId="35" xfId="310" applyNumberFormat="1" applyFont="1" applyFill="1" applyBorder="1" applyAlignment="1" applyProtection="1">
      <alignment horizontal="center"/>
    </xf>
    <xf numFmtId="165" fontId="63" fillId="25" borderId="36" xfId="310" applyNumberFormat="1" applyFont="1" applyFill="1" applyBorder="1"/>
    <xf numFmtId="165" fontId="51" fillId="25" borderId="22" xfId="310" applyNumberFormat="1" applyFont="1" applyFill="1" applyBorder="1" applyAlignment="1">
      <alignment horizontal="left"/>
    </xf>
    <xf numFmtId="165" fontId="70" fillId="25" borderId="58" xfId="310" quotePrefix="1" applyNumberFormat="1" applyFont="1" applyFill="1" applyBorder="1" applyAlignment="1" applyProtection="1">
      <alignment horizontal="center"/>
    </xf>
    <xf numFmtId="165" fontId="70" fillId="25" borderId="26" xfId="310" quotePrefix="1" applyNumberFormat="1" applyFont="1" applyFill="1" applyBorder="1" applyAlignment="1" applyProtection="1">
      <alignment horizontal="center"/>
    </xf>
    <xf numFmtId="165" fontId="69" fillId="25" borderId="23" xfId="310" applyNumberFormat="1" applyFont="1" applyFill="1" applyBorder="1" applyAlignment="1" applyProtection="1">
      <alignment horizontal="centerContinuous"/>
    </xf>
    <xf numFmtId="165" fontId="108" fillId="25" borderId="37" xfId="310" applyNumberFormat="1" applyFont="1" applyFill="1" applyBorder="1" applyAlignment="1" applyProtection="1">
      <alignment horizontal="center"/>
    </xf>
    <xf numFmtId="165" fontId="63" fillId="25" borderId="27" xfId="310" applyNumberFormat="1" applyFont="1" applyFill="1" applyBorder="1"/>
    <xf numFmtId="165" fontId="63" fillId="25" borderId="28" xfId="310" applyNumberFormat="1" applyFont="1" applyFill="1" applyBorder="1"/>
    <xf numFmtId="165" fontId="110" fillId="25" borderId="33" xfId="310" applyNumberFormat="1" applyFont="1" applyFill="1" applyBorder="1" applyAlignment="1" applyProtection="1">
      <alignment horizontal="centerContinuous" vertical="center"/>
    </xf>
    <xf numFmtId="165" fontId="110" fillId="25" borderId="36" xfId="310" applyNumberFormat="1" applyFont="1" applyFill="1" applyBorder="1" applyAlignment="1" applyProtection="1">
      <alignment horizontal="center"/>
    </xf>
    <xf numFmtId="165" fontId="110" fillId="25" borderId="33" xfId="310" applyNumberFormat="1" applyFont="1" applyFill="1" applyBorder="1" applyAlignment="1" applyProtection="1">
      <alignment horizontal="center"/>
    </xf>
    <xf numFmtId="165" fontId="110" fillId="25" borderId="42" xfId="310" applyNumberFormat="1" applyFont="1" applyFill="1" applyBorder="1" applyAlignment="1" applyProtection="1">
      <alignment horizontal="center"/>
    </xf>
    <xf numFmtId="165" fontId="110" fillId="25" borderId="45" xfId="310" applyNumberFormat="1" applyFont="1" applyFill="1" applyBorder="1" applyAlignment="1" applyProtection="1">
      <alignment horizontal="center"/>
    </xf>
    <xf numFmtId="165" fontId="63" fillId="25" borderId="11" xfId="310" applyNumberFormat="1" applyFont="1" applyFill="1" applyBorder="1"/>
    <xf numFmtId="165" fontId="72" fillId="25" borderId="14" xfId="310" applyNumberFormat="1" applyFont="1" applyFill="1" applyBorder="1" applyAlignment="1" applyProtection="1">
      <alignment horizontal="center"/>
    </xf>
    <xf numFmtId="165" fontId="81" fillId="25" borderId="0" xfId="310" applyNumberFormat="1" applyFont="1" applyFill="1"/>
    <xf numFmtId="165" fontId="80" fillId="0" borderId="0" xfId="310" applyNumberFormat="1" applyFont="1" applyFill="1"/>
    <xf numFmtId="165" fontId="81" fillId="0" borderId="0" xfId="310" applyNumberFormat="1" applyFont="1" applyFill="1"/>
    <xf numFmtId="165" fontId="81" fillId="0" borderId="0" xfId="310" applyNumberFormat="1" applyFont="1" applyFill="1" applyBorder="1"/>
    <xf numFmtId="165" fontId="80" fillId="0" borderId="0" xfId="310" applyNumberFormat="1" applyFont="1" applyFill="1" applyBorder="1"/>
    <xf numFmtId="165" fontId="80" fillId="25" borderId="0" xfId="310" applyNumberFormat="1" applyFont="1" applyFill="1" applyBorder="1"/>
    <xf numFmtId="165" fontId="80" fillId="25" borderId="29" xfId="310" applyNumberFormat="1" applyFont="1" applyFill="1" applyBorder="1"/>
    <xf numFmtId="165" fontId="63" fillId="25" borderId="0" xfId="310" applyNumberFormat="1" applyFont="1" applyFill="1" applyBorder="1" applyAlignment="1" applyProtection="1">
      <alignment horizontal="center"/>
    </xf>
    <xf numFmtId="165" fontId="63" fillId="25" borderId="36" xfId="310" quotePrefix="1" applyNumberFormat="1" applyFont="1" applyFill="1" applyBorder="1" applyAlignment="1" applyProtection="1">
      <alignment horizontal="left" vertical="center"/>
    </xf>
    <xf numFmtId="165" fontId="63" fillId="25" borderId="29" xfId="310" applyNumberFormat="1" applyFont="1" applyFill="1" applyBorder="1" applyAlignment="1" applyProtection="1">
      <alignment horizontal="center" vertical="center"/>
    </xf>
    <xf numFmtId="165" fontId="63" fillId="25" borderId="11" xfId="310" applyNumberFormat="1" applyFont="1" applyFill="1" applyBorder="1" applyAlignment="1" applyProtection="1">
      <alignment horizontal="left"/>
    </xf>
    <xf numFmtId="165" fontId="63" fillId="25" borderId="11" xfId="310" applyNumberFormat="1" applyFont="1" applyFill="1" applyBorder="1" applyAlignment="1" applyProtection="1">
      <alignment horizontal="center"/>
    </xf>
    <xf numFmtId="174" fontId="63" fillId="25" borderId="11" xfId="310" applyNumberFormat="1" applyFont="1" applyFill="1" applyBorder="1"/>
    <xf numFmtId="174" fontId="74" fillId="25" borderId="11" xfId="310" applyNumberFormat="1" applyFont="1" applyFill="1" applyBorder="1" applyProtection="1"/>
    <xf numFmtId="165" fontId="63" fillId="25" borderId="0" xfId="310" quotePrefix="1" applyNumberFormat="1" applyFont="1" applyFill="1" applyBorder="1" applyAlignment="1" applyProtection="1">
      <alignment horizontal="left"/>
    </xf>
    <xf numFmtId="165" fontId="63" fillId="25" borderId="0" xfId="310" applyNumberFormat="1" applyFont="1" applyFill="1" applyBorder="1" applyAlignment="1" applyProtection="1">
      <alignment horizontal="left"/>
    </xf>
    <xf numFmtId="175" fontId="63" fillId="25" borderId="0" xfId="310" applyNumberFormat="1" applyFont="1" applyFill="1" applyBorder="1"/>
    <xf numFmtId="174" fontId="63" fillId="25" borderId="0" xfId="310" applyNumberFormat="1" applyFont="1" applyFill="1" applyBorder="1"/>
    <xf numFmtId="175" fontId="74" fillId="25" borderId="0" xfId="310" applyNumberFormat="1" applyFont="1" applyFill="1" applyBorder="1" applyProtection="1"/>
    <xf numFmtId="169" fontId="111" fillId="25" borderId="0" xfId="326" applyNumberFormat="1" applyFont="1" applyFill="1" applyBorder="1"/>
    <xf numFmtId="165" fontId="99" fillId="25" borderId="0" xfId="310" applyNumberFormat="1" applyFont="1" applyFill="1"/>
    <xf numFmtId="165" fontId="81" fillId="25" borderId="0" xfId="310" applyNumberFormat="1" applyFont="1" applyFill="1" applyAlignment="1">
      <alignment horizontal="center"/>
    </xf>
    <xf numFmtId="167" fontId="80" fillId="25" borderId="0" xfId="310" applyNumberFormat="1" applyFont="1" applyFill="1"/>
    <xf numFmtId="3" fontId="80" fillId="25" borderId="0" xfId="310" applyNumberFormat="1" applyFont="1" applyFill="1"/>
    <xf numFmtId="165" fontId="63" fillId="25" borderId="0" xfId="315" applyNumberFormat="1" applyFont="1" applyFill="1"/>
    <xf numFmtId="165" fontId="63" fillId="25" borderId="0" xfId="315" applyNumberFormat="1" applyFont="1" applyFill="1" applyBorder="1"/>
    <xf numFmtId="165" fontId="80" fillId="25" borderId="0" xfId="315" applyNumberFormat="1" applyFont="1" applyFill="1"/>
    <xf numFmtId="165" fontId="62" fillId="25" borderId="0" xfId="315" applyNumberFormat="1" applyFont="1" applyFill="1" applyAlignment="1" applyProtection="1">
      <alignment horizontal="centerContinuous"/>
    </xf>
    <xf numFmtId="165" fontId="63" fillId="25" borderId="0" xfId="315" applyNumberFormat="1" applyFont="1" applyFill="1" applyAlignment="1">
      <alignment horizontal="centerContinuous"/>
    </xf>
    <xf numFmtId="165" fontId="63" fillId="25" borderId="0" xfId="315" applyNumberFormat="1" applyFont="1" applyFill="1" applyBorder="1" applyAlignment="1">
      <alignment horizontal="centerContinuous"/>
    </xf>
    <xf numFmtId="165" fontId="63" fillId="25" borderId="29" xfId="315" applyNumberFormat="1" applyFont="1" applyFill="1" applyBorder="1"/>
    <xf numFmtId="165" fontId="65" fillId="25" borderId="29" xfId="315" applyNumberFormat="1" applyFont="1" applyFill="1" applyBorder="1" applyAlignment="1">
      <alignment horizontal="right"/>
    </xf>
    <xf numFmtId="165" fontId="63" fillId="25" borderId="10" xfId="315" applyNumberFormat="1" applyFont="1" applyFill="1" applyBorder="1"/>
    <xf numFmtId="165" fontId="63" fillId="25" borderId="14" xfId="315" applyNumberFormat="1" applyFont="1" applyFill="1" applyBorder="1"/>
    <xf numFmtId="165" fontId="63" fillId="25" borderId="18" xfId="315" applyNumberFormat="1" applyFont="1" applyFill="1" applyBorder="1"/>
    <xf numFmtId="165" fontId="62" fillId="25" borderId="35" xfId="315" applyNumberFormat="1" applyFont="1" applyFill="1" applyBorder="1" applyAlignment="1" applyProtection="1">
      <alignment horizontal="centerContinuous"/>
    </xf>
    <xf numFmtId="165" fontId="80" fillId="25" borderId="0" xfId="315" applyNumberFormat="1" applyFont="1" applyFill="1" applyAlignment="1" applyProtection="1">
      <alignment horizontal="center"/>
    </xf>
    <xf numFmtId="165" fontId="62" fillId="25" borderId="35" xfId="315" applyNumberFormat="1" applyFont="1" applyFill="1" applyBorder="1" applyAlignment="1" applyProtection="1">
      <alignment horizontal="center"/>
    </xf>
    <xf numFmtId="165" fontId="65" fillId="25" borderId="18" xfId="315" applyNumberFormat="1" applyFont="1" applyFill="1" applyBorder="1" applyAlignment="1">
      <alignment horizontal="centerContinuous"/>
    </xf>
    <xf numFmtId="165" fontId="108" fillId="25" borderId="28" xfId="315" applyNumberFormat="1" applyFont="1" applyFill="1" applyBorder="1" applyAlignment="1">
      <alignment horizontal="left"/>
    </xf>
    <xf numFmtId="165" fontId="108" fillId="25" borderId="45" xfId="315" applyNumberFormat="1" applyFont="1" applyFill="1" applyBorder="1" applyAlignment="1">
      <alignment horizontal="left"/>
    </xf>
    <xf numFmtId="165" fontId="109" fillId="25" borderId="20" xfId="315" applyNumberFormat="1" applyFont="1" applyFill="1" applyBorder="1" applyAlignment="1" applyProtection="1">
      <alignment horizontal="center"/>
      <protection locked="0"/>
    </xf>
    <xf numFmtId="165" fontId="69" fillId="25" borderId="35" xfId="315" applyNumberFormat="1" applyFont="1" applyFill="1" applyBorder="1" applyAlignment="1">
      <alignment horizontal="center"/>
    </xf>
    <xf numFmtId="165" fontId="62" fillId="25" borderId="35" xfId="315" applyNumberFormat="1" applyFont="1" applyFill="1" applyBorder="1" applyAlignment="1" applyProtection="1">
      <alignment horizontal="left"/>
    </xf>
    <xf numFmtId="165" fontId="62" fillId="25" borderId="18" xfId="315" applyNumberFormat="1" applyFont="1" applyFill="1" applyBorder="1" applyAlignment="1" applyProtection="1">
      <alignment horizontal="center"/>
    </xf>
    <xf numFmtId="165" fontId="65" fillId="25" borderId="10" xfId="315" applyNumberFormat="1" applyFont="1" applyFill="1" applyBorder="1" applyAlignment="1"/>
    <xf numFmtId="165" fontId="108" fillId="25" borderId="29" xfId="315" applyNumberFormat="1" applyFont="1" applyFill="1" applyBorder="1" applyAlignment="1">
      <alignment horizontal="left"/>
    </xf>
    <xf numFmtId="165" fontId="69" fillId="25" borderId="20" xfId="315" applyNumberFormat="1" applyFont="1" applyFill="1" applyBorder="1" applyAlignment="1" applyProtection="1">
      <alignment horizontal="center"/>
    </xf>
    <xf numFmtId="165" fontId="51" fillId="25" borderId="35" xfId="315" applyNumberFormat="1" applyFont="1" applyFill="1" applyBorder="1" applyAlignment="1" applyProtection="1">
      <alignment horizontal="left"/>
      <protection locked="0"/>
    </xf>
    <xf numFmtId="165" fontId="62" fillId="25" borderId="0" xfId="315" applyNumberFormat="1" applyFont="1" applyFill="1" applyBorder="1" applyAlignment="1" applyProtection="1">
      <alignment horizontal="center"/>
    </xf>
    <xf numFmtId="165" fontId="62" fillId="25" borderId="20" xfId="315" applyNumberFormat="1" applyFont="1" applyFill="1" applyBorder="1" applyAlignment="1" applyProtection="1">
      <alignment horizontal="center"/>
    </xf>
    <xf numFmtId="165" fontId="69" fillId="25" borderId="35" xfId="315" applyNumberFormat="1" applyFont="1" applyFill="1" applyBorder="1" applyAlignment="1" applyProtection="1">
      <alignment horizontal="center"/>
    </xf>
    <xf numFmtId="165" fontId="63" fillId="25" borderId="36" xfId="315" applyNumberFormat="1" applyFont="1" applyFill="1" applyBorder="1"/>
    <xf numFmtId="165" fontId="51" fillId="25" borderId="22" xfId="315" applyNumberFormat="1" applyFont="1" applyFill="1" applyBorder="1" applyAlignment="1">
      <alignment horizontal="left"/>
    </xf>
    <xf numFmtId="165" fontId="70" fillId="25" borderId="58" xfId="315" quotePrefix="1" applyNumberFormat="1" applyFont="1" applyFill="1" applyBorder="1" applyAlignment="1" applyProtection="1">
      <alignment horizontal="center"/>
    </xf>
    <xf numFmtId="165" fontId="70" fillId="25" borderId="26" xfId="315" quotePrefix="1" applyNumberFormat="1" applyFont="1" applyFill="1" applyBorder="1" applyAlignment="1" applyProtection="1">
      <alignment horizontal="center"/>
    </xf>
    <xf numFmtId="165" fontId="69" fillId="25" borderId="23" xfId="315" applyNumberFormat="1" applyFont="1" applyFill="1" applyBorder="1" applyAlignment="1" applyProtection="1">
      <alignment horizontal="centerContinuous"/>
    </xf>
    <xf numFmtId="165" fontId="108" fillId="25" borderId="37" xfId="315" applyNumberFormat="1" applyFont="1" applyFill="1" applyBorder="1" applyAlignment="1" applyProtection="1">
      <alignment horizontal="center"/>
    </xf>
    <xf numFmtId="165" fontId="63" fillId="25" borderId="27" xfId="315" applyNumberFormat="1" applyFont="1" applyFill="1" applyBorder="1"/>
    <xf numFmtId="165" fontId="63" fillId="25" borderId="28" xfId="315" applyNumberFormat="1" applyFont="1" applyFill="1" applyBorder="1"/>
    <xf numFmtId="165" fontId="110" fillId="25" borderId="33" xfId="315" applyNumberFormat="1" applyFont="1" applyFill="1" applyBorder="1" applyAlignment="1" applyProtection="1">
      <alignment horizontal="centerContinuous" vertical="center"/>
    </xf>
    <xf numFmtId="165" fontId="110" fillId="25" borderId="36" xfId="315" applyNumberFormat="1" applyFont="1" applyFill="1" applyBorder="1" applyAlignment="1" applyProtection="1">
      <alignment horizontal="center"/>
    </xf>
    <xf numFmtId="165" fontId="110" fillId="25" borderId="33" xfId="315" applyNumberFormat="1" applyFont="1" applyFill="1" applyBorder="1" applyAlignment="1" applyProtection="1">
      <alignment horizontal="center"/>
    </xf>
    <xf numFmtId="165" fontId="110" fillId="25" borderId="42" xfId="315" applyNumberFormat="1" applyFont="1" applyFill="1" applyBorder="1" applyAlignment="1" applyProtection="1">
      <alignment horizontal="center"/>
    </xf>
    <xf numFmtId="165" fontId="110" fillId="25" borderId="45" xfId="315" applyNumberFormat="1" applyFont="1" applyFill="1" applyBorder="1" applyAlignment="1" applyProtection="1">
      <alignment horizontal="center"/>
    </xf>
    <xf numFmtId="165" fontId="63" fillId="25" borderId="11" xfId="315" applyNumberFormat="1" applyFont="1" applyFill="1" applyBorder="1"/>
    <xf numFmtId="165" fontId="72" fillId="25" borderId="14" xfId="315" applyNumberFormat="1" applyFont="1" applyFill="1" applyBorder="1" applyAlignment="1" applyProtection="1">
      <alignment horizontal="center"/>
    </xf>
    <xf numFmtId="174" fontId="72" fillId="25" borderId="0" xfId="315" applyNumberFormat="1" applyFont="1" applyFill="1" applyBorder="1"/>
    <xf numFmtId="174" fontId="72" fillId="25" borderId="14" xfId="315" applyNumberFormat="1" applyFont="1" applyFill="1" applyBorder="1"/>
    <xf numFmtId="174" fontId="72" fillId="25" borderId="15" xfId="315" applyNumberFormat="1" applyFont="1" applyFill="1" applyBorder="1"/>
    <xf numFmtId="174" fontId="72" fillId="25" borderId="18" xfId="315" applyNumberFormat="1" applyFont="1" applyFill="1" applyBorder="1" applyProtection="1"/>
    <xf numFmtId="174" fontId="72" fillId="25" borderId="14" xfId="315" applyNumberFormat="1" applyFont="1" applyFill="1" applyBorder="1" applyProtection="1"/>
    <xf numFmtId="165" fontId="68" fillId="25" borderId="0" xfId="315" quotePrefix="1" applyNumberFormat="1" applyFont="1" applyFill="1" applyBorder="1" applyAlignment="1" applyProtection="1">
      <alignment horizontal="left"/>
    </xf>
    <xf numFmtId="1" fontId="63" fillId="25" borderId="35" xfId="315" applyNumberFormat="1" applyFont="1" applyFill="1" applyBorder="1" applyAlignment="1">
      <alignment horizontal="left"/>
    </xf>
    <xf numFmtId="165" fontId="81" fillId="25" borderId="0" xfId="315" applyNumberFormat="1" applyFont="1" applyFill="1"/>
    <xf numFmtId="165" fontId="81" fillId="25" borderId="0" xfId="315" applyNumberFormat="1" applyFont="1" applyFill="1" applyBorder="1"/>
    <xf numFmtId="165" fontId="80" fillId="25" borderId="0" xfId="315" applyNumberFormat="1" applyFont="1" applyFill="1" applyBorder="1"/>
    <xf numFmtId="165" fontId="63" fillId="25" borderId="11" xfId="315" applyNumberFormat="1" applyFont="1" applyFill="1" applyBorder="1" applyAlignment="1" applyProtection="1">
      <alignment horizontal="left"/>
    </xf>
    <xf numFmtId="165" fontId="63" fillId="25" borderId="11" xfId="315" applyNumberFormat="1" applyFont="1" applyFill="1" applyBorder="1" applyAlignment="1" applyProtection="1">
      <alignment horizontal="center"/>
    </xf>
    <xf numFmtId="174" fontId="63" fillId="25" borderId="11" xfId="315" applyNumberFormat="1" applyFont="1" applyFill="1" applyBorder="1"/>
    <xf numFmtId="174" fontId="74" fillId="25" borderId="11" xfId="315" applyNumberFormat="1" applyFont="1" applyFill="1" applyBorder="1" applyProtection="1"/>
    <xf numFmtId="167" fontId="80" fillId="25" borderId="0" xfId="315" applyNumberFormat="1" applyFont="1" applyFill="1"/>
    <xf numFmtId="3" fontId="80" fillId="25" borderId="0" xfId="315" applyNumberFormat="1" applyFont="1" applyFill="1"/>
    <xf numFmtId="0" fontId="51" fillId="0" borderId="0" xfId="449" applyFont="1" applyAlignment="1">
      <alignment horizontal="center"/>
    </xf>
    <xf numFmtId="3" fontId="62" fillId="0" borderId="0" xfId="449" applyNumberFormat="1" applyFont="1" applyAlignment="1">
      <alignment horizontal="right"/>
    </xf>
    <xf numFmtId="0" fontId="63" fillId="0" borderId="15" xfId="449" applyFont="1" applyBorder="1"/>
    <xf numFmtId="0" fontId="63" fillId="0" borderId="14" xfId="449" applyFont="1" applyBorder="1"/>
    <xf numFmtId="165" fontId="62" fillId="0" borderId="17" xfId="341" applyFont="1" applyBorder="1" applyAlignment="1">
      <alignment horizontal="center"/>
    </xf>
    <xf numFmtId="3" fontId="62" fillId="0" borderId="15" xfId="449" applyNumberFormat="1" applyFont="1" applyBorder="1" applyAlignment="1">
      <alignment horizontal="center"/>
    </xf>
    <xf numFmtId="0" fontId="62" fillId="0" borderId="35" xfId="449" applyFont="1" applyBorder="1" applyAlignment="1">
      <alignment horizontal="center"/>
    </xf>
    <xf numFmtId="165" fontId="62" fillId="0" borderId="20" xfId="341" applyFont="1" applyBorder="1" applyAlignment="1" applyProtection="1">
      <alignment horizontal="center" vertical="center"/>
    </xf>
    <xf numFmtId="3" fontId="62" fillId="0" borderId="20" xfId="449" applyNumberFormat="1" applyFont="1" applyBorder="1" applyAlignment="1">
      <alignment horizontal="center"/>
    </xf>
    <xf numFmtId="0" fontId="63" fillId="0" borderId="20" xfId="449" applyFont="1" applyBorder="1"/>
    <xf numFmtId="0" fontId="62" fillId="0" borderId="37" xfId="449" applyFont="1" applyBorder="1"/>
    <xf numFmtId="165" fontId="62" fillId="0" borderId="23" xfId="341" applyFont="1" applyBorder="1" applyAlignment="1">
      <alignment horizontal="center"/>
    </xf>
    <xf numFmtId="3" fontId="62" fillId="0" borderId="35" xfId="449" quotePrefix="1" applyNumberFormat="1" applyFont="1" applyBorder="1" applyAlignment="1">
      <alignment horizontal="center"/>
    </xf>
    <xf numFmtId="0" fontId="67" fillId="0" borderId="27" xfId="449" quotePrefix="1" applyFont="1" applyBorder="1" applyAlignment="1">
      <alignment horizontal="center" vertical="center"/>
    </xf>
    <xf numFmtId="0" fontId="62" fillId="0" borderId="15" xfId="449" applyFont="1" applyBorder="1" applyAlignment="1">
      <alignment horizontal="center"/>
    </xf>
    <xf numFmtId="0" fontId="62" fillId="0" borderId="15" xfId="449" quotePrefix="1" applyFont="1" applyBorder="1"/>
    <xf numFmtId="0" fontId="51" fillId="0" borderId="20" xfId="449" applyFont="1" applyBorder="1"/>
    <xf numFmtId="0" fontId="68" fillId="0" borderId="20" xfId="487" applyFont="1" applyBorder="1" applyAlignment="1">
      <alignment vertical="center"/>
    </xf>
    <xf numFmtId="0" fontId="69" fillId="0" borderId="20" xfId="449" applyFont="1" applyBorder="1"/>
    <xf numFmtId="0" fontId="62" fillId="0" borderId="20" xfId="487" quotePrefix="1" applyFont="1" applyBorder="1" applyAlignment="1">
      <alignment vertical="center"/>
    </xf>
    <xf numFmtId="0" fontId="63" fillId="0" borderId="20" xfId="487" quotePrefix="1" applyFont="1" applyBorder="1" applyAlignment="1"/>
    <xf numFmtId="0" fontId="63" fillId="0" borderId="20" xfId="487" quotePrefix="1" applyFont="1" applyBorder="1" applyAlignment="1">
      <alignment vertical="center"/>
    </xf>
    <xf numFmtId="0" fontId="62" fillId="0" borderId="20" xfId="449" applyFont="1" applyBorder="1" applyAlignment="1">
      <alignment horizontal="center"/>
    </xf>
    <xf numFmtId="0" fontId="62" fillId="0" borderId="20" xfId="449" quotePrefix="1" applyFont="1" applyBorder="1"/>
    <xf numFmtId="0" fontId="63" fillId="0" borderId="20" xfId="488" quotePrefix="1" applyFont="1" applyBorder="1" applyAlignment="1" applyProtection="1">
      <alignment horizontal="left" vertical="center"/>
      <protection locked="0" hidden="1"/>
    </xf>
    <xf numFmtId="0" fontId="63" fillId="0" borderId="20" xfId="488" quotePrefix="1" applyFont="1" applyBorder="1" applyAlignment="1" applyProtection="1">
      <alignment vertical="center"/>
      <protection locked="0" hidden="1"/>
    </xf>
    <xf numFmtId="0" fontId="51" fillId="0" borderId="23" xfId="449" applyFont="1" applyBorder="1"/>
    <xf numFmtId="0" fontId="63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8" fillId="0" borderId="0" xfId="0" applyFont="1" applyProtection="1">
      <protection locked="0" hidden="1"/>
    </xf>
    <xf numFmtId="0" fontId="119" fillId="0" borderId="0" xfId="0" applyFont="1" applyProtection="1">
      <protection locked="0" hidden="1"/>
    </xf>
    <xf numFmtId="0" fontId="118" fillId="0" borderId="0" xfId="0" applyFont="1" applyBorder="1" applyProtection="1">
      <protection locked="0" hidden="1"/>
    </xf>
    <xf numFmtId="0" fontId="66" fillId="0" borderId="0" xfId="0" applyFont="1" applyAlignment="1" applyProtection="1">
      <alignment horizontal="center"/>
      <protection locked="0" hidden="1"/>
    </xf>
    <xf numFmtId="0" fontId="118" fillId="0" borderId="10" xfId="0" applyFont="1" applyBorder="1" applyProtection="1">
      <protection locked="0" hidden="1"/>
    </xf>
    <xf numFmtId="0" fontId="118" fillId="0" borderId="11" xfId="0" applyFont="1" applyBorder="1" applyProtection="1">
      <protection locked="0" hidden="1"/>
    </xf>
    <xf numFmtId="0" fontId="118" fillId="0" borderId="14" xfId="0" applyFont="1" applyBorder="1" applyProtection="1">
      <protection locked="0" hidden="1"/>
    </xf>
    <xf numFmtId="0" fontId="81" fillId="0" borderId="11" xfId="492" applyFont="1" applyFill="1" applyBorder="1" applyAlignment="1">
      <alignment horizontal="centerContinuous" vertical="center"/>
    </xf>
    <xf numFmtId="0" fontId="119" fillId="0" borderId="15" xfId="0" applyFont="1" applyBorder="1" applyAlignment="1" applyProtection="1">
      <alignment horizontal="center" vertical="center"/>
      <protection locked="0" hidden="1"/>
    </xf>
    <xf numFmtId="0" fontId="119" fillId="0" borderId="28" xfId="0" applyFont="1" applyBorder="1" applyAlignment="1" applyProtection="1">
      <alignment horizontal="centerContinuous" vertical="center"/>
      <protection locked="0" hidden="1"/>
    </xf>
    <xf numFmtId="0" fontId="119" fillId="0" borderId="45" xfId="0" applyFont="1" applyBorder="1" applyAlignment="1" applyProtection="1">
      <alignment horizontal="centerContinuous" vertical="center"/>
      <protection locked="0" hidden="1"/>
    </xf>
    <xf numFmtId="0" fontId="119" fillId="0" borderId="14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/>
      <protection locked="0" hidden="1"/>
    </xf>
    <xf numFmtId="0" fontId="119" fillId="0" borderId="0" xfId="0" applyFont="1" applyBorder="1" applyAlignment="1" applyProtection="1">
      <alignment horizontal="centerContinuous"/>
      <protection locked="0" hidden="1"/>
    </xf>
    <xf numFmtId="0" fontId="120" fillId="0" borderId="35" xfId="0" applyFont="1" applyBorder="1" applyAlignment="1" applyProtection="1">
      <alignment horizontal="centerContinuous"/>
      <protection locked="0" hidden="1"/>
    </xf>
    <xf numFmtId="0" fontId="81" fillId="0" borderId="0" xfId="492" applyFont="1" applyFill="1" applyBorder="1" applyAlignment="1">
      <alignment horizontal="centerContinuous" vertical="center"/>
    </xf>
    <xf numFmtId="0" fontId="119" fillId="0" borderId="20" xfId="0" applyFont="1" applyBorder="1" applyAlignment="1" applyProtection="1">
      <alignment horizontal="center" vertical="center"/>
      <protection locked="0" hidden="1"/>
    </xf>
    <xf numFmtId="0" fontId="119" fillId="0" borderId="15" xfId="0" applyFont="1" applyBorder="1" applyAlignment="1" applyProtection="1">
      <alignment horizontal="center"/>
      <protection locked="0" hidden="1"/>
    </xf>
    <xf numFmtId="0" fontId="118" fillId="0" borderId="18" xfId="0" applyFont="1" applyBorder="1" applyProtection="1">
      <protection locked="0" hidden="1"/>
    </xf>
    <xf numFmtId="0" fontId="118" fillId="0" borderId="35" xfId="0" applyFont="1" applyBorder="1" applyProtection="1">
      <protection locked="0" hidden="1"/>
    </xf>
    <xf numFmtId="0" fontId="81" fillId="0" borderId="36" xfId="492" applyFont="1" applyFill="1" applyBorder="1" applyAlignment="1">
      <alignment horizontal="centerContinuous" vertical="center"/>
    </xf>
    <xf numFmtId="0" fontId="119" fillId="0" borderId="20" xfId="0" quotePrefix="1" applyFont="1" applyBorder="1" applyAlignment="1" applyProtection="1">
      <alignment horizontal="centerContinuous" vertical="center"/>
      <protection locked="0" hidden="1"/>
    </xf>
    <xf numFmtId="0" fontId="119" fillId="0" borderId="20" xfId="0" applyFont="1" applyBorder="1" applyAlignment="1" applyProtection="1">
      <alignment horizontal="centerContinuous" vertical="center"/>
      <protection locked="0" hidden="1"/>
    </xf>
    <xf numFmtId="0" fontId="121" fillId="0" borderId="0" xfId="0" applyFont="1" applyProtection="1">
      <protection locked="0" hidden="1"/>
    </xf>
    <xf numFmtId="0" fontId="122" fillId="0" borderId="18" xfId="0" applyFont="1" applyBorder="1" applyAlignment="1" applyProtection="1">
      <alignment horizontal="center" vertical="center"/>
      <protection locked="0" hidden="1"/>
    </xf>
    <xf numFmtId="0" fontId="122" fillId="0" borderId="0" xfId="0" applyFont="1" applyBorder="1" applyAlignment="1" applyProtection="1">
      <alignment horizontal="center" vertical="center"/>
      <protection locked="0" hidden="1"/>
    </xf>
    <xf numFmtId="0" fontId="122" fillId="0" borderId="37" xfId="0" applyFont="1" applyBorder="1" applyAlignment="1" applyProtection="1">
      <alignment horizontal="center"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" vertical="center"/>
      <protection locked="0" hidden="1"/>
    </xf>
    <xf numFmtId="0" fontId="122" fillId="0" borderId="42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Alignment="1" applyProtection="1">
      <alignment horizontal="center" vertical="top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166" fontId="62" fillId="0" borderId="20" xfId="0" applyNumberFormat="1" applyFont="1" applyFill="1" applyBorder="1" applyAlignment="1" applyProtection="1">
      <alignment vertical="center"/>
      <protection locked="0" hidden="1"/>
    </xf>
    <xf numFmtId="0" fontId="124" fillId="0" borderId="18" xfId="0" applyFont="1" applyBorder="1" applyAlignment="1" applyProtection="1">
      <alignment vertical="center"/>
      <protection locked="0" hidden="1"/>
    </xf>
    <xf numFmtId="0" fontId="124" fillId="0" borderId="0" xfId="0" applyFont="1" applyBorder="1" applyAlignment="1" applyProtection="1">
      <alignment vertical="center"/>
      <protection locked="0" hidden="1"/>
    </xf>
    <xf numFmtId="166" fontId="63" fillId="0" borderId="20" xfId="0" applyNumberFormat="1" applyFont="1" applyFill="1" applyBorder="1" applyAlignment="1" applyProtection="1">
      <alignment vertical="center"/>
      <protection locked="0" hidden="1"/>
    </xf>
    <xf numFmtId="0" fontId="119" fillId="0" borderId="18" xfId="0" quotePrefix="1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alignment horizontal="left"/>
      <protection locked="0" hidden="1"/>
    </xf>
    <xf numFmtId="0" fontId="119" fillId="0" borderId="35" xfId="0" quotePrefix="1" applyFont="1" applyBorder="1" applyAlignment="1" applyProtection="1">
      <alignment horizontal="center"/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left" vertical="center"/>
      <protection locked="0" hidden="1"/>
    </xf>
    <xf numFmtId="0" fontId="118" fillId="0" borderId="35" xfId="0" applyFont="1" applyBorder="1" applyAlignment="1" applyProtection="1">
      <alignment horizontal="left" vertical="center"/>
      <protection locked="0" hidden="1"/>
    </xf>
    <xf numFmtId="2" fontId="118" fillId="0" borderId="0" xfId="0" applyNumberFormat="1" applyFont="1" applyBorder="1" applyAlignment="1" applyProtection="1">
      <alignment horizontal="center" vertical="top" wrapText="1"/>
      <protection locked="0" hidden="1"/>
    </xf>
    <xf numFmtId="2" fontId="118" fillId="0" borderId="0" xfId="0" applyNumberFormat="1" applyFont="1" applyBorder="1" applyAlignment="1" applyProtection="1">
      <alignment vertical="top" wrapText="1"/>
      <protection locked="0" hidden="1"/>
    </xf>
    <xf numFmtId="2" fontId="118" fillId="0" borderId="35" xfId="0" applyNumberFormat="1" applyFont="1" applyBorder="1" applyAlignment="1" applyProtection="1">
      <alignment vertical="center" wrapText="1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2" fontId="118" fillId="0" borderId="35" xfId="0" applyNumberFormat="1" applyFont="1" applyBorder="1" applyAlignment="1" applyProtection="1">
      <alignment vertical="top" wrapText="1"/>
      <protection locked="0" hidden="1"/>
    </xf>
    <xf numFmtId="0" fontId="118" fillId="0" borderId="0" xfId="0" applyFont="1" applyAlignment="1" applyProtection="1">
      <alignment vertical="center"/>
      <protection locked="0" hidden="1"/>
    </xf>
    <xf numFmtId="0" fontId="119" fillId="0" borderId="18" xfId="0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protection locked="0" hidden="1"/>
    </xf>
    <xf numFmtId="0" fontId="119" fillId="0" borderId="35" xfId="0" applyFont="1" applyBorder="1" applyAlignment="1" applyProtection="1">
      <protection locked="0" hidden="1"/>
    </xf>
    <xf numFmtId="0" fontId="119" fillId="0" borderId="36" xfId="0" applyFont="1" applyBorder="1" applyAlignment="1" applyProtection="1">
      <alignment horizontal="center" vertical="center"/>
      <protection locked="0" hidden="1"/>
    </xf>
    <xf numFmtId="0" fontId="119" fillId="0" borderId="29" xfId="0" applyFont="1" applyBorder="1" applyAlignment="1" applyProtection="1">
      <alignment vertical="center"/>
      <protection locked="0" hidden="1"/>
    </xf>
    <xf numFmtId="0" fontId="119" fillId="0" borderId="37" xfId="0" applyFont="1" applyBorder="1" applyAlignment="1" applyProtection="1">
      <alignment vertical="center"/>
      <protection locked="0" hidden="1"/>
    </xf>
    <xf numFmtId="166" fontId="62" fillId="0" borderId="23" xfId="0" applyNumberFormat="1" applyFont="1" applyFill="1" applyBorder="1" applyAlignment="1" applyProtection="1">
      <alignment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78" fontId="86" fillId="0" borderId="29" xfId="340" applyNumberFormat="1" applyFont="1" applyFill="1" applyBorder="1" applyAlignment="1" applyProtection="1"/>
    <xf numFmtId="177" fontId="119" fillId="0" borderId="15" xfId="0" applyNumberFormat="1" applyFont="1" applyFill="1" applyBorder="1" applyAlignment="1" applyProtection="1">
      <alignment vertical="center"/>
      <protection locked="0" hidden="1"/>
    </xf>
    <xf numFmtId="177" fontId="119" fillId="0" borderId="20" xfId="0" applyNumberFormat="1" applyFont="1" applyFill="1" applyBorder="1" applyAlignment="1" applyProtection="1">
      <alignment vertical="center"/>
      <protection locked="0" hidden="1"/>
    </xf>
    <xf numFmtId="177" fontId="118" fillId="0" borderId="20" xfId="0" applyNumberFormat="1" applyFont="1" applyFill="1" applyBorder="1" applyAlignment="1" applyProtection="1">
      <alignment vertical="center"/>
      <protection locked="0" hidden="1"/>
    </xf>
    <xf numFmtId="177" fontId="118" fillId="0" borderId="35" xfId="0" applyNumberFormat="1" applyFont="1" applyFill="1" applyBorder="1" applyAlignment="1" applyProtection="1">
      <alignment horizontal="right" vertical="center"/>
      <protection locked="0" hidden="1"/>
    </xf>
    <xf numFmtId="177" fontId="119" fillId="0" borderId="23" xfId="0" applyNumberFormat="1" applyFont="1" applyFill="1" applyBorder="1" applyAlignment="1" applyProtection="1">
      <alignment vertical="center"/>
      <protection locked="0" hidden="1"/>
    </xf>
    <xf numFmtId="177" fontId="119" fillId="0" borderId="10" xfId="0" applyNumberFormat="1" applyFont="1" applyBorder="1" applyAlignment="1" applyProtection="1">
      <alignment vertical="center"/>
      <protection locked="0" hidden="1"/>
    </xf>
    <xf numFmtId="177" fontId="119" fillId="0" borderId="18" xfId="0" applyNumberFormat="1" applyFont="1" applyBorder="1" applyAlignment="1" applyProtection="1">
      <alignment vertical="center"/>
      <protection locked="0" hidden="1"/>
    </xf>
    <xf numFmtId="177" fontId="118" fillId="0" borderId="18" xfId="0" applyNumberFormat="1" applyFont="1" applyBorder="1" applyAlignment="1" applyProtection="1">
      <alignment vertical="center"/>
      <protection locked="0" hidden="1"/>
    </xf>
    <xf numFmtId="166" fontId="62" fillId="0" borderId="15" xfId="0" applyNumberFormat="1" applyFont="1" applyFill="1" applyBorder="1" applyAlignment="1" applyProtection="1">
      <alignment vertical="center"/>
      <protection locked="0" hidden="1"/>
    </xf>
    <xf numFmtId="165" fontId="77" fillId="0" borderId="0" xfId="342" applyFont="1" applyFill="1" applyAlignment="1">
      <alignment vertical="center"/>
    </xf>
    <xf numFmtId="0" fontId="0" fillId="25" borderId="0" xfId="0" applyFill="1"/>
    <xf numFmtId="0" fontId="68" fillId="25" borderId="0" xfId="0" applyFont="1" applyFill="1"/>
    <xf numFmtId="0" fontId="68" fillId="0" borderId="0" xfId="0" applyFont="1"/>
    <xf numFmtId="177" fontId="119" fillId="25" borderId="20" xfId="0" applyNumberFormat="1" applyFont="1" applyFill="1" applyBorder="1" applyAlignment="1" applyProtection="1">
      <alignment vertical="center"/>
      <protection locked="0" hidden="1"/>
    </xf>
    <xf numFmtId="165" fontId="63" fillId="0" borderId="0" xfId="339" quotePrefix="1" applyFont="1" applyBorder="1" applyAlignment="1" applyProtection="1">
      <alignment horizontal="left"/>
    </xf>
    <xf numFmtId="171" fontId="74" fillId="25" borderId="35" xfId="343" applyNumberFormat="1" applyFont="1" applyFill="1" applyBorder="1" applyAlignment="1" applyProtection="1">
      <alignment horizontal="right" vertical="center"/>
    </xf>
    <xf numFmtId="171" fontId="74" fillId="25" borderId="37" xfId="343" applyNumberFormat="1" applyFont="1" applyFill="1" applyBorder="1" applyAlignment="1" applyProtection="1">
      <alignment horizontal="right" vertical="center"/>
    </xf>
    <xf numFmtId="165" fontId="51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3" fillId="0" borderId="0" xfId="339" quotePrefix="1" applyFont="1" applyFill="1" applyBorder="1" applyAlignment="1" applyProtection="1">
      <alignment horizontal="left"/>
    </xf>
    <xf numFmtId="165" fontId="80" fillId="0" borderId="0" xfId="340" applyFont="1" applyAlignment="1"/>
    <xf numFmtId="165" fontId="68" fillId="0" borderId="0" xfId="340" applyFont="1" applyAlignment="1"/>
    <xf numFmtId="4" fontId="51" fillId="0" borderId="0" xfId="449" applyNumberFormat="1" applyFont="1"/>
    <xf numFmtId="4" fontId="69" fillId="0" borderId="0" xfId="449" applyNumberFormat="1" applyFont="1"/>
    <xf numFmtId="177" fontId="118" fillId="0" borderId="0" xfId="0" applyNumberFormat="1" applyFont="1" applyProtection="1">
      <protection locked="0" hidden="1"/>
    </xf>
    <xf numFmtId="165" fontId="80" fillId="25" borderId="0" xfId="340" applyFont="1" applyFill="1"/>
    <xf numFmtId="165" fontId="105" fillId="25" borderId="0" xfId="340" applyFont="1" applyFill="1" applyAlignment="1">
      <alignment horizontal="center"/>
    </xf>
    <xf numFmtId="165" fontId="80" fillId="25" borderId="0" xfId="340" applyFont="1" applyFill="1" applyAlignment="1">
      <alignment horizontal="center" vertical="center"/>
    </xf>
    <xf numFmtId="165" fontId="85" fillId="25" borderId="0" xfId="340" applyFont="1" applyFill="1" applyAlignment="1">
      <alignment horizontal="center" vertical="center"/>
    </xf>
    <xf numFmtId="1" fontId="80" fillId="25" borderId="0" xfId="340" applyNumberFormat="1" applyFont="1" applyFill="1"/>
    <xf numFmtId="3" fontId="80" fillId="25" borderId="0" xfId="340" applyNumberFormat="1" applyFont="1" applyFill="1"/>
    <xf numFmtId="1" fontId="85" fillId="25" borderId="0" xfId="340" applyNumberFormat="1" applyFont="1" applyFill="1"/>
    <xf numFmtId="165" fontId="80" fillId="25" borderId="0" xfId="340" applyFont="1" applyFill="1" applyBorder="1"/>
    <xf numFmtId="1" fontId="80" fillId="25" borderId="0" xfId="340" applyNumberFormat="1" applyFont="1" applyFill="1" applyBorder="1"/>
    <xf numFmtId="3" fontId="80" fillId="25" borderId="0" xfId="340" applyNumberFormat="1" applyFont="1" applyFill="1" applyBorder="1"/>
    <xf numFmtId="177" fontId="118" fillId="0" borderId="20" xfId="0" applyNumberFormat="1" applyFont="1" applyBorder="1" applyAlignment="1" applyProtection="1">
      <alignment vertical="center"/>
      <protection locked="0" hidden="1"/>
    </xf>
    <xf numFmtId="177" fontId="119" fillId="0" borderId="20" xfId="0" applyNumberFormat="1" applyFont="1" applyBorder="1" applyAlignment="1" applyProtection="1">
      <alignment vertical="center"/>
      <protection locked="0" hidden="1"/>
    </xf>
    <xf numFmtId="177" fontId="119" fillId="0" borderId="23" xfId="0" applyNumberFormat="1" applyFont="1" applyBorder="1" applyAlignment="1" applyProtection="1">
      <alignment vertical="center"/>
      <protection locked="0" hidden="1"/>
    </xf>
    <xf numFmtId="171" fontId="74" fillId="25" borderId="0" xfId="342" applyNumberFormat="1" applyFont="1" applyFill="1" applyBorder="1" applyAlignment="1" applyProtection="1">
      <alignment horizontal="right" vertical="center"/>
    </xf>
    <xf numFmtId="171" fontId="74" fillId="25" borderId="35" xfId="342" applyNumberFormat="1" applyFont="1" applyFill="1" applyBorder="1" applyAlignment="1" applyProtection="1">
      <alignment horizontal="right" vertical="center"/>
    </xf>
    <xf numFmtId="179" fontId="74" fillId="0" borderId="0" xfId="342" applyNumberFormat="1" applyFont="1" applyFill="1" applyBorder="1" applyAlignment="1" applyProtection="1">
      <alignment vertical="center"/>
    </xf>
    <xf numFmtId="179" fontId="72" fillId="0" borderId="0" xfId="342" applyNumberFormat="1" applyFont="1" applyFill="1" applyBorder="1" applyAlignment="1" applyProtection="1">
      <alignment vertical="center"/>
    </xf>
    <xf numFmtId="179" fontId="72" fillId="0" borderId="14" xfId="342" applyNumberFormat="1" applyFont="1" applyFill="1" applyBorder="1" applyAlignment="1" applyProtection="1">
      <alignment vertical="center"/>
    </xf>
    <xf numFmtId="179" fontId="72" fillId="0" borderId="18" xfId="342" applyNumberFormat="1" applyFont="1" applyFill="1" applyBorder="1" applyAlignment="1" applyProtection="1">
      <alignment vertical="center"/>
    </xf>
    <xf numFmtId="179" fontId="72" fillId="0" borderId="35" xfId="342" applyNumberFormat="1" applyFont="1" applyFill="1" applyBorder="1" applyAlignment="1" applyProtection="1">
      <alignment vertical="center"/>
    </xf>
    <xf numFmtId="179" fontId="74" fillId="0" borderId="10" xfId="342" applyNumberFormat="1" applyFont="1" applyFill="1" applyBorder="1" applyAlignment="1" applyProtection="1">
      <alignment vertical="center"/>
    </xf>
    <xf numFmtId="179" fontId="74" fillId="0" borderId="11" xfId="342" applyNumberFormat="1" applyFont="1" applyFill="1" applyBorder="1" applyAlignment="1" applyProtection="1">
      <alignment vertical="center"/>
    </xf>
    <xf numFmtId="179" fontId="74" fillId="25" borderId="11" xfId="342" applyNumberFormat="1" applyFont="1" applyFill="1" applyBorder="1" applyAlignment="1" applyProtection="1">
      <alignment vertical="center"/>
    </xf>
    <xf numFmtId="179" fontId="74" fillId="0" borderId="18" xfId="342" applyNumberFormat="1" applyFont="1" applyFill="1" applyBorder="1" applyAlignment="1" applyProtection="1">
      <alignment vertical="center"/>
    </xf>
    <xf numFmtId="179" fontId="74" fillId="0" borderId="35" xfId="342" applyNumberFormat="1" applyFont="1" applyFill="1" applyBorder="1" applyAlignment="1" applyProtection="1">
      <alignment vertical="center"/>
    </xf>
    <xf numFmtId="179" fontId="72" fillId="0" borderId="10" xfId="343" applyNumberFormat="1" applyFont="1" applyFill="1" applyBorder="1" applyAlignment="1" applyProtection="1">
      <alignment vertical="center"/>
    </xf>
    <xf numFmtId="179" fontId="62" fillId="0" borderId="0" xfId="343" applyNumberFormat="1" applyFont="1" applyFill="1" applyBorder="1" applyAlignment="1" applyProtection="1">
      <alignment vertical="center"/>
    </xf>
    <xf numFmtId="179" fontId="74" fillId="0" borderId="0" xfId="343" applyNumberFormat="1" applyFont="1" applyFill="1" applyBorder="1" applyAlignment="1" applyProtection="1">
      <alignment horizontal="right" vertical="center"/>
    </xf>
    <xf numFmtId="179" fontId="62" fillId="0" borderId="14" xfId="343" applyNumberFormat="1" applyFont="1" applyFill="1" applyBorder="1" applyAlignment="1" applyProtection="1">
      <alignment vertical="center"/>
    </xf>
    <xf numFmtId="179" fontId="72" fillId="0" borderId="0" xfId="343" applyNumberFormat="1" applyFont="1" applyFill="1" applyBorder="1" applyAlignment="1" applyProtection="1">
      <alignment vertical="center"/>
    </xf>
    <xf numFmtId="179" fontId="62" fillId="0" borderId="35" xfId="343" applyNumberFormat="1" applyFont="1" applyFill="1" applyBorder="1" applyAlignment="1" applyProtection="1">
      <alignment vertical="center"/>
    </xf>
    <xf numFmtId="179" fontId="74" fillId="0" borderId="0" xfId="343" applyNumberFormat="1" applyFont="1" applyFill="1" applyBorder="1" applyAlignment="1" applyProtection="1">
      <alignment vertical="center"/>
    </xf>
    <xf numFmtId="179" fontId="74" fillId="0" borderId="11" xfId="343" applyNumberFormat="1" applyFont="1" applyFill="1" applyBorder="1" applyAlignment="1" applyProtection="1">
      <alignment vertical="center"/>
    </xf>
    <xf numFmtId="179" fontId="74" fillId="0" borderId="14" xfId="342" applyNumberFormat="1" applyFont="1" applyFill="1" applyBorder="1" applyAlignment="1" applyProtection="1">
      <alignment vertical="center"/>
    </xf>
    <xf numFmtId="179" fontId="74" fillId="0" borderId="35" xfId="343" applyNumberFormat="1" applyFont="1" applyFill="1" applyBorder="1" applyAlignment="1" applyProtection="1">
      <alignment vertical="center"/>
    </xf>
    <xf numFmtId="179" fontId="74" fillId="0" borderId="10" xfId="343" applyNumberFormat="1" applyFont="1" applyFill="1" applyBorder="1" applyAlignment="1" applyProtection="1">
      <alignment vertical="center"/>
    </xf>
    <xf numFmtId="179" fontId="72" fillId="0" borderId="10" xfId="342" applyNumberFormat="1" applyFont="1" applyFill="1" applyBorder="1" applyAlignment="1" applyProtection="1">
      <alignment vertical="center"/>
    </xf>
    <xf numFmtId="179" fontId="72" fillId="0" borderId="11" xfId="342" applyNumberFormat="1" applyFont="1" applyFill="1" applyBorder="1" applyAlignment="1" applyProtection="1">
      <alignment vertical="center"/>
    </xf>
    <xf numFmtId="171" fontId="74" fillId="25" borderId="18" xfId="342" applyNumberFormat="1" applyFont="1" applyFill="1" applyBorder="1" applyAlignment="1" applyProtection="1">
      <alignment horizontal="right" vertical="center"/>
    </xf>
    <xf numFmtId="171" fontId="125" fillId="0" borderId="0" xfId="342" applyNumberFormat="1" applyFont="1" applyFill="1" applyBorder="1" applyAlignment="1" applyProtection="1">
      <alignment horizontal="right" vertical="center"/>
    </xf>
    <xf numFmtId="171" fontId="125" fillId="0" borderId="35" xfId="342" applyNumberFormat="1" applyFont="1" applyFill="1" applyBorder="1" applyAlignment="1" applyProtection="1">
      <alignment horizontal="right" vertical="center"/>
    </xf>
    <xf numFmtId="171" fontId="125" fillId="0" borderId="29" xfId="342" applyNumberFormat="1" applyFont="1" applyFill="1" applyBorder="1" applyAlignment="1" applyProtection="1">
      <alignment horizontal="right" vertical="center"/>
    </xf>
    <xf numFmtId="171" fontId="125" fillId="0" borderId="37" xfId="342" applyNumberFormat="1" applyFont="1" applyFill="1" applyBorder="1" applyAlignment="1" applyProtection="1">
      <alignment horizontal="right" vertical="center"/>
    </xf>
    <xf numFmtId="171" fontId="104" fillId="0" borderId="0" xfId="342" applyNumberFormat="1" applyFont="1" applyFill="1" applyBorder="1" applyAlignment="1" applyProtection="1">
      <alignment horizontal="right" vertical="center"/>
    </xf>
    <xf numFmtId="171" fontId="104" fillId="25" borderId="0" xfId="342" applyNumberFormat="1" applyFont="1" applyFill="1" applyBorder="1" applyAlignment="1" applyProtection="1">
      <alignment horizontal="right" vertical="center"/>
    </xf>
    <xf numFmtId="171" fontId="104" fillId="0" borderId="35" xfId="342" applyNumberFormat="1" applyFont="1" applyFill="1" applyBorder="1" applyAlignment="1" applyProtection="1">
      <alignment horizontal="right" vertical="center"/>
    </xf>
    <xf numFmtId="171" fontId="104" fillId="0" borderId="29" xfId="342" applyNumberFormat="1" applyFont="1" applyFill="1" applyBorder="1" applyAlignment="1" applyProtection="1">
      <alignment horizontal="right" vertical="center"/>
    </xf>
    <xf numFmtId="171" fontId="104" fillId="0" borderId="37" xfId="342" applyNumberFormat="1" applyFont="1" applyFill="1" applyBorder="1" applyAlignment="1" applyProtection="1">
      <alignment horizontal="right" vertical="center"/>
    </xf>
    <xf numFmtId="179" fontId="125" fillId="0" borderId="0" xfId="345" applyNumberFormat="1" applyFont="1" applyFill="1" applyBorder="1" applyAlignment="1" applyProtection="1">
      <alignment horizontal="right" vertical="center"/>
    </xf>
    <xf numFmtId="179" fontId="125" fillId="0" borderId="14" xfId="345" applyNumberFormat="1" applyFont="1" applyFill="1" applyBorder="1" applyAlignment="1" applyProtection="1">
      <alignment horizontal="right" vertical="center"/>
    </xf>
    <xf numFmtId="179" fontId="125" fillId="0" borderId="35" xfId="345" applyNumberFormat="1" applyFont="1" applyFill="1" applyBorder="1" applyAlignment="1" applyProtection="1">
      <alignment horizontal="right" vertical="center"/>
    </xf>
    <xf numFmtId="171" fontId="65" fillId="0" borderId="0" xfId="0" applyNumberFormat="1" applyFont="1" applyFill="1" applyBorder="1" applyAlignment="1" applyProtection="1">
      <alignment horizontal="right" vertical="center"/>
    </xf>
    <xf numFmtId="179" fontId="104" fillId="0" borderId="0" xfId="345" applyNumberFormat="1" applyFont="1" applyFill="1" applyBorder="1" applyAlignment="1" applyProtection="1">
      <alignment horizontal="right" vertical="center"/>
    </xf>
    <xf numFmtId="179" fontId="104" fillId="0" borderId="35" xfId="345" applyNumberFormat="1" applyFont="1" applyFill="1" applyBorder="1" applyAlignment="1" applyProtection="1">
      <alignment horizontal="right" vertical="center"/>
    </xf>
    <xf numFmtId="171" fontId="68" fillId="0" borderId="0" xfId="0" applyNumberFormat="1" applyFont="1" applyFill="1" applyBorder="1" applyAlignment="1" applyProtection="1">
      <alignment horizontal="right" vertical="center"/>
    </xf>
    <xf numFmtId="179" fontId="104" fillId="0" borderId="52" xfId="345" applyNumberFormat="1" applyFont="1" applyFill="1" applyBorder="1" applyAlignment="1" applyProtection="1">
      <alignment horizontal="right" vertical="center"/>
    </xf>
    <xf numFmtId="179" fontId="104" fillId="0" borderId="19" xfId="345" applyNumberFormat="1" applyFont="1" applyFill="1" applyBorder="1" applyAlignment="1" applyProtection="1">
      <alignment horizontal="right" vertical="center"/>
    </xf>
    <xf numFmtId="179" fontId="104" fillId="0" borderId="0" xfId="345" applyNumberFormat="1" applyFont="1" applyFill="1" applyAlignment="1" applyProtection="1">
      <alignment horizontal="right" vertical="center"/>
    </xf>
    <xf numFmtId="179" fontId="104" fillId="0" borderId="11" xfId="342" applyNumberFormat="1" applyFont="1" applyFill="1" applyBorder="1" applyAlignment="1" applyProtection="1">
      <alignment horizontal="right" vertical="center"/>
    </xf>
    <xf numFmtId="180" fontId="62" fillId="0" borderId="20" xfId="467" applyNumberFormat="1" applyFont="1" applyBorder="1" applyAlignment="1" applyProtection="1">
      <alignment horizontal="right"/>
    </xf>
    <xf numFmtId="180" fontId="62" fillId="0" borderId="18" xfId="467" applyNumberFormat="1" applyFont="1" applyFill="1" applyBorder="1" applyAlignment="1" applyProtection="1">
      <alignment horizontal="right"/>
    </xf>
    <xf numFmtId="180" fontId="62" fillId="0" borderId="20" xfId="467" applyNumberFormat="1" applyFont="1" applyFill="1" applyBorder="1" applyAlignment="1" applyProtection="1">
      <alignment horizontal="right"/>
    </xf>
    <xf numFmtId="180" fontId="63" fillId="0" borderId="20" xfId="467" applyNumberFormat="1" applyFont="1" applyBorder="1" applyAlignment="1" applyProtection="1">
      <alignment horizontal="right"/>
    </xf>
    <xf numFmtId="180" fontId="63" fillId="0" borderId="18" xfId="467" applyNumberFormat="1" applyFont="1" applyFill="1" applyBorder="1" applyAlignment="1" applyProtection="1">
      <alignment horizontal="right"/>
    </xf>
    <xf numFmtId="180" fontId="63" fillId="0" borderId="20" xfId="467" applyNumberFormat="1" applyFont="1" applyFill="1" applyBorder="1" applyAlignment="1" applyProtection="1">
      <alignment horizontal="right"/>
    </xf>
    <xf numFmtId="171" fontId="74" fillId="25" borderId="0" xfId="343" applyNumberFormat="1" applyFont="1" applyFill="1" applyBorder="1" applyAlignment="1" applyProtection="1">
      <alignment horizontal="right" vertical="center"/>
    </xf>
    <xf numFmtId="171" fontId="127" fillId="0" borderId="35" xfId="340" applyNumberFormat="1" applyFont="1" applyFill="1" applyBorder="1" applyAlignment="1" applyProtection="1">
      <alignment horizontal="right"/>
    </xf>
    <xf numFmtId="171" fontId="127" fillId="0" borderId="37" xfId="340" applyNumberFormat="1" applyFont="1" applyFill="1" applyBorder="1" applyAlignment="1" applyProtection="1">
      <alignment horizontal="right"/>
    </xf>
    <xf numFmtId="0" fontId="122" fillId="0" borderId="23" xfId="0" applyFont="1" applyBorder="1" applyAlignment="1" applyProtection="1">
      <alignment horizontal="center" vertical="center"/>
      <protection locked="0" hidden="1"/>
    </xf>
    <xf numFmtId="0" fontId="63" fillId="0" borderId="0" xfId="0" applyFont="1" applyFill="1" applyAlignment="1">
      <alignment horizontal="left"/>
    </xf>
    <xf numFmtId="0" fontId="63" fillId="0" borderId="0" xfId="0" quotePrefix="1" applyFont="1" applyFill="1" applyAlignment="1">
      <alignment horizontal="left"/>
    </xf>
    <xf numFmtId="0" fontId="63" fillId="0" borderId="0" xfId="0" applyFont="1" applyFill="1"/>
    <xf numFmtId="167" fontId="62" fillId="0" borderId="20" xfId="449" applyNumberFormat="1" applyFont="1" applyFill="1" applyBorder="1"/>
    <xf numFmtId="0" fontId="62" fillId="0" borderId="0" xfId="313" applyFont="1" applyFill="1" applyAlignment="1">
      <alignment horizontal="center"/>
    </xf>
    <xf numFmtId="167" fontId="62" fillId="0" borderId="23" xfId="449" applyNumberFormat="1" applyFont="1" applyFill="1" applyBorder="1"/>
    <xf numFmtId="167" fontId="62" fillId="0" borderId="42" xfId="449" applyNumberFormat="1" applyFont="1" applyFill="1" applyBorder="1"/>
    <xf numFmtId="167" fontId="62" fillId="0" borderId="15" xfId="449" applyNumberFormat="1" applyFont="1" applyFill="1" applyBorder="1"/>
    <xf numFmtId="167" fontId="62" fillId="0" borderId="14" xfId="449" applyNumberFormat="1" applyFont="1" applyFill="1" applyBorder="1"/>
    <xf numFmtId="3" fontId="90" fillId="0" borderId="53" xfId="0" applyNumberFormat="1" applyFont="1" applyFill="1" applyBorder="1" applyProtection="1"/>
    <xf numFmtId="3" fontId="63" fillId="0" borderId="23" xfId="449" applyNumberFormat="1" applyFont="1" applyFill="1" applyBorder="1"/>
    <xf numFmtId="3" fontId="63" fillId="0" borderId="37" xfId="449" applyNumberFormat="1" applyFont="1" applyFill="1" applyBorder="1"/>
    <xf numFmtId="0" fontId="119" fillId="0" borderId="0" xfId="0" applyFont="1" applyAlignment="1" applyProtection="1">
      <alignment horizontal="center"/>
      <protection locked="0" hidden="1"/>
    </xf>
    <xf numFmtId="165" fontId="65" fillId="0" borderId="20" xfId="339" applyFont="1" applyBorder="1" applyAlignment="1" applyProtection="1">
      <alignment horizontal="center"/>
    </xf>
    <xf numFmtId="165" fontId="65" fillId="0" borderId="53" xfId="339" applyFont="1" applyBorder="1" applyAlignment="1" applyProtection="1">
      <alignment horizontal="left"/>
    </xf>
    <xf numFmtId="0" fontId="65" fillId="0" borderId="22" xfId="0" applyFont="1" applyBorder="1" applyAlignment="1" applyProtection="1">
      <alignment horizontal="center"/>
    </xf>
    <xf numFmtId="165" fontId="65" fillId="0" borderId="66" xfId="339" quotePrefix="1" applyNumberFormat="1" applyFont="1" applyBorder="1" applyAlignment="1" applyProtection="1">
      <alignment horizontal="center"/>
    </xf>
    <xf numFmtId="167" fontId="63" fillId="0" borderId="15" xfId="450" applyNumberFormat="1" applyFont="1" applyFill="1" applyBorder="1" applyProtection="1"/>
    <xf numFmtId="167" fontId="63" fillId="0" borderId="26" xfId="339" applyNumberFormat="1" applyFont="1" applyFill="1" applyBorder="1" applyProtection="1"/>
    <xf numFmtId="165" fontId="51" fillId="0" borderId="0" xfId="339" applyFont="1" applyBorder="1"/>
    <xf numFmtId="167" fontId="51" fillId="0" borderId="0" xfId="339" applyNumberFormat="1" applyFont="1" applyBorder="1" applyProtection="1"/>
    <xf numFmtId="10" fontId="51" fillId="0" borderId="0" xfId="339" applyNumberFormat="1" applyFont="1" applyBorder="1" applyProtection="1"/>
    <xf numFmtId="3" fontId="106" fillId="0" borderId="0" xfId="313" applyNumberFormat="1" applyFont="1" applyFill="1" applyBorder="1" applyAlignment="1">
      <alignment vertical="center"/>
    </xf>
    <xf numFmtId="165" fontId="62" fillId="0" borderId="18" xfId="340" applyFont="1" applyBorder="1"/>
    <xf numFmtId="1" fontId="63" fillId="0" borderId="18" xfId="340" applyNumberFormat="1" applyFont="1" applyBorder="1"/>
    <xf numFmtId="1" fontId="63" fillId="0" borderId="18" xfId="340" applyNumberFormat="1" applyFont="1" applyFill="1" applyBorder="1"/>
    <xf numFmtId="1" fontId="63" fillId="0" borderId="18" xfId="346" applyNumberFormat="1" applyFont="1" applyBorder="1"/>
    <xf numFmtId="165" fontId="80" fillId="0" borderId="36" xfId="340" applyFont="1" applyBorder="1"/>
    <xf numFmtId="171" fontId="72" fillId="0" borderId="23" xfId="340" applyNumberFormat="1" applyFont="1" applyFill="1" applyBorder="1" applyAlignment="1" applyProtection="1">
      <alignment horizontal="right"/>
    </xf>
    <xf numFmtId="171" fontId="128" fillId="0" borderId="35" xfId="340" applyNumberFormat="1" applyFont="1" applyFill="1" applyBorder="1" applyAlignment="1" applyProtection="1">
      <alignment horizontal="right"/>
    </xf>
    <xf numFmtId="179" fontId="96" fillId="25" borderId="0" xfId="343" applyNumberFormat="1" applyFont="1" applyFill="1" applyBorder="1" applyAlignment="1" applyProtection="1">
      <alignment vertical="center"/>
    </xf>
    <xf numFmtId="179" fontId="104" fillId="0" borderId="14" xfId="342" applyNumberFormat="1" applyFont="1" applyFill="1" applyBorder="1" applyAlignment="1" applyProtection="1">
      <alignment horizontal="right" vertical="center"/>
    </xf>
    <xf numFmtId="49" fontId="63" fillId="25" borderId="18" xfId="483" applyNumberFormat="1" applyFont="1" applyFill="1" applyBorder="1" applyAlignment="1" applyProtection="1">
      <alignment horizontal="left"/>
    </xf>
    <xf numFmtId="165" fontId="63" fillId="25" borderId="0" xfId="483" quotePrefix="1" applyNumberFormat="1" applyFont="1" applyFill="1" applyBorder="1" applyAlignment="1" applyProtection="1">
      <alignment horizontal="center"/>
    </xf>
    <xf numFmtId="165" fontId="63" fillId="25" borderId="35" xfId="483" applyNumberFormat="1" applyFont="1" applyFill="1" applyBorder="1" applyAlignment="1" applyProtection="1">
      <alignment horizontal="left"/>
    </xf>
    <xf numFmtId="3" fontId="111" fillId="0" borderId="0" xfId="326" applyNumberFormat="1" applyFont="1" applyFill="1"/>
    <xf numFmtId="169" fontId="111" fillId="0" borderId="0" xfId="326" applyNumberFormat="1" applyFont="1" applyFill="1"/>
    <xf numFmtId="49" fontId="63" fillId="25" borderId="18" xfId="483" applyNumberFormat="1" applyFont="1" applyFill="1" applyBorder="1"/>
    <xf numFmtId="165" fontId="63" fillId="25" borderId="35" xfId="483" applyNumberFormat="1" applyFont="1" applyFill="1" applyBorder="1"/>
    <xf numFmtId="49" fontId="63" fillId="25" borderId="18" xfId="483" quotePrefix="1" applyNumberFormat="1" applyFont="1" applyFill="1" applyBorder="1"/>
    <xf numFmtId="169" fontId="111" fillId="0" borderId="0" xfId="326" applyNumberFormat="1" applyFont="1" applyFill="1" applyAlignment="1">
      <alignment vertical="center"/>
    </xf>
    <xf numFmtId="165" fontId="112" fillId="25" borderId="0" xfId="483" applyNumberFormat="1" applyFont="1" applyFill="1"/>
    <xf numFmtId="165" fontId="63" fillId="25" borderId="35" xfId="483" applyNumberFormat="1" applyFont="1" applyFill="1" applyBorder="1" applyAlignment="1">
      <alignment wrapText="1"/>
    </xf>
    <xf numFmtId="165" fontId="63" fillId="25" borderId="62" xfId="483" applyNumberFormat="1" applyFont="1" applyFill="1" applyBorder="1" applyAlignment="1">
      <alignment horizontal="center"/>
    </xf>
    <xf numFmtId="165" fontId="68" fillId="25" borderId="63" xfId="483" applyNumberFormat="1" applyFont="1" applyFill="1" applyBorder="1"/>
    <xf numFmtId="49" fontId="96" fillId="25" borderId="0" xfId="483" applyNumberFormat="1" applyFont="1" applyFill="1"/>
    <xf numFmtId="165" fontId="68" fillId="25" borderId="0" xfId="483" applyNumberFormat="1" applyFont="1" applyFill="1"/>
    <xf numFmtId="165" fontId="62" fillId="0" borderId="0" xfId="483" applyNumberFormat="1" applyFont="1" applyFill="1" applyAlignment="1">
      <alignment horizontal="center"/>
    </xf>
    <xf numFmtId="174" fontId="72" fillId="0" borderId="0" xfId="485" applyNumberFormat="1" applyFont="1" applyBorder="1"/>
    <xf numFmtId="174" fontId="72" fillId="0" borderId="14" xfId="485" applyNumberFormat="1" applyFont="1" applyBorder="1"/>
    <xf numFmtId="174" fontId="72" fillId="0" borderId="15" xfId="485" applyNumberFormat="1" applyFont="1" applyBorder="1"/>
    <xf numFmtId="174" fontId="72" fillId="0" borderId="0" xfId="485" applyNumberFormat="1" applyFont="1" applyBorder="1" applyProtection="1"/>
    <xf numFmtId="174" fontId="72" fillId="0" borderId="35" xfId="485" applyNumberFormat="1" applyFont="1" applyBorder="1" applyProtection="1"/>
    <xf numFmtId="1" fontId="63" fillId="0" borderId="20" xfId="485" applyNumberFormat="1" applyFont="1" applyBorder="1"/>
    <xf numFmtId="0" fontId="23" fillId="0" borderId="0" xfId="326"/>
    <xf numFmtId="165" fontId="112" fillId="0" borderId="20" xfId="485" applyNumberFormat="1" applyFont="1" applyBorder="1"/>
    <xf numFmtId="1" fontId="63" fillId="0" borderId="20" xfId="485" applyNumberFormat="1" applyFont="1" applyBorder="1" applyAlignment="1">
      <alignment wrapText="1"/>
    </xf>
    <xf numFmtId="1" fontId="63" fillId="0" borderId="20" xfId="486" applyNumberFormat="1" applyFont="1" applyBorder="1"/>
    <xf numFmtId="49" fontId="63" fillId="0" borderId="61" xfId="485" applyNumberFormat="1" applyFont="1" applyBorder="1"/>
    <xf numFmtId="165" fontId="80" fillId="0" borderId="0" xfId="485" applyNumberFormat="1" applyFont="1" applyFill="1" applyBorder="1"/>
    <xf numFmtId="4" fontId="80" fillId="0" borderId="0" xfId="485" applyNumberFormat="1" applyFont="1"/>
    <xf numFmtId="174" fontId="72" fillId="0" borderId="0" xfId="310" applyNumberFormat="1" applyFont="1" applyFill="1" applyBorder="1"/>
    <xf numFmtId="174" fontId="72" fillId="0" borderId="14" xfId="310" applyNumberFormat="1" applyFont="1" applyFill="1" applyBorder="1"/>
    <xf numFmtId="174" fontId="72" fillId="0" borderId="15" xfId="310" applyNumberFormat="1" applyFont="1" applyFill="1" applyBorder="1"/>
    <xf numFmtId="174" fontId="72" fillId="25" borderId="0" xfId="310" applyNumberFormat="1" applyFont="1" applyFill="1" applyBorder="1" applyProtection="1"/>
    <xf numFmtId="174" fontId="72" fillId="25" borderId="35" xfId="310" applyNumberFormat="1" applyFont="1" applyFill="1" applyBorder="1" applyProtection="1"/>
    <xf numFmtId="165" fontId="63" fillId="25" borderId="18" xfId="310" quotePrefix="1" applyNumberFormat="1" applyFont="1" applyFill="1" applyBorder="1" applyAlignment="1" applyProtection="1">
      <alignment horizontal="left"/>
    </xf>
    <xf numFmtId="165" fontId="63" fillId="25" borderId="0" xfId="310" quotePrefix="1" applyNumberFormat="1" applyFont="1" applyFill="1" applyBorder="1" applyAlignment="1" applyProtection="1">
      <alignment horizontal="center"/>
    </xf>
    <xf numFmtId="165" fontId="63" fillId="25" borderId="35" xfId="310" applyNumberFormat="1" applyFont="1" applyFill="1" applyBorder="1" applyAlignment="1" applyProtection="1">
      <alignment horizontal="left"/>
    </xf>
    <xf numFmtId="165" fontId="63" fillId="0" borderId="18" xfId="310" quotePrefix="1" applyNumberFormat="1" applyFont="1" applyFill="1" applyBorder="1" applyAlignment="1" applyProtection="1">
      <alignment horizontal="left"/>
    </xf>
    <xf numFmtId="165" fontId="63" fillId="0" borderId="0" xfId="310" applyNumberFormat="1" applyFont="1" applyFill="1" applyBorder="1" applyAlignment="1" applyProtection="1">
      <alignment horizontal="center"/>
    </xf>
    <xf numFmtId="165" fontId="63" fillId="0" borderId="35" xfId="310" applyNumberFormat="1" applyFont="1" applyFill="1" applyBorder="1" applyAlignment="1" applyProtection="1">
      <alignment horizontal="left"/>
    </xf>
    <xf numFmtId="165" fontId="63" fillId="0" borderId="0" xfId="310" quotePrefix="1" applyNumberFormat="1" applyFont="1" applyFill="1" applyBorder="1" applyAlignment="1" applyProtection="1">
      <alignment horizontal="center"/>
    </xf>
    <xf numFmtId="165" fontId="63" fillId="25" borderId="37" xfId="310" applyNumberFormat="1" applyFont="1" applyFill="1" applyBorder="1" applyAlignment="1" applyProtection="1">
      <alignment horizontal="left" wrapText="1"/>
    </xf>
    <xf numFmtId="3" fontId="67" fillId="0" borderId="42" xfId="449" quotePrefix="1" applyNumberFormat="1" applyFont="1" applyBorder="1" applyAlignment="1">
      <alignment horizontal="center" vertical="center"/>
    </xf>
    <xf numFmtId="2" fontId="51" fillId="0" borderId="0" xfId="449" applyNumberFormat="1" applyFont="1"/>
    <xf numFmtId="4" fontId="130" fillId="0" borderId="0" xfId="449" applyNumberFormat="1" applyFont="1"/>
    <xf numFmtId="176" fontId="51" fillId="0" borderId="0" xfId="449" applyNumberFormat="1" applyFont="1"/>
    <xf numFmtId="177" fontId="119" fillId="0" borderId="15" xfId="0" applyNumberFormat="1" applyFont="1" applyFill="1" applyBorder="1" applyAlignment="1" applyProtection="1">
      <alignment horizontal="right" vertical="center"/>
      <protection locked="0" hidden="1"/>
    </xf>
    <xf numFmtId="0" fontId="62" fillId="0" borderId="0" xfId="449" applyFont="1" applyFill="1" applyAlignment="1"/>
    <xf numFmtId="3" fontId="63" fillId="0" borderId="0" xfId="449" applyNumberFormat="1" applyFont="1" applyFill="1" applyAlignment="1"/>
    <xf numFmtId="0" fontId="51" fillId="0" borderId="0" xfId="449" applyFont="1" applyFill="1"/>
    <xf numFmtId="0" fontId="63" fillId="0" borderId="0" xfId="449" quotePrefix="1" applyFont="1" applyFill="1" applyAlignment="1"/>
    <xf numFmtId="0" fontId="62" fillId="0" borderId="0" xfId="449" applyFont="1" applyFill="1" applyAlignment="1">
      <alignment horizontal="centerContinuous" vertical="center"/>
    </xf>
    <xf numFmtId="0" fontId="63" fillId="0" borderId="0" xfId="449" quotePrefix="1" applyFont="1" applyFill="1" applyAlignment="1">
      <alignment horizontal="centerContinuous"/>
    </xf>
    <xf numFmtId="3" fontId="63" fillId="0" borderId="0" xfId="449" applyNumberFormat="1" applyFont="1" applyFill="1" applyAlignment="1">
      <alignment horizontal="centerContinuous"/>
    </xf>
    <xf numFmtId="0" fontId="63" fillId="0" borderId="0" xfId="449" applyFont="1" applyFill="1"/>
    <xf numFmtId="3" fontId="63" fillId="0" borderId="0" xfId="449" applyNumberFormat="1" applyFont="1" applyFill="1" applyBorder="1"/>
    <xf numFmtId="3" fontId="63" fillId="0" borderId="0" xfId="449" applyNumberFormat="1" applyFont="1" applyFill="1"/>
    <xf numFmtId="3" fontId="62" fillId="0" borderId="0" xfId="449" applyNumberFormat="1" applyFont="1" applyFill="1" applyAlignment="1">
      <alignment horizontal="centerContinuous"/>
    </xf>
    <xf numFmtId="3" fontId="65" fillId="0" borderId="0" xfId="449" applyNumberFormat="1" applyFont="1" applyFill="1" applyAlignment="1">
      <alignment horizontal="centerContinuous"/>
    </xf>
    <xf numFmtId="0" fontId="97" fillId="0" borderId="0" xfId="452"/>
    <xf numFmtId="0" fontId="68" fillId="0" borderId="15" xfId="449" applyFont="1" applyFill="1" applyBorder="1"/>
    <xf numFmtId="0" fontId="65" fillId="0" borderId="15" xfId="449" applyFont="1" applyFill="1" applyBorder="1" applyAlignment="1">
      <alignment horizontal="centerContinuous" vertical="top"/>
    </xf>
    <xf numFmtId="3" fontId="65" fillId="0" borderId="42" xfId="449" applyNumberFormat="1" applyFont="1" applyFill="1" applyBorder="1" applyAlignment="1">
      <alignment horizontal="centerContinuous" vertical="top"/>
    </xf>
    <xf numFmtId="3" fontId="65" fillId="0" borderId="42" xfId="449" applyNumberFormat="1" applyFont="1" applyFill="1" applyBorder="1" applyAlignment="1">
      <alignment horizontal="centerContinuous"/>
    </xf>
    <xf numFmtId="3" fontId="65" fillId="0" borderId="28" xfId="449" applyNumberFormat="1" applyFont="1" applyFill="1" applyBorder="1" applyAlignment="1">
      <alignment horizontal="centerContinuous" vertical="top"/>
    </xf>
    <xf numFmtId="3" fontId="65" fillId="0" borderId="28" xfId="449" applyNumberFormat="1" applyFont="1" applyFill="1" applyBorder="1" applyAlignment="1">
      <alignment horizontal="centerContinuous"/>
    </xf>
    <xf numFmtId="3" fontId="65" fillId="0" borderId="45" xfId="449" applyNumberFormat="1" applyFont="1" applyFill="1" applyBorder="1" applyAlignment="1">
      <alignment horizontal="centerContinuous"/>
    </xf>
    <xf numFmtId="0" fontId="65" fillId="0" borderId="20" xfId="449" applyFont="1" applyFill="1" applyBorder="1" applyAlignment="1">
      <alignment horizontal="center"/>
    </xf>
    <xf numFmtId="0" fontId="65" fillId="0" borderId="20" xfId="449" applyFont="1" applyFill="1" applyBorder="1" applyAlignment="1">
      <alignment horizontal="centerContinuous"/>
    </xf>
    <xf numFmtId="3" fontId="65" fillId="0" borderId="35" xfId="449" applyNumberFormat="1" applyFont="1" applyFill="1" applyBorder="1" applyAlignment="1">
      <alignment horizontal="center"/>
    </xf>
    <xf numFmtId="3" fontId="65" fillId="0" borderId="15" xfId="449" quotePrefix="1" applyNumberFormat="1" applyFont="1" applyFill="1" applyBorder="1" applyAlignment="1">
      <alignment horizontal="center"/>
    </xf>
    <xf numFmtId="0" fontId="65" fillId="0" borderId="23" xfId="449" applyFont="1" applyFill="1" applyBorder="1"/>
    <xf numFmtId="0" fontId="65" fillId="0" borderId="23" xfId="449" applyFont="1" applyFill="1" applyBorder="1" applyAlignment="1">
      <alignment horizontal="centerContinuous"/>
    </xf>
    <xf numFmtId="3" fontId="65" fillId="0" borderId="35" xfId="449" quotePrefix="1" applyNumberFormat="1" applyFont="1" applyFill="1" applyBorder="1" applyAlignment="1">
      <alignment horizontal="center"/>
    </xf>
    <xf numFmtId="3" fontId="65" fillId="0" borderId="20" xfId="449" quotePrefix="1" applyNumberFormat="1" applyFont="1" applyFill="1" applyBorder="1" applyAlignment="1">
      <alignment horizontal="center"/>
    </xf>
    <xf numFmtId="0" fontId="67" fillId="0" borderId="23" xfId="449" quotePrefix="1" applyFont="1" applyFill="1" applyBorder="1" applyAlignment="1">
      <alignment horizontal="center" vertical="center"/>
    </xf>
    <xf numFmtId="0" fontId="67" fillId="0" borderId="42" xfId="449" quotePrefix="1" applyFont="1" applyFill="1" applyBorder="1" applyAlignment="1">
      <alignment horizontal="center" vertical="center"/>
    </xf>
    <xf numFmtId="3" fontId="67" fillId="0" borderId="45" xfId="449" quotePrefix="1" applyNumberFormat="1" applyFont="1" applyFill="1" applyBorder="1" applyAlignment="1">
      <alignment horizontal="center" vertical="center"/>
    </xf>
    <xf numFmtId="3" fontId="67" fillId="0" borderId="42" xfId="449" quotePrefix="1" applyNumberFormat="1" applyFont="1" applyFill="1" applyBorder="1" applyAlignment="1">
      <alignment horizontal="center" vertical="center"/>
    </xf>
    <xf numFmtId="0" fontId="51" fillId="0" borderId="0" xfId="449" applyFont="1" applyFill="1" applyAlignment="1">
      <alignment horizontal="center" vertical="center"/>
    </xf>
    <xf numFmtId="0" fontId="62" fillId="0" borderId="15" xfId="449" applyFont="1" applyFill="1" applyBorder="1"/>
    <xf numFmtId="167" fontId="63" fillId="0" borderId="20" xfId="449" applyNumberFormat="1" applyFont="1" applyFill="1" applyBorder="1" applyAlignment="1">
      <alignment horizontal="right"/>
    </xf>
    <xf numFmtId="166" fontId="63" fillId="0" borderId="15" xfId="449" applyNumberFormat="1" applyFont="1" applyFill="1" applyBorder="1"/>
    <xf numFmtId="0" fontId="62" fillId="0" borderId="20" xfId="449" applyFont="1" applyFill="1" applyBorder="1"/>
    <xf numFmtId="166" fontId="63" fillId="0" borderId="18" xfId="449" applyNumberFormat="1" applyFont="1" applyFill="1" applyBorder="1"/>
    <xf numFmtId="166" fontId="63" fillId="0" borderId="20" xfId="449" applyNumberFormat="1" applyFont="1" applyFill="1" applyBorder="1"/>
    <xf numFmtId="0" fontId="62" fillId="0" borderId="23" xfId="449" applyFont="1" applyFill="1" applyBorder="1"/>
    <xf numFmtId="167" fontId="63" fillId="0" borderId="23" xfId="449" applyNumberFormat="1" applyFont="1" applyFill="1" applyBorder="1"/>
    <xf numFmtId="167" fontId="63" fillId="0" borderId="37" xfId="449" applyNumberFormat="1" applyFont="1" applyFill="1" applyBorder="1"/>
    <xf numFmtId="166" fontId="63" fillId="0" borderId="23" xfId="449" applyNumberFormat="1" applyFont="1" applyFill="1" applyBorder="1"/>
    <xf numFmtId="166" fontId="63" fillId="0" borderId="36" xfId="449" applyNumberFormat="1" applyFont="1" applyFill="1" applyBorder="1"/>
    <xf numFmtId="0" fontId="97" fillId="0" borderId="0" xfId="452" applyFill="1"/>
    <xf numFmtId="0" fontId="62" fillId="0" borderId="18" xfId="449" applyFont="1" applyBorder="1"/>
    <xf numFmtId="167" fontId="62" fillId="0" borderId="35" xfId="449" applyNumberFormat="1" applyFont="1" applyFill="1" applyBorder="1"/>
    <xf numFmtId="0" fontId="131" fillId="0" borderId="0" xfId="0" applyFont="1" applyProtection="1">
      <protection locked="0" hidden="1"/>
    </xf>
    <xf numFmtId="0" fontId="131" fillId="0" borderId="0" xfId="0" applyFont="1" applyBorder="1" applyProtection="1">
      <protection locked="0" hidden="1"/>
    </xf>
    <xf numFmtId="0" fontId="68" fillId="0" borderId="0" xfId="313" applyFont="1" applyFill="1"/>
    <xf numFmtId="0" fontId="119" fillId="0" borderId="15" xfId="0" applyFont="1" applyBorder="1" applyAlignment="1" applyProtection="1">
      <alignment horizontal="centerContinuous"/>
      <protection locked="0" hidden="1"/>
    </xf>
    <xf numFmtId="0" fontId="119" fillId="0" borderId="20" xfId="0" quotePrefix="1" applyFont="1" applyBorder="1" applyAlignment="1" applyProtection="1">
      <alignment horizontal="center" vertical="center"/>
      <protection locked="0" hidden="1"/>
    </xf>
    <xf numFmtId="20" fontId="119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3" fillId="0" borderId="23" xfId="0" applyFont="1" applyBorder="1" applyAlignment="1" applyProtection="1">
      <alignment horizontal="center"/>
      <protection locked="0" hidden="1"/>
    </xf>
    <xf numFmtId="165" fontId="63" fillId="0" borderId="0" xfId="483" quotePrefix="1" applyNumberFormat="1" applyFont="1" applyFill="1"/>
    <xf numFmtId="165" fontId="62" fillId="0" borderId="0" xfId="467" applyFont="1" applyAlignment="1">
      <alignment horizontal="center"/>
    </xf>
    <xf numFmtId="178" fontId="116" fillId="0" borderId="0" xfId="0" applyNumberFormat="1" applyFont="1" applyAlignment="1">
      <alignment horizontal="right"/>
    </xf>
    <xf numFmtId="178" fontId="115" fillId="0" borderId="0" xfId="0" applyNumberFormat="1" applyFont="1" applyAlignment="1">
      <alignment horizontal="right" vertical="center"/>
    </xf>
    <xf numFmtId="178" fontId="116" fillId="26" borderId="20" xfId="0" applyNumberFormat="1" applyFont="1" applyFill="1" applyBorder="1" applyAlignment="1">
      <alignment horizontal="right"/>
    </xf>
    <xf numFmtId="178" fontId="72" fillId="25" borderId="0" xfId="341" applyNumberFormat="1" applyFont="1" applyFill="1" applyBorder="1" applyAlignment="1" applyProtection="1"/>
    <xf numFmtId="178" fontId="116" fillId="0" borderId="12" xfId="0" applyNumberFormat="1" applyFont="1" applyBorder="1" applyAlignment="1">
      <alignment horizontal="right" wrapText="1"/>
    </xf>
    <xf numFmtId="178" fontId="74" fillId="25" borderId="18" xfId="341" applyNumberFormat="1" applyFont="1" applyFill="1" applyBorder="1" applyAlignment="1" applyProtection="1"/>
    <xf numFmtId="178" fontId="115" fillId="0" borderId="0" xfId="0" applyNumberFormat="1" applyFont="1" applyBorder="1" applyAlignment="1">
      <alignment horizontal="right" wrapText="1"/>
    </xf>
    <xf numFmtId="178" fontId="74" fillId="25" borderId="36" xfId="341" applyNumberFormat="1" applyFont="1" applyFill="1" applyBorder="1" applyAlignment="1" applyProtection="1"/>
    <xf numFmtId="178" fontId="115" fillId="0" borderId="29" xfId="0" applyNumberFormat="1" applyFont="1" applyBorder="1" applyAlignment="1">
      <alignment horizontal="right" wrapText="1"/>
    </xf>
    <xf numFmtId="165" fontId="80" fillId="25" borderId="11" xfId="483" applyNumberFormat="1" applyFont="1" applyFill="1" applyBorder="1"/>
    <xf numFmtId="178" fontId="111" fillId="0" borderId="0" xfId="326" applyNumberFormat="1" applyFont="1" applyFill="1" applyAlignment="1">
      <alignment vertical="center"/>
    </xf>
    <xf numFmtId="178" fontId="111" fillId="0" borderId="0" xfId="326" applyNumberFormat="1" applyFont="1" applyFill="1"/>
    <xf numFmtId="178" fontId="111" fillId="0" borderId="35" xfId="326" applyNumberFormat="1" applyFont="1" applyFill="1" applyBorder="1"/>
    <xf numFmtId="178" fontId="63" fillId="0" borderId="35" xfId="483" applyNumberFormat="1" applyFont="1" applyFill="1" applyBorder="1" applyAlignment="1">
      <alignment vertical="center"/>
    </xf>
    <xf numFmtId="178" fontId="74" fillId="0" borderId="18" xfId="483" applyNumberFormat="1" applyFont="1" applyFill="1" applyBorder="1" applyAlignment="1" applyProtection="1">
      <alignment vertical="center"/>
    </xf>
    <xf numFmtId="178" fontId="111" fillId="0" borderId="35" xfId="326" applyNumberFormat="1" applyFont="1" applyFill="1" applyBorder="1" applyAlignment="1">
      <alignment vertical="center"/>
    </xf>
    <xf numFmtId="178" fontId="111" fillId="0" borderId="18" xfId="326" applyNumberFormat="1" applyFont="1" applyFill="1" applyBorder="1" applyAlignment="1">
      <alignment vertical="center"/>
    </xf>
    <xf numFmtId="178" fontId="111" fillId="0" borderId="63" xfId="326" applyNumberFormat="1" applyFont="1" applyFill="1" applyBorder="1"/>
    <xf numFmtId="178" fontId="113" fillId="0" borderId="29" xfId="326" applyNumberFormat="1" applyFont="1" applyFill="1" applyBorder="1"/>
    <xf numFmtId="178" fontId="63" fillId="0" borderId="37" xfId="483" applyNumberFormat="1" applyFont="1" applyFill="1" applyBorder="1" applyAlignment="1">
      <alignment vertical="center"/>
    </xf>
    <xf numFmtId="178" fontId="74" fillId="0" borderId="29" xfId="483" applyNumberFormat="1" applyFont="1" applyFill="1" applyBorder="1" applyAlignment="1" applyProtection="1">
      <alignment vertical="center"/>
    </xf>
    <xf numFmtId="178" fontId="111" fillId="0" borderId="37" xfId="326" applyNumberFormat="1" applyFont="1" applyFill="1" applyBorder="1" applyAlignment="1">
      <alignment vertical="center"/>
    </xf>
    <xf numFmtId="178" fontId="72" fillId="0" borderId="0" xfId="483" applyNumberFormat="1" applyFont="1" applyFill="1" applyBorder="1" applyAlignment="1">
      <alignment vertical="center"/>
    </xf>
    <xf numFmtId="178" fontId="72" fillId="0" borderId="20" xfId="483" applyNumberFormat="1" applyFont="1" applyFill="1" applyBorder="1" applyAlignment="1">
      <alignment vertical="center"/>
    </xf>
    <xf numFmtId="178" fontId="72" fillId="0" borderId="35" xfId="483" applyNumberFormat="1" applyFont="1" applyFill="1" applyBorder="1" applyAlignment="1">
      <alignment vertical="center"/>
    </xf>
    <xf numFmtId="178" fontId="81" fillId="0" borderId="0" xfId="483" applyNumberFormat="1" applyFont="1" applyFill="1" applyBorder="1" applyAlignment="1">
      <alignment vertical="center"/>
    </xf>
    <xf numFmtId="178" fontId="63" fillId="0" borderId="61" xfId="483" applyNumberFormat="1" applyFont="1" applyFill="1" applyBorder="1" applyAlignment="1">
      <alignment vertical="center"/>
    </xf>
    <xf numFmtId="178" fontId="63" fillId="0" borderId="62" xfId="483" applyNumberFormat="1" applyFont="1" applyFill="1" applyBorder="1" applyAlignment="1">
      <alignment vertical="center"/>
    </xf>
    <xf numFmtId="178" fontId="111" fillId="0" borderId="63" xfId="326" applyNumberFormat="1" applyFont="1" applyFill="1" applyBorder="1" applyAlignment="1">
      <alignment vertical="center"/>
    </xf>
    <xf numFmtId="178" fontId="63" fillId="0" borderId="63" xfId="483" applyNumberFormat="1" applyFont="1" applyFill="1" applyBorder="1" applyAlignment="1">
      <alignment vertical="center"/>
    </xf>
    <xf numFmtId="178" fontId="74" fillId="0" borderId="62" xfId="483" applyNumberFormat="1" applyFont="1" applyFill="1" applyBorder="1" applyAlignment="1" applyProtection="1">
      <alignment vertical="center"/>
    </xf>
    <xf numFmtId="178" fontId="74" fillId="0" borderId="36" xfId="484" applyNumberFormat="1" applyFont="1" applyFill="1" applyBorder="1" applyAlignment="1">
      <alignment horizontal="right" vertical="center" wrapText="1"/>
    </xf>
    <xf numFmtId="178" fontId="113" fillId="0" borderId="29" xfId="326" applyNumberFormat="1" applyFont="1" applyFill="1" applyBorder="1" applyAlignment="1">
      <alignment vertical="center"/>
    </xf>
    <xf numFmtId="169" fontId="111" fillId="0" borderId="0" xfId="326" applyNumberFormat="1" applyFont="1" applyFill="1" applyBorder="1"/>
    <xf numFmtId="169" fontId="111" fillId="0" borderId="0" xfId="326" applyNumberFormat="1" applyFont="1" applyFill="1" applyBorder="1" applyAlignment="1">
      <alignment vertical="center"/>
    </xf>
    <xf numFmtId="174" fontId="63" fillId="0" borderId="0" xfId="483" applyNumberFormat="1" applyFont="1" applyFill="1" applyBorder="1"/>
    <xf numFmtId="3" fontId="74" fillId="0" borderId="0" xfId="484" applyNumberFormat="1" applyFont="1" applyFill="1" applyBorder="1" applyAlignment="1">
      <alignment horizontal="right" wrapText="1"/>
    </xf>
    <xf numFmtId="165" fontId="80" fillId="0" borderId="0" xfId="483" applyNumberFormat="1" applyFont="1" applyFill="1" applyBorder="1" applyAlignment="1" applyProtection="1">
      <alignment horizontal="center"/>
    </xf>
    <xf numFmtId="178" fontId="72" fillId="0" borderId="0" xfId="485" applyNumberFormat="1" applyFont="1" applyFill="1" applyBorder="1"/>
    <xf numFmtId="178" fontId="72" fillId="0" borderId="35" xfId="485" applyNumberFormat="1" applyFont="1" applyFill="1" applyBorder="1"/>
    <xf numFmtId="178" fontId="63" fillId="0" borderId="35" xfId="485" applyNumberFormat="1" applyFont="1" applyFill="1" applyBorder="1"/>
    <xf numFmtId="178" fontId="74" fillId="0" borderId="18" xfId="485" applyNumberFormat="1" applyFont="1" applyFill="1" applyBorder="1" applyProtection="1"/>
    <xf numFmtId="178" fontId="74" fillId="0" borderId="18" xfId="485" applyNumberFormat="1" applyFont="1" applyFill="1" applyBorder="1" applyAlignment="1" applyProtection="1">
      <alignment vertical="center"/>
    </xf>
    <xf numFmtId="178" fontId="115" fillId="0" borderId="0" xfId="326" applyNumberFormat="1" applyFont="1" applyFill="1" applyBorder="1"/>
    <xf numFmtId="178" fontId="63" fillId="0" borderId="20" xfId="485" applyNumberFormat="1" applyFont="1" applyFill="1" applyBorder="1"/>
    <xf numFmtId="178" fontId="63" fillId="0" borderId="61" xfId="485" applyNumberFormat="1" applyFont="1" applyFill="1" applyBorder="1"/>
    <xf numFmtId="178" fontId="63" fillId="0" borderId="62" xfId="485" applyNumberFormat="1" applyFont="1" applyFill="1" applyBorder="1"/>
    <xf numFmtId="178" fontId="63" fillId="0" borderId="63" xfId="485" applyNumberFormat="1" applyFont="1" applyFill="1" applyBorder="1"/>
    <xf numFmtId="178" fontId="63" fillId="0" borderId="67" xfId="485" applyNumberFormat="1" applyFont="1" applyFill="1" applyBorder="1"/>
    <xf numFmtId="178" fontId="74" fillId="0" borderId="62" xfId="485" applyNumberFormat="1" applyFont="1" applyFill="1" applyBorder="1" applyProtection="1"/>
    <xf numFmtId="178" fontId="111" fillId="0" borderId="36" xfId="326" applyNumberFormat="1" applyFont="1" applyFill="1" applyBorder="1"/>
    <xf numFmtId="178" fontId="63" fillId="0" borderId="37" xfId="485" applyNumberFormat="1" applyFont="1" applyFill="1" applyBorder="1"/>
    <xf numFmtId="178" fontId="63" fillId="0" borderId="23" xfId="485" applyNumberFormat="1" applyFont="1" applyFill="1" applyBorder="1"/>
    <xf numFmtId="178" fontId="74" fillId="0" borderId="36" xfId="485" applyNumberFormat="1" applyFont="1" applyFill="1" applyBorder="1" applyAlignment="1" applyProtection="1">
      <alignment vertical="center"/>
    </xf>
    <xf numFmtId="178" fontId="111" fillId="0" borderId="37" xfId="326" applyNumberFormat="1" applyFont="1" applyFill="1" applyBorder="1"/>
    <xf numFmtId="178" fontId="72" fillId="0" borderId="0" xfId="310" applyNumberFormat="1" applyFont="1" applyFill="1" applyBorder="1" applyAlignment="1">
      <alignment vertical="center"/>
    </xf>
    <xf numFmtId="178" fontId="72" fillId="0" borderId="35" xfId="310" applyNumberFormat="1" applyFont="1" applyFill="1" applyBorder="1" applyAlignment="1">
      <alignment vertical="center"/>
    </xf>
    <xf numFmtId="178" fontId="72" fillId="25" borderId="0" xfId="310" applyNumberFormat="1" applyFont="1" applyFill="1" applyBorder="1" applyAlignment="1" applyProtection="1">
      <alignment vertical="center"/>
    </xf>
    <xf numFmtId="178" fontId="72" fillId="25" borderId="35" xfId="310" applyNumberFormat="1" applyFont="1" applyFill="1" applyBorder="1" applyAlignment="1" applyProtection="1">
      <alignment vertical="center"/>
    </xf>
    <xf numFmtId="178" fontId="115" fillId="0" borderId="0" xfId="310" applyNumberFormat="1" applyFont="1" applyFill="1" applyAlignment="1">
      <alignment vertical="center"/>
    </xf>
    <xf numFmtId="178" fontId="115" fillId="0" borderId="35" xfId="310" applyNumberFormat="1" applyFont="1" applyFill="1" applyBorder="1" applyAlignment="1">
      <alignment vertical="center"/>
    </xf>
    <xf numFmtId="178" fontId="115" fillId="0" borderId="18" xfId="310" applyNumberFormat="1" applyFont="1" applyFill="1" applyBorder="1" applyAlignment="1">
      <alignment vertical="center"/>
    </xf>
    <xf numFmtId="178" fontId="111" fillId="25" borderId="35" xfId="326" applyNumberFormat="1" applyFont="1" applyFill="1" applyBorder="1" applyAlignment="1">
      <alignment vertical="center"/>
    </xf>
    <xf numFmtId="178" fontId="74" fillId="25" borderId="18" xfId="310" applyNumberFormat="1" applyFont="1" applyFill="1" applyBorder="1" applyAlignment="1" applyProtection="1">
      <alignment vertical="center"/>
    </xf>
    <xf numFmtId="178" fontId="74" fillId="0" borderId="18" xfId="310" applyNumberFormat="1" applyFont="1" applyFill="1" applyBorder="1" applyAlignment="1" applyProtection="1">
      <alignment vertical="center"/>
    </xf>
    <xf numFmtId="178" fontId="74" fillId="25" borderId="36" xfId="310" applyNumberFormat="1" applyFont="1" applyFill="1" applyBorder="1" applyAlignment="1" applyProtection="1">
      <alignment vertical="center"/>
    </xf>
    <xf numFmtId="0" fontId="63" fillId="25" borderId="18" xfId="315" quotePrefix="1" applyNumberFormat="1" applyFont="1" applyFill="1" applyBorder="1" applyAlignment="1">
      <alignment horizontal="center"/>
    </xf>
    <xf numFmtId="178" fontId="116" fillId="0" borderId="0" xfId="315" applyNumberFormat="1" applyFont="1" applyFill="1"/>
    <xf numFmtId="178" fontId="72" fillId="0" borderId="35" xfId="315" applyNumberFormat="1" applyFont="1" applyFill="1" applyBorder="1"/>
    <xf numFmtId="178" fontId="72" fillId="25" borderId="18" xfId="315" applyNumberFormat="1" applyFont="1" applyFill="1" applyBorder="1" applyProtection="1"/>
    <xf numFmtId="178" fontId="117" fillId="25" borderId="35" xfId="326" applyNumberFormat="1" applyFont="1" applyFill="1" applyBorder="1" applyAlignment="1"/>
    <xf numFmtId="178" fontId="115" fillId="0" borderId="0" xfId="315" applyNumberFormat="1" applyFont="1" applyFill="1"/>
    <xf numFmtId="178" fontId="63" fillId="0" borderId="35" xfId="315" applyNumberFormat="1" applyFont="1" applyFill="1" applyBorder="1"/>
    <xf numFmtId="178" fontId="74" fillId="25" borderId="18" xfId="315" applyNumberFormat="1" applyFont="1" applyFill="1" applyBorder="1" applyProtection="1"/>
    <xf numFmtId="178" fontId="111" fillId="25" borderId="35" xfId="326" applyNumberFormat="1" applyFont="1" applyFill="1" applyBorder="1"/>
    <xf numFmtId="165" fontId="65" fillId="0" borderId="0" xfId="467" applyFont="1" applyBorder="1" applyAlignment="1" applyProtection="1">
      <alignment horizontal="center"/>
    </xf>
    <xf numFmtId="165" fontId="67" fillId="0" borderId="0" xfId="467" applyFont="1" applyBorder="1" applyAlignment="1" applyProtection="1">
      <alignment horizontal="center" vertical="center"/>
    </xf>
    <xf numFmtId="180" fontId="62" fillId="0" borderId="0" xfId="467" applyNumberFormat="1" applyFont="1" applyFill="1" applyBorder="1" applyAlignment="1" applyProtection="1">
      <alignment horizontal="right"/>
    </xf>
    <xf numFmtId="180" fontId="63" fillId="0" borderId="0" xfId="467" applyNumberFormat="1" applyFont="1" applyFill="1" applyBorder="1" applyAlignment="1" applyProtection="1">
      <alignment horizontal="right"/>
    </xf>
    <xf numFmtId="167" fontId="63" fillId="0" borderId="0" xfId="467" applyNumberFormat="1" applyFont="1" applyFill="1" applyBorder="1" applyAlignment="1" applyProtection="1">
      <alignment horizontal="right"/>
    </xf>
    <xf numFmtId="3" fontId="69" fillId="0" borderId="0" xfId="449" applyNumberFormat="1" applyFont="1"/>
    <xf numFmtId="166" fontId="62" fillId="0" borderId="14" xfId="449" applyNumberFormat="1" applyFont="1" applyBorder="1" applyAlignment="1">
      <alignment horizontal="right"/>
    </xf>
    <xf numFmtId="166" fontId="62" fillId="0" borderId="35" xfId="449" applyNumberFormat="1" applyFont="1" applyBorder="1" applyAlignment="1">
      <alignment horizontal="right"/>
    </xf>
    <xf numFmtId="166" fontId="63" fillId="0" borderId="35" xfId="449" applyNumberFormat="1" applyFont="1" applyBorder="1" applyAlignment="1">
      <alignment horizontal="right"/>
    </xf>
    <xf numFmtId="166" fontId="63" fillId="0" borderId="37" xfId="449" applyNumberFormat="1" applyFont="1" applyBorder="1" applyAlignment="1">
      <alignment horizontal="right"/>
    </xf>
    <xf numFmtId="181" fontId="62" fillId="0" borderId="0" xfId="449" applyNumberFormat="1" applyFont="1" applyAlignment="1">
      <alignment horizontal="right"/>
    </xf>
    <xf numFmtId="181" fontId="62" fillId="0" borderId="15" xfId="487" applyNumberFormat="1" applyFont="1" applyFill="1" applyBorder="1" applyAlignment="1">
      <alignment horizontal="right"/>
    </xf>
    <xf numFmtId="181" fontId="62" fillId="0" borderId="20" xfId="449" applyNumberFormat="1" applyFont="1" applyFill="1" applyBorder="1" applyAlignment="1">
      <alignment horizontal="right"/>
    </xf>
    <xf numFmtId="181" fontId="63" fillId="0" borderId="0" xfId="449" applyNumberFormat="1" applyFont="1" applyAlignment="1">
      <alignment horizontal="right"/>
    </xf>
    <xf numFmtId="181" fontId="63" fillId="0" borderId="20" xfId="449" applyNumberFormat="1" applyFont="1" applyFill="1" applyBorder="1" applyAlignment="1">
      <alignment horizontal="right"/>
    </xf>
    <xf numFmtId="181" fontId="63" fillId="0" borderId="23" xfId="449" applyNumberFormat="1" applyFont="1" applyFill="1" applyBorder="1" applyAlignment="1">
      <alignment horizontal="right"/>
    </xf>
    <xf numFmtId="0" fontId="51" fillId="0" borderId="0" xfId="449" applyFont="1" applyAlignment="1">
      <alignment horizontal="right"/>
    </xf>
    <xf numFmtId="0" fontId="112" fillId="25" borderId="18" xfId="483" applyNumberFormat="1" applyFont="1" applyFill="1" applyBorder="1" applyAlignment="1">
      <alignment horizontal="left"/>
    </xf>
    <xf numFmtId="165" fontId="112" fillId="25" borderId="0" xfId="483" applyNumberFormat="1" applyFont="1" applyFill="1" applyAlignment="1">
      <alignment horizontal="center"/>
    </xf>
    <xf numFmtId="166" fontId="132" fillId="0" borderId="11" xfId="339" applyNumberFormat="1" applyFont="1" applyFill="1" applyBorder="1" applyAlignment="1" applyProtection="1">
      <alignment horizontal="right"/>
    </xf>
    <xf numFmtId="182" fontId="62" fillId="0" borderId="37" xfId="449" applyNumberFormat="1" applyFont="1" applyFill="1" applyBorder="1"/>
    <xf numFmtId="182" fontId="62" fillId="0" borderId="14" xfId="449" applyNumberFormat="1" applyFont="1" applyFill="1" applyBorder="1"/>
    <xf numFmtId="182" fontId="62" fillId="0" borderId="35" xfId="449" applyNumberFormat="1" applyFont="1" applyFill="1" applyBorder="1"/>
    <xf numFmtId="182" fontId="62" fillId="0" borderId="10" xfId="449" applyNumberFormat="1" applyFont="1" applyFill="1" applyBorder="1"/>
    <xf numFmtId="182" fontId="62" fillId="0" borderId="15" xfId="449" applyNumberFormat="1" applyFont="1" applyFill="1" applyBorder="1"/>
    <xf numFmtId="182" fontId="63" fillId="0" borderId="35" xfId="449" applyNumberFormat="1" applyFont="1" applyFill="1" applyBorder="1"/>
    <xf numFmtId="182" fontId="63" fillId="0" borderId="20" xfId="449" applyNumberFormat="1" applyFont="1" applyFill="1" applyBorder="1"/>
    <xf numFmtId="182" fontId="63" fillId="0" borderId="37" xfId="449" applyNumberFormat="1" applyFont="1" applyFill="1" applyBorder="1"/>
    <xf numFmtId="182" fontId="63" fillId="0" borderId="20" xfId="339" applyNumberFormat="1" applyFont="1" applyFill="1" applyBorder="1" applyProtection="1"/>
    <xf numFmtId="182" fontId="63" fillId="0" borderId="38" xfId="339" applyNumberFormat="1" applyFont="1" applyFill="1" applyBorder="1" applyProtection="1"/>
    <xf numFmtId="182" fontId="63" fillId="0" borderId="23" xfId="339" applyNumberFormat="1" applyFont="1" applyFill="1" applyBorder="1" applyProtection="1"/>
    <xf numFmtId="182" fontId="63" fillId="0" borderId="22" xfId="339" applyNumberFormat="1" applyFont="1" applyFill="1" applyBorder="1" applyProtection="1"/>
    <xf numFmtId="182" fontId="76" fillId="0" borderId="22" xfId="339" applyNumberFormat="1" applyFont="1" applyFill="1" applyBorder="1" applyProtection="1"/>
    <xf numFmtId="181" fontId="51" fillId="0" borderId="0" xfId="449" applyNumberFormat="1" applyFont="1"/>
    <xf numFmtId="3" fontId="62" fillId="0" borderId="10" xfId="313" applyNumberFormat="1" applyFont="1" applyFill="1" applyBorder="1" applyAlignment="1">
      <alignment vertical="center"/>
    </xf>
    <xf numFmtId="3" fontId="62" fillId="0" borderId="11" xfId="313" applyNumberFormat="1" applyFont="1" applyFill="1" applyBorder="1" applyAlignment="1">
      <alignment vertical="center"/>
    </xf>
    <xf numFmtId="3" fontId="62" fillId="0" borderId="18" xfId="313" applyNumberFormat="1" applyFont="1" applyFill="1" applyBorder="1" applyAlignment="1">
      <alignment vertical="center"/>
    </xf>
    <xf numFmtId="3" fontId="62" fillId="0" borderId="0" xfId="313" applyNumberFormat="1" applyFont="1" applyFill="1" applyBorder="1" applyAlignment="1">
      <alignment vertical="center"/>
    </xf>
    <xf numFmtId="3" fontId="62" fillId="0" borderId="35" xfId="313" applyNumberFormat="1" applyFont="1" applyFill="1" applyBorder="1" applyAlignment="1">
      <alignment vertical="center"/>
    </xf>
    <xf numFmtId="3" fontId="63" fillId="0" borderId="18" xfId="313" applyNumberFormat="1" applyFont="1" applyFill="1" applyBorder="1" applyAlignment="1">
      <alignment vertical="center"/>
    </xf>
    <xf numFmtId="3" fontId="63" fillId="0" borderId="0" xfId="313" applyNumberFormat="1" applyFont="1" applyFill="1" applyBorder="1" applyAlignment="1">
      <alignment vertical="center"/>
    </xf>
    <xf numFmtId="3" fontId="63" fillId="0" borderId="35" xfId="313" applyNumberFormat="1" applyFont="1" applyFill="1" applyBorder="1" applyAlignment="1">
      <alignment vertical="center"/>
    </xf>
    <xf numFmtId="3" fontId="64" fillId="0" borderId="35" xfId="313" applyNumberFormat="1" applyFont="1" applyFill="1" applyBorder="1" applyAlignment="1">
      <alignment vertical="center"/>
    </xf>
    <xf numFmtId="3" fontId="62" fillId="0" borderId="36" xfId="313" applyNumberFormat="1" applyFont="1" applyFill="1" applyBorder="1" applyAlignment="1">
      <alignment vertical="center"/>
    </xf>
    <xf numFmtId="3" fontId="62" fillId="0" borderId="29" xfId="313" applyNumberFormat="1" applyFont="1" applyFill="1" applyBorder="1" applyAlignment="1">
      <alignment vertical="center"/>
    </xf>
    <xf numFmtId="3" fontId="62" fillId="0" borderId="37" xfId="313" applyNumberFormat="1" applyFont="1" applyFill="1" applyBorder="1" applyAlignment="1">
      <alignment vertical="center"/>
    </xf>
    <xf numFmtId="3" fontId="62" fillId="0" borderId="0" xfId="313" applyNumberFormat="1" applyFont="1" applyFill="1" applyAlignment="1">
      <alignment vertical="center"/>
    </xf>
    <xf numFmtId="3" fontId="63" fillId="0" borderId="0" xfId="313" applyNumberFormat="1" applyFont="1" applyFill="1" applyAlignment="1">
      <alignment vertical="center"/>
    </xf>
    <xf numFmtId="3" fontId="37" fillId="0" borderId="0" xfId="313" applyNumberFormat="1" applyFill="1" applyAlignment="1">
      <alignment vertical="center"/>
    </xf>
    <xf numFmtId="182" fontId="62" fillId="0" borderId="42" xfId="449" applyNumberFormat="1" applyFont="1" applyFill="1" applyBorder="1"/>
    <xf numFmtId="182" fontId="62" fillId="0" borderId="23" xfId="449" applyNumberFormat="1" applyFont="1" applyFill="1" applyBorder="1"/>
    <xf numFmtId="182" fontId="51" fillId="0" borderId="20" xfId="449" applyNumberFormat="1" applyFont="1" applyBorder="1"/>
    <xf numFmtId="182" fontId="63" fillId="0" borderId="23" xfId="449" applyNumberFormat="1" applyFont="1" applyFill="1" applyBorder="1"/>
    <xf numFmtId="165" fontId="99" fillId="0" borderId="0" xfId="485" applyNumberFormat="1" applyFont="1" applyFill="1" applyBorder="1"/>
    <xf numFmtId="179" fontId="134" fillId="0" borderId="0" xfId="0" applyNumberFormat="1" applyFont="1" applyAlignment="1">
      <alignment horizontal="center" vertical="center"/>
    </xf>
    <xf numFmtId="165" fontId="68" fillId="0" borderId="0" xfId="340" applyFont="1"/>
    <xf numFmtId="0" fontId="62" fillId="0" borderId="23" xfId="449" quotePrefix="1" applyFont="1" applyBorder="1" applyAlignment="1">
      <alignment vertical="top"/>
    </xf>
    <xf numFmtId="3" fontId="65" fillId="0" borderId="27" xfId="449" applyNumberFormat="1" applyFont="1" applyBorder="1" applyAlignment="1">
      <alignment horizontal="centerContinuous" vertical="top"/>
    </xf>
    <xf numFmtId="182" fontId="51" fillId="0" borderId="20" xfId="449" applyNumberFormat="1" applyFont="1" applyBorder="1" applyAlignment="1">
      <alignment horizontal="right" vertical="top"/>
    </xf>
    <xf numFmtId="3" fontId="62" fillId="0" borderId="18" xfId="313" applyNumberFormat="1" applyFont="1" applyFill="1" applyBorder="1" applyAlignment="1">
      <alignment horizontal="right" vertical="center"/>
    </xf>
    <xf numFmtId="166" fontId="62" fillId="0" borderId="10" xfId="0" applyNumberFormat="1" applyFont="1" applyFill="1" applyBorder="1" applyAlignment="1" applyProtection="1">
      <alignment vertical="center"/>
      <protection locked="0" hidden="1"/>
    </xf>
    <xf numFmtId="166" fontId="62" fillId="0" borderId="18" xfId="0" applyNumberFormat="1" applyFont="1" applyFill="1" applyBorder="1" applyAlignment="1" applyProtection="1">
      <alignment vertical="center"/>
      <protection locked="0" hidden="1"/>
    </xf>
    <xf numFmtId="166" fontId="63" fillId="0" borderId="18" xfId="0" applyNumberFormat="1" applyFont="1" applyFill="1" applyBorder="1" applyAlignment="1" applyProtection="1">
      <alignment vertical="center"/>
      <protection locked="0" hidden="1"/>
    </xf>
    <xf numFmtId="166" fontId="62" fillId="0" borderId="36" xfId="0" applyNumberFormat="1" applyFont="1" applyFill="1" applyBorder="1" applyAlignment="1" applyProtection="1">
      <alignment vertical="center"/>
      <protection locked="0" hidden="1"/>
    </xf>
    <xf numFmtId="166" fontId="62" fillId="0" borderId="35" xfId="0" applyNumberFormat="1" applyFont="1" applyFill="1" applyBorder="1" applyAlignment="1" applyProtection="1">
      <alignment vertical="center"/>
      <protection locked="0" hidden="1"/>
    </xf>
    <xf numFmtId="166" fontId="63" fillId="0" borderId="35" xfId="0" applyNumberFormat="1" applyFont="1" applyFill="1" applyBorder="1" applyAlignment="1" applyProtection="1">
      <alignment vertical="center"/>
      <protection locked="0" hidden="1"/>
    </xf>
    <xf numFmtId="0" fontId="122" fillId="0" borderId="35" xfId="0" applyFont="1" applyBorder="1" applyAlignment="1" applyProtection="1">
      <alignment horizontal="center" vertical="center"/>
      <protection locked="0" hidden="1"/>
    </xf>
    <xf numFmtId="167" fontId="63" fillId="0" borderId="20" xfId="339" applyNumberFormat="1" applyFont="1" applyFill="1" applyBorder="1" applyProtection="1"/>
    <xf numFmtId="167" fontId="63" fillId="0" borderId="10" xfId="450" applyNumberFormat="1" applyFont="1" applyBorder="1" applyAlignment="1" applyProtection="1"/>
    <xf numFmtId="167" fontId="63" fillId="0" borderId="20" xfId="450" applyNumberFormat="1" applyFont="1" applyFill="1" applyBorder="1" applyProtection="1"/>
    <xf numFmtId="167" fontId="63" fillId="0" borderId="35" xfId="339" applyNumberFormat="1" applyFont="1" applyFill="1" applyBorder="1" applyProtection="1"/>
    <xf numFmtId="167" fontId="63" fillId="0" borderId="40" xfId="339" applyNumberFormat="1" applyFont="1" applyFill="1" applyBorder="1" applyProtection="1"/>
    <xf numFmtId="3" fontId="37" fillId="0" borderId="0" xfId="313" applyNumberFormat="1" applyFill="1"/>
    <xf numFmtId="178" fontId="63" fillId="0" borderId="23" xfId="313" applyNumberFormat="1" applyFont="1" applyFill="1" applyBorder="1" applyAlignment="1">
      <alignment vertical="center"/>
    </xf>
    <xf numFmtId="0" fontId="111" fillId="0" borderId="0" xfId="0" applyFont="1" applyFill="1" applyAlignment="1" applyProtection="1">
      <alignment horizontal="right"/>
    </xf>
    <xf numFmtId="0" fontId="111" fillId="0" borderId="0" xfId="0" applyFont="1" applyFill="1" applyAlignment="1" applyProtection="1">
      <alignment horizontal="left"/>
    </xf>
    <xf numFmtId="0" fontId="111" fillId="0" borderId="0" xfId="0" applyFont="1" applyFill="1"/>
    <xf numFmtId="0" fontId="133" fillId="0" borderId="0" xfId="0" applyFont="1" applyFill="1" applyAlignment="1" applyProtection="1">
      <alignment horizontal="right"/>
    </xf>
    <xf numFmtId="0" fontId="62" fillId="0" borderId="23" xfId="449" quotePrefix="1" applyFont="1" applyBorder="1" applyAlignment="1">
      <alignment wrapText="1"/>
    </xf>
    <xf numFmtId="165" fontId="63" fillId="0" borderId="21" xfId="339" quotePrefix="1" applyFont="1" applyBorder="1" applyAlignment="1" applyProtection="1">
      <alignment horizontal="left" wrapText="1"/>
    </xf>
    <xf numFmtId="3" fontId="62" fillId="0" borderId="10" xfId="313" applyNumberFormat="1" applyFont="1" applyFill="1" applyBorder="1"/>
    <xf numFmtId="3" fontId="63" fillId="0" borderId="18" xfId="313" applyNumberFormat="1" applyFont="1" applyFill="1" applyBorder="1"/>
    <xf numFmtId="3" fontId="62" fillId="0" borderId="18" xfId="313" applyNumberFormat="1" applyFont="1" applyFill="1" applyBorder="1"/>
    <xf numFmtId="3" fontId="62" fillId="0" borderId="36" xfId="313" applyNumberFormat="1" applyFont="1" applyFill="1" applyBorder="1"/>
    <xf numFmtId="0" fontId="122" fillId="0" borderId="45" xfId="0" applyFont="1" applyBorder="1" applyAlignment="1" applyProtection="1">
      <alignment horizontal="center" vertical="center"/>
      <protection locked="0" hidden="1"/>
    </xf>
    <xf numFmtId="182" fontId="63" fillId="0" borderId="35" xfId="449" applyNumberFormat="1" applyFont="1" applyFill="1" applyBorder="1" applyAlignment="1">
      <alignment horizontal="right"/>
    </xf>
    <xf numFmtId="177" fontId="119" fillId="0" borderId="0" xfId="0" applyNumberFormat="1" applyFont="1" applyBorder="1" applyAlignment="1" applyProtection="1">
      <alignment vertical="center"/>
      <protection locked="0" hidden="1"/>
    </xf>
    <xf numFmtId="177" fontId="118" fillId="0" borderId="0" xfId="0" applyNumberFormat="1" applyFont="1" applyBorder="1" applyAlignment="1" applyProtection="1">
      <alignment vertical="center"/>
      <protection locked="0" hidden="1"/>
    </xf>
    <xf numFmtId="177" fontId="119" fillId="25" borderId="0" xfId="0" applyNumberFormat="1" applyFont="1" applyFill="1" applyBorder="1" applyAlignment="1" applyProtection="1">
      <alignment vertical="center"/>
      <protection locked="0" hidden="1"/>
    </xf>
    <xf numFmtId="0" fontId="122" fillId="0" borderId="27" xfId="0" applyFont="1" applyBorder="1" applyAlignment="1" applyProtection="1">
      <alignment horizontal="center" vertical="center"/>
      <protection locked="0" hidden="1"/>
    </xf>
    <xf numFmtId="10" fontId="63" fillId="0" borderId="23" xfId="449" applyNumberFormat="1" applyFont="1" applyFill="1" applyBorder="1"/>
    <xf numFmtId="176" fontId="69" fillId="0" borderId="0" xfId="449" applyNumberFormat="1" applyFont="1"/>
    <xf numFmtId="165" fontId="68" fillId="0" borderId="0" xfId="483" quotePrefix="1" applyNumberFormat="1" applyFont="1" applyFill="1"/>
    <xf numFmtId="184" fontId="116" fillId="0" borderId="0" xfId="0" applyNumberFormat="1" applyFont="1" applyAlignment="1">
      <alignment horizontal="right"/>
    </xf>
    <xf numFmtId="184" fontId="86" fillId="0" borderId="29" xfId="340" applyNumberFormat="1" applyFont="1" applyFill="1" applyBorder="1" applyAlignment="1" applyProtection="1"/>
    <xf numFmtId="1" fontId="63" fillId="0" borderId="20" xfId="485" applyNumberFormat="1" applyFont="1" applyFill="1" applyBorder="1"/>
    <xf numFmtId="165" fontId="63" fillId="25" borderId="0" xfId="310" quotePrefix="1" applyNumberFormat="1" applyFont="1" applyFill="1" applyBorder="1" applyAlignment="1" applyProtection="1">
      <alignment horizontal="center" vertical="center"/>
    </xf>
    <xf numFmtId="165" fontId="63" fillId="25" borderId="0" xfId="483" quotePrefix="1" applyNumberFormat="1" applyFont="1" applyFill="1" applyBorder="1" applyAlignment="1" applyProtection="1">
      <alignment horizontal="center" vertical="center" wrapText="1"/>
    </xf>
    <xf numFmtId="165" fontId="63" fillId="25" borderId="35" xfId="483" applyNumberFormat="1" applyFont="1" applyFill="1" applyBorder="1" applyAlignment="1" applyProtection="1">
      <alignment wrapText="1"/>
    </xf>
    <xf numFmtId="49" fontId="63" fillId="25" borderId="18" xfId="483" applyNumberFormat="1" applyFont="1" applyFill="1" applyBorder="1" applyAlignment="1">
      <alignment vertical="center" wrapText="1"/>
    </xf>
    <xf numFmtId="165" fontId="63" fillId="25" borderId="18" xfId="310" quotePrefix="1" applyNumberFormat="1" applyFont="1" applyFill="1" applyBorder="1" applyAlignment="1" applyProtection="1">
      <alignment horizontal="left" vertical="center"/>
    </xf>
    <xf numFmtId="167" fontId="63" fillId="0" borderId="20" xfId="339" applyNumberFormat="1" applyFont="1" applyFill="1" applyBorder="1" applyProtection="1"/>
    <xf numFmtId="167" fontId="63" fillId="0" borderId="20" xfId="339" applyNumberFormat="1" applyFont="1" applyFill="1" applyBorder="1" applyProtection="1"/>
    <xf numFmtId="165" fontId="80" fillId="25" borderId="0" xfId="483" applyNumberFormat="1" applyFont="1" applyFill="1" applyAlignment="1" applyProtection="1">
      <alignment horizontal="center"/>
    </xf>
    <xf numFmtId="169" fontId="111" fillId="0" borderId="0" xfId="326" applyNumberFormat="1" applyFont="1" applyFill="1"/>
    <xf numFmtId="165" fontId="81" fillId="25" borderId="0" xfId="483" applyNumberFormat="1" applyFont="1" applyFill="1"/>
    <xf numFmtId="165" fontId="63" fillId="25" borderId="35" xfId="483" applyNumberFormat="1" applyFont="1" applyFill="1" applyBorder="1" applyAlignment="1" applyProtection="1">
      <alignment horizontal="left" vertical="center" wrapText="1"/>
    </xf>
    <xf numFmtId="165" fontId="80" fillId="25" borderId="0" xfId="310" applyNumberFormat="1" applyFont="1" applyFill="1"/>
    <xf numFmtId="165" fontId="81" fillId="25" borderId="0" xfId="310" applyNumberFormat="1" applyFont="1" applyFill="1"/>
    <xf numFmtId="0" fontId="122" fillId="0" borderId="27" xfId="0" applyFont="1" applyBorder="1" applyAlignment="1" applyProtection="1">
      <alignment horizontal="center" vertical="center"/>
      <protection locked="0" hidden="1"/>
    </xf>
    <xf numFmtId="0" fontId="51" fillId="0" borderId="21" xfId="449" applyFont="1" applyBorder="1"/>
    <xf numFmtId="167" fontId="63" fillId="0" borderId="20" xfId="339" applyNumberFormat="1" applyFont="1" applyFill="1" applyBorder="1" applyProtection="1"/>
    <xf numFmtId="167" fontId="63" fillId="0" borderId="10" xfId="450" applyNumberFormat="1" applyFont="1" applyBorder="1" applyAlignment="1" applyProtection="1"/>
    <xf numFmtId="167" fontId="63" fillId="0" borderId="20" xfId="339" applyNumberFormat="1" applyFont="1" applyFill="1" applyBorder="1" applyProtection="1"/>
    <xf numFmtId="167" fontId="63" fillId="0" borderId="20" xfId="339" applyNumberFormat="1" applyFont="1" applyFill="1" applyBorder="1" applyProtection="1"/>
    <xf numFmtId="167" fontId="63" fillId="0" borderId="20" xfId="450" applyNumberFormat="1" applyFont="1" applyFill="1" applyBorder="1" applyProtection="1"/>
    <xf numFmtId="167" fontId="63" fillId="0" borderId="35" xfId="339" applyNumberFormat="1" applyFont="1" applyFill="1" applyBorder="1" applyProtection="1"/>
    <xf numFmtId="3" fontId="63" fillId="0" borderId="0" xfId="452" applyNumberFormat="1" applyFont="1" applyAlignment="1">
      <alignment horizontal="right" vertical="top" wrapText="1"/>
    </xf>
    <xf numFmtId="3" fontId="63" fillId="25" borderId="0" xfId="452" applyNumberFormat="1" applyFont="1" applyFill="1" applyAlignment="1">
      <alignment horizontal="right" vertical="top" wrapText="1"/>
    </xf>
    <xf numFmtId="3" fontId="63" fillId="0" borderId="0" xfId="452" applyNumberFormat="1" applyFont="1" applyBorder="1" applyAlignment="1">
      <alignment horizontal="right" vertical="top" wrapText="1"/>
    </xf>
    <xf numFmtId="3" fontId="63" fillId="0" borderId="0" xfId="452" applyNumberFormat="1" applyFont="1" applyBorder="1" applyAlignment="1">
      <alignment horizontal="right" vertical="top" wrapText="1" indent="2"/>
    </xf>
    <xf numFmtId="3" fontId="63" fillId="0" borderId="0" xfId="452" applyNumberFormat="1" applyFont="1" applyAlignment="1">
      <alignment horizontal="left" vertical="top" wrapText="1"/>
    </xf>
    <xf numFmtId="3" fontId="63" fillId="25" borderId="0" xfId="452" applyNumberFormat="1" applyFont="1" applyFill="1" applyBorder="1" applyAlignment="1">
      <alignment horizontal="right" vertical="top" wrapText="1"/>
    </xf>
    <xf numFmtId="3" fontId="63" fillId="0" borderId="0" xfId="452" applyNumberFormat="1" applyFont="1" applyFill="1" applyAlignment="1">
      <alignment horizontal="right" vertical="center" wrapText="1"/>
    </xf>
    <xf numFmtId="3" fontId="63" fillId="0" borderId="0" xfId="452" applyNumberFormat="1" applyFont="1" applyFill="1" applyBorder="1" applyAlignment="1">
      <alignment horizontal="right" vertical="center" wrapText="1"/>
    </xf>
    <xf numFmtId="166" fontId="62" fillId="0" borderId="68" xfId="452" applyNumberFormat="1" applyFont="1" applyBorder="1" applyAlignment="1">
      <alignment horizontal="center" vertical="center"/>
    </xf>
    <xf numFmtId="185" fontId="62" fillId="25" borderId="68" xfId="452" applyNumberFormat="1" applyFont="1" applyFill="1" applyBorder="1" applyAlignment="1">
      <alignment horizontal="center" vertical="center"/>
    </xf>
    <xf numFmtId="185" fontId="62" fillId="0" borderId="68" xfId="452" applyNumberFormat="1" applyFont="1" applyBorder="1" applyAlignment="1">
      <alignment horizontal="center" vertical="center"/>
    </xf>
    <xf numFmtId="3" fontId="62" fillId="0" borderId="68" xfId="452" applyNumberFormat="1" applyFont="1" applyFill="1" applyBorder="1" applyAlignment="1">
      <alignment horizontal="center" vertical="center" wrapText="1"/>
    </xf>
    <xf numFmtId="3" fontId="63" fillId="0" borderId="0" xfId="452" applyNumberFormat="1" applyFont="1" applyFill="1" applyAlignment="1">
      <alignment vertical="center" wrapText="1"/>
    </xf>
    <xf numFmtId="3" fontId="63" fillId="0" borderId="0" xfId="452" applyNumberFormat="1" applyFont="1" applyFill="1" applyBorder="1" applyAlignment="1">
      <alignment vertical="center" wrapText="1"/>
    </xf>
    <xf numFmtId="166" fontId="63" fillId="0" borderId="69" xfId="453" applyNumberFormat="1" applyFont="1" applyBorder="1" applyAlignment="1">
      <alignment horizontal="center" vertical="center"/>
    </xf>
    <xf numFmtId="177" fontId="63" fillId="25" borderId="69" xfId="453" applyNumberFormat="1" applyFont="1" applyFill="1" applyBorder="1" applyAlignment="1">
      <alignment horizontal="center" vertical="center"/>
    </xf>
    <xf numFmtId="185" fontId="63" fillId="0" borderId="69" xfId="452" applyNumberFormat="1" applyFont="1" applyBorder="1" applyAlignment="1">
      <alignment horizontal="center" vertical="center"/>
    </xf>
    <xf numFmtId="0" fontId="63" fillId="0" borderId="69" xfId="452" applyFont="1" applyFill="1" applyBorder="1" applyAlignment="1">
      <alignment horizontal="left" vertical="center" wrapText="1" indent="1"/>
    </xf>
    <xf numFmtId="166" fontId="63" fillId="0" borderId="42" xfId="453" applyNumberFormat="1" applyFont="1" applyBorder="1" applyAlignment="1">
      <alignment horizontal="center" vertical="center"/>
    </xf>
    <xf numFmtId="185" fontId="63" fillId="25" borderId="42" xfId="452" applyNumberFormat="1" applyFont="1" applyFill="1" applyBorder="1" applyAlignment="1">
      <alignment horizontal="center" vertical="center" wrapText="1"/>
    </xf>
    <xf numFmtId="185" fontId="63" fillId="0" borderId="42" xfId="452" applyNumberFormat="1" applyFont="1" applyBorder="1" applyAlignment="1">
      <alignment horizontal="center" vertical="center"/>
    </xf>
    <xf numFmtId="0" fontId="139" fillId="0" borderId="42" xfId="556" applyFont="1" applyFill="1" applyBorder="1" applyAlignment="1">
      <alignment horizontal="left" vertical="center" wrapText="1" indent="1"/>
    </xf>
    <xf numFmtId="166" fontId="63" fillId="0" borderId="23" xfId="453" applyNumberFormat="1" applyFont="1" applyBorder="1" applyAlignment="1">
      <alignment horizontal="center" vertical="center"/>
    </xf>
    <xf numFmtId="185" fontId="63" fillId="25" borderId="23" xfId="452" applyNumberFormat="1" applyFont="1" applyFill="1" applyBorder="1" applyAlignment="1">
      <alignment horizontal="center" vertical="center" wrapText="1"/>
    </xf>
    <xf numFmtId="185" fontId="63" fillId="0" borderId="23" xfId="452" applyNumberFormat="1" applyFont="1" applyBorder="1" applyAlignment="1">
      <alignment horizontal="center" vertical="center"/>
    </xf>
    <xf numFmtId="0" fontId="139" fillId="0" borderId="23" xfId="556" applyFont="1" applyFill="1" applyBorder="1" applyAlignment="1">
      <alignment horizontal="left" vertical="center" wrapText="1" indent="1"/>
    </xf>
    <xf numFmtId="166" fontId="63" fillId="0" borderId="70" xfId="453" applyNumberFormat="1" applyFont="1" applyBorder="1" applyAlignment="1">
      <alignment horizontal="center" vertical="center"/>
    </xf>
    <xf numFmtId="185" fontId="62" fillId="25" borderId="70" xfId="452" applyNumberFormat="1" applyFont="1" applyFill="1" applyBorder="1" applyAlignment="1">
      <alignment horizontal="center" vertical="center"/>
    </xf>
    <xf numFmtId="0" fontId="62" fillId="25" borderId="70" xfId="452" applyFont="1" applyFill="1" applyBorder="1" applyAlignment="1">
      <alignment horizontal="center" vertical="center" wrapText="1"/>
    </xf>
    <xf numFmtId="185" fontId="63" fillId="25" borderId="69" xfId="452" applyNumberFormat="1" applyFont="1" applyFill="1" applyBorder="1" applyAlignment="1">
      <alignment horizontal="center" vertical="center" wrapText="1"/>
    </xf>
    <xf numFmtId="0" fontId="63" fillId="25" borderId="69" xfId="556" applyFont="1" applyFill="1" applyBorder="1" applyAlignment="1">
      <alignment horizontal="left" vertical="center" wrapText="1" indent="1"/>
    </xf>
    <xf numFmtId="0" fontId="63" fillId="25" borderId="15" xfId="465" applyFont="1" applyFill="1" applyBorder="1" applyAlignment="1">
      <alignment horizontal="left" vertical="center" wrapText="1" indent="1"/>
    </xf>
    <xf numFmtId="0" fontId="63" fillId="25" borderId="42" xfId="465" applyFont="1" applyFill="1" applyBorder="1" applyAlignment="1">
      <alignment horizontal="left" vertical="center" wrapText="1" indent="1"/>
    </xf>
    <xf numFmtId="0" fontId="63" fillId="25" borderId="23" xfId="556" applyFont="1" applyFill="1" applyBorder="1" applyAlignment="1">
      <alignment horizontal="left" vertical="center" wrapText="1" indent="1"/>
    </xf>
    <xf numFmtId="166" fontId="62" fillId="25" borderId="70" xfId="452" applyNumberFormat="1" applyFont="1" applyFill="1" applyBorder="1" applyAlignment="1">
      <alignment horizontal="center" vertical="center"/>
    </xf>
    <xf numFmtId="185" fontId="62" fillId="0" borderId="70" xfId="452" applyNumberFormat="1" applyFont="1" applyBorder="1" applyAlignment="1">
      <alignment horizontal="center" vertical="center"/>
    </xf>
    <xf numFmtId="0" fontId="62" fillId="0" borderId="70" xfId="452" applyFont="1" applyFill="1" applyBorder="1" applyAlignment="1">
      <alignment horizontal="center" vertical="center" wrapText="1"/>
    </xf>
    <xf numFmtId="166" fontId="111" fillId="0" borderId="69" xfId="453" applyNumberFormat="1" applyFont="1" applyBorder="1" applyAlignment="1">
      <alignment horizontal="center" vertical="center"/>
    </xf>
    <xf numFmtId="177" fontId="139" fillId="0" borderId="69" xfId="556" applyNumberFormat="1" applyFont="1" applyBorder="1" applyAlignment="1">
      <alignment horizontal="center" vertical="center"/>
    </xf>
    <xf numFmtId="0" fontId="139" fillId="0" borderId="69" xfId="556" applyFont="1" applyFill="1" applyBorder="1" applyAlignment="1">
      <alignment horizontal="left" vertical="center" wrapText="1" indent="1"/>
    </xf>
    <xf numFmtId="177" fontId="139" fillId="0" borderId="42" xfId="556" applyNumberFormat="1" applyFont="1" applyBorder="1" applyAlignment="1">
      <alignment horizontal="center" vertical="center"/>
    </xf>
    <xf numFmtId="177" fontId="139" fillId="0" borderId="23" xfId="556" applyNumberFormat="1" applyFont="1" applyBorder="1" applyAlignment="1">
      <alignment horizontal="center" vertical="center"/>
    </xf>
    <xf numFmtId="185" fontId="63" fillId="0" borderId="15" xfId="452" applyNumberFormat="1" applyFont="1" applyBorder="1" applyAlignment="1">
      <alignment horizontal="center" vertical="center"/>
    </xf>
    <xf numFmtId="0" fontId="63" fillId="0" borderId="42" xfId="452" applyFont="1" applyFill="1" applyBorder="1" applyAlignment="1">
      <alignment horizontal="left" vertical="center" wrapText="1" indent="1"/>
    </xf>
    <xf numFmtId="3" fontId="62" fillId="0" borderId="0" xfId="452" applyNumberFormat="1" applyFont="1" applyAlignment="1">
      <alignment horizontal="center" vertical="top" wrapText="1"/>
    </xf>
    <xf numFmtId="49" fontId="63" fillId="0" borderId="42" xfId="452" applyNumberFormat="1" applyFont="1" applyBorder="1" applyAlignment="1">
      <alignment horizontal="center" vertical="center" wrapText="1"/>
    </xf>
    <xf numFmtId="3" fontId="63" fillId="25" borderId="42" xfId="452" applyNumberFormat="1" applyFont="1" applyFill="1" applyBorder="1" applyAlignment="1">
      <alignment horizontal="center" vertical="center" wrapText="1"/>
    </xf>
    <xf numFmtId="3" fontId="63" fillId="0" borderId="42" xfId="452" applyNumberFormat="1" applyFont="1" applyFill="1" applyBorder="1" applyAlignment="1">
      <alignment horizontal="center" vertical="center" wrapText="1"/>
    </xf>
    <xf numFmtId="0" fontId="63" fillId="0" borderId="42" xfId="452" applyFont="1" applyBorder="1" applyAlignment="1">
      <alignment horizontal="center" vertical="center" wrapText="1"/>
    </xf>
    <xf numFmtId="4" fontId="63" fillId="25" borderId="42" xfId="452" applyNumberFormat="1" applyFont="1" applyFill="1" applyBorder="1" applyAlignment="1">
      <alignment horizontal="center" vertical="center" wrapText="1"/>
    </xf>
    <xf numFmtId="3" fontId="90" fillId="0" borderId="42" xfId="452" applyNumberFormat="1" applyFont="1" applyBorder="1" applyAlignment="1">
      <alignment horizontal="center" vertical="center" wrapText="1"/>
    </xf>
    <xf numFmtId="4" fontId="90" fillId="25" borderId="42" xfId="452" applyNumberFormat="1" applyFont="1" applyFill="1" applyBorder="1" applyAlignment="1">
      <alignment horizontal="center" vertical="center" wrapText="1"/>
    </xf>
    <xf numFmtId="3" fontId="63" fillId="0" borderId="0" xfId="452" applyNumberFormat="1" applyFont="1" applyAlignment="1">
      <alignment horizontal="center" vertical="top" wrapText="1"/>
    </xf>
    <xf numFmtId="3" fontId="90" fillId="0" borderId="29" xfId="452" applyNumberFormat="1" applyFont="1" applyBorder="1" applyAlignment="1">
      <alignment vertical="top" wrapText="1"/>
    </xf>
    <xf numFmtId="3" fontId="87" fillId="0" borderId="29" xfId="452" applyNumberFormat="1" applyFont="1" applyBorder="1" applyAlignment="1">
      <alignment horizontal="center" vertical="top" wrapText="1"/>
    </xf>
    <xf numFmtId="3" fontId="90" fillId="0" borderId="0" xfId="452" applyNumberFormat="1" applyFont="1" applyAlignment="1">
      <alignment vertical="top" wrapText="1"/>
    </xf>
    <xf numFmtId="3" fontId="90" fillId="0" borderId="0" xfId="452" applyNumberFormat="1" applyFont="1" applyBorder="1" applyAlignment="1">
      <alignment horizontal="left" vertical="top" wrapText="1"/>
    </xf>
    <xf numFmtId="0" fontId="112" fillId="0" borderId="0" xfId="456" applyFont="1" applyFill="1"/>
    <xf numFmtId="43" fontId="112" fillId="0" borderId="0" xfId="456" applyNumberFormat="1" applyFont="1" applyFill="1" applyAlignment="1"/>
    <xf numFmtId="177" fontId="112" fillId="0" borderId="0" xfId="456" applyNumberFormat="1" applyFont="1" applyFill="1" applyAlignment="1"/>
    <xf numFmtId="43" fontId="112" fillId="0" borderId="0" xfId="456" applyNumberFormat="1" applyFont="1" applyFill="1" applyAlignment="1">
      <alignment vertical="center"/>
    </xf>
    <xf numFmtId="167" fontId="112" fillId="0" borderId="0" xfId="456" applyNumberFormat="1" applyFont="1" applyFill="1" applyAlignment="1">
      <alignment vertical="center"/>
    </xf>
    <xf numFmtId="167" fontId="112" fillId="0" borderId="0" xfId="456" applyNumberFormat="1" applyFont="1" applyFill="1" applyAlignment="1">
      <alignment horizontal="left" indent="1"/>
    </xf>
    <xf numFmtId="167" fontId="112" fillId="0" borderId="0" xfId="456" applyNumberFormat="1" applyFont="1" applyFill="1" applyBorder="1" applyAlignment="1">
      <alignment horizontal="left"/>
    </xf>
    <xf numFmtId="167" fontId="112" fillId="0" borderId="0" xfId="456" applyNumberFormat="1" applyFont="1" applyFill="1" applyAlignment="1">
      <alignment horizontal="center"/>
    </xf>
    <xf numFmtId="167" fontId="142" fillId="0" borderId="0" xfId="556" applyNumberFormat="1" applyFont="1" applyFill="1" applyBorder="1" applyAlignment="1" applyProtection="1">
      <alignment horizontal="center" vertical="center"/>
      <protection locked="0"/>
    </xf>
    <xf numFmtId="43" fontId="143" fillId="0" borderId="0" xfId="456" applyNumberFormat="1" applyFont="1" applyFill="1" applyAlignment="1"/>
    <xf numFmtId="166" fontId="144" fillId="25" borderId="71" xfId="456" applyNumberFormat="1" applyFont="1" applyFill="1" applyBorder="1" applyAlignment="1">
      <alignment horizontal="right" vertical="center"/>
    </xf>
    <xf numFmtId="166" fontId="144" fillId="0" borderId="72" xfId="456" applyNumberFormat="1" applyFont="1" applyFill="1" applyBorder="1" applyAlignment="1">
      <alignment horizontal="right" vertical="center"/>
    </xf>
    <xf numFmtId="185" fontId="144" fillId="0" borderId="72" xfId="556" applyNumberFormat="1" applyFont="1" applyFill="1" applyBorder="1" applyAlignment="1">
      <alignment vertical="center"/>
    </xf>
    <xf numFmtId="185" fontId="144" fillId="0" borderId="72" xfId="556" applyNumberFormat="1" applyFont="1" applyFill="1" applyBorder="1" applyAlignment="1">
      <alignment horizontal="right" vertical="center"/>
    </xf>
    <xf numFmtId="167" fontId="144" fillId="0" borderId="72" xfId="556" applyNumberFormat="1" applyFont="1" applyFill="1" applyBorder="1" applyAlignment="1">
      <alignment horizontal="left" vertical="center" indent="1"/>
    </xf>
    <xf numFmtId="167" fontId="145" fillId="0" borderId="72" xfId="556" applyNumberFormat="1" applyFont="1" applyFill="1" applyBorder="1" applyAlignment="1">
      <alignment horizontal="left"/>
    </xf>
    <xf numFmtId="167" fontId="145" fillId="0" borderId="72" xfId="556" applyNumberFormat="1" applyFont="1" applyFill="1" applyBorder="1" applyAlignment="1">
      <alignment horizontal="center"/>
    </xf>
    <xf numFmtId="167" fontId="145" fillId="0" borderId="73" xfId="556" applyNumberFormat="1" applyFont="1" applyFill="1" applyBorder="1" applyAlignment="1">
      <alignment horizontal="center"/>
    </xf>
    <xf numFmtId="166" fontId="145" fillId="25" borderId="74" xfId="456" applyNumberFormat="1" applyFont="1" applyFill="1" applyBorder="1" applyAlignment="1">
      <alignment horizontal="right" vertical="center"/>
    </xf>
    <xf numFmtId="186" fontId="146" fillId="0" borderId="75" xfId="453" applyNumberFormat="1" applyFont="1" applyFill="1" applyBorder="1" applyAlignment="1">
      <alignment horizontal="right" vertical="center"/>
    </xf>
    <xf numFmtId="177" fontId="146" fillId="0" borderId="75" xfId="453" applyNumberFormat="1" applyFont="1" applyFill="1" applyBorder="1" applyAlignment="1">
      <alignment vertical="center"/>
    </xf>
    <xf numFmtId="177" fontId="145" fillId="0" borderId="75" xfId="456" applyNumberFormat="1" applyFont="1" applyFill="1" applyBorder="1" applyAlignment="1">
      <alignment vertical="center"/>
    </xf>
    <xf numFmtId="185" fontId="146" fillId="0" borderId="75" xfId="453" applyNumberFormat="1" applyFont="1" applyFill="1" applyBorder="1" applyAlignment="1">
      <alignment vertical="center"/>
    </xf>
    <xf numFmtId="185" fontId="145" fillId="0" borderId="75" xfId="556" applyNumberFormat="1" applyFont="1" applyFill="1" applyBorder="1" applyAlignment="1">
      <alignment vertical="center"/>
    </xf>
    <xf numFmtId="167" fontId="145" fillId="0" borderId="75" xfId="556" applyNumberFormat="1" applyFont="1" applyFill="1" applyBorder="1" applyAlignment="1">
      <alignment horizontal="left" vertical="center" indent="1"/>
    </xf>
    <xf numFmtId="0" fontId="145" fillId="0" borderId="75" xfId="556" applyFont="1" applyFill="1" applyBorder="1" applyAlignment="1">
      <alignment horizontal="left" vertical="center" wrapText="1"/>
    </xf>
    <xf numFmtId="0" fontId="145" fillId="0" borderId="75" xfId="556" quotePrefix="1" applyFont="1" applyFill="1" applyBorder="1" applyAlignment="1">
      <alignment horizontal="center" vertical="center"/>
    </xf>
    <xf numFmtId="0" fontId="145" fillId="0" borderId="76" xfId="556" applyFont="1" applyFill="1" applyBorder="1" applyAlignment="1">
      <alignment horizontal="center" vertical="center"/>
    </xf>
    <xf numFmtId="166" fontId="145" fillId="25" borderId="77" xfId="456" applyNumberFormat="1" applyFont="1" applyFill="1" applyBorder="1" applyAlignment="1">
      <alignment horizontal="right" vertical="center"/>
    </xf>
    <xf numFmtId="186" fontId="146" fillId="0" borderId="72" xfId="453" applyNumberFormat="1" applyFont="1" applyFill="1" applyBorder="1" applyAlignment="1">
      <alignment horizontal="right" vertical="center"/>
    </xf>
    <xf numFmtId="177" fontId="146" fillId="0" borderId="72" xfId="453" applyNumberFormat="1" applyFont="1" applyFill="1" applyBorder="1" applyAlignment="1">
      <alignment vertical="center"/>
    </xf>
    <xf numFmtId="177" fontId="145" fillId="0" borderId="23" xfId="456" applyNumberFormat="1" applyFont="1" applyFill="1" applyBorder="1" applyAlignment="1">
      <alignment vertical="center"/>
    </xf>
    <xf numFmtId="185" fontId="146" fillId="0" borderId="72" xfId="453" applyNumberFormat="1" applyFont="1" applyFill="1" applyBorder="1" applyAlignment="1">
      <alignment vertical="center"/>
    </xf>
    <xf numFmtId="185" fontId="145" fillId="0" borderId="72" xfId="556" applyNumberFormat="1" applyFont="1" applyFill="1" applyBorder="1" applyAlignment="1">
      <alignment vertical="center"/>
    </xf>
    <xf numFmtId="167" fontId="145" fillId="0" borderId="72" xfId="556" applyNumberFormat="1" applyFont="1" applyFill="1" applyBorder="1" applyAlignment="1">
      <alignment horizontal="left" vertical="center" indent="1"/>
    </xf>
    <xf numFmtId="0" fontId="145" fillId="0" borderId="72" xfId="556" applyFont="1" applyFill="1" applyBorder="1" applyAlignment="1">
      <alignment horizontal="left" vertical="center" wrapText="1"/>
    </xf>
    <xf numFmtId="0" fontId="145" fillId="0" borderId="72" xfId="556" quotePrefix="1" applyFont="1" applyFill="1" applyBorder="1" applyAlignment="1">
      <alignment horizontal="center" vertical="center"/>
    </xf>
    <xf numFmtId="0" fontId="145" fillId="0" borderId="73" xfId="556" applyFont="1" applyFill="1" applyBorder="1" applyAlignment="1">
      <alignment horizontal="center" vertical="center"/>
    </xf>
    <xf numFmtId="186" fontId="146" fillId="25" borderId="78" xfId="453" applyNumberFormat="1" applyFont="1" applyFill="1" applyBorder="1" applyAlignment="1">
      <alignment horizontal="right" vertical="center"/>
    </xf>
    <xf numFmtId="186" fontId="146" fillId="0" borderId="79" xfId="453" applyNumberFormat="1" applyFont="1" applyFill="1" applyBorder="1" applyAlignment="1">
      <alignment horizontal="right" vertical="center"/>
    </xf>
    <xf numFmtId="41" fontId="146" fillId="0" borderId="79" xfId="453" applyNumberFormat="1" applyFont="1" applyFill="1" applyBorder="1" applyAlignment="1">
      <alignment vertical="center"/>
    </xf>
    <xf numFmtId="185" fontId="145" fillId="0" borderId="79" xfId="556" applyNumberFormat="1" applyFont="1" applyFill="1" applyBorder="1" applyAlignment="1">
      <alignment vertical="center"/>
    </xf>
    <xf numFmtId="167" fontId="145" fillId="0" borderId="79" xfId="556" applyNumberFormat="1" applyFont="1" applyFill="1" applyBorder="1" applyAlignment="1">
      <alignment horizontal="left" vertical="center" indent="1"/>
    </xf>
    <xf numFmtId="0" fontId="145" fillId="0" borderId="79" xfId="556" applyFont="1" applyFill="1" applyBorder="1" applyAlignment="1">
      <alignment vertical="center" wrapText="1"/>
    </xf>
    <xf numFmtId="0" fontId="145" fillId="0" borderId="79" xfId="556" quotePrefix="1" applyFont="1" applyFill="1" applyBorder="1" applyAlignment="1">
      <alignment horizontal="center" vertical="center"/>
    </xf>
    <xf numFmtId="166" fontId="145" fillId="25" borderId="81" xfId="456" applyNumberFormat="1" applyFont="1" applyFill="1" applyBorder="1" applyAlignment="1">
      <alignment horizontal="right" vertical="center"/>
    </xf>
    <xf numFmtId="186" fontId="146" fillId="0" borderId="42" xfId="453" applyNumberFormat="1" applyFont="1" applyFill="1" applyBorder="1" applyAlignment="1">
      <alignment horizontal="right" vertical="center"/>
    </xf>
    <xf numFmtId="177" fontId="145" fillId="0" borderId="42" xfId="456" applyNumberFormat="1" applyFont="1" applyFill="1" applyBorder="1" applyAlignment="1">
      <alignment vertical="center"/>
    </xf>
    <xf numFmtId="185" fontId="146" fillId="0" borderId="42" xfId="453" applyNumberFormat="1" applyFont="1" applyFill="1" applyBorder="1" applyAlignment="1">
      <alignment vertical="center"/>
    </xf>
    <xf numFmtId="185" fontId="145" fillId="0" borderId="42" xfId="556" applyNumberFormat="1" applyFont="1" applyFill="1" applyBorder="1" applyAlignment="1">
      <alignment vertical="center"/>
    </xf>
    <xf numFmtId="167" fontId="145" fillId="0" borderId="42" xfId="556" applyNumberFormat="1" applyFont="1" applyFill="1" applyBorder="1" applyAlignment="1">
      <alignment horizontal="left" vertical="center" indent="1"/>
    </xf>
    <xf numFmtId="0" fontId="145" fillId="0" borderId="42" xfId="556" applyFont="1" applyFill="1" applyBorder="1" applyAlignment="1">
      <alignment horizontal="left" vertical="center" wrapText="1"/>
    </xf>
    <xf numFmtId="0" fontId="145" fillId="0" borderId="42" xfId="556" quotePrefix="1" applyFont="1" applyFill="1" applyBorder="1" applyAlignment="1">
      <alignment horizontal="center" vertical="center"/>
    </xf>
    <xf numFmtId="186" fontId="146" fillId="25" borderId="83" xfId="453" applyNumberFormat="1" applyFont="1" applyFill="1" applyBorder="1" applyAlignment="1">
      <alignment horizontal="right" vertical="center"/>
    </xf>
    <xf numFmtId="186" fontId="146" fillId="0" borderId="84" xfId="453" applyNumberFormat="1" applyFont="1" applyFill="1" applyBorder="1" applyAlignment="1">
      <alignment horizontal="right" vertical="center"/>
    </xf>
    <xf numFmtId="41" fontId="146" fillId="0" borderId="84" xfId="453" applyNumberFormat="1" applyFont="1" applyFill="1" applyBorder="1" applyAlignment="1">
      <alignment vertical="center"/>
    </xf>
    <xf numFmtId="185" fontId="146" fillId="0" borderId="84" xfId="453" applyNumberFormat="1" applyFont="1" applyFill="1" applyBorder="1" applyAlignment="1">
      <alignment vertical="center"/>
    </xf>
    <xf numFmtId="185" fontId="145" fillId="0" borderId="84" xfId="556" applyNumberFormat="1" applyFont="1" applyFill="1" applyBorder="1" applyAlignment="1">
      <alignment vertical="center"/>
    </xf>
    <xf numFmtId="0" fontId="145" fillId="0" borderId="84" xfId="556" applyFont="1" applyFill="1" applyBorder="1" applyAlignment="1">
      <alignment horizontal="left" vertical="center" wrapText="1" indent="1"/>
    </xf>
    <xf numFmtId="49" fontId="145" fillId="0" borderId="84" xfId="556" applyNumberFormat="1" applyFont="1" applyFill="1" applyBorder="1" applyAlignment="1">
      <alignment horizontal="left" vertical="center"/>
    </xf>
    <xf numFmtId="49" fontId="145" fillId="0" borderId="84" xfId="556" quotePrefix="1" applyNumberFormat="1" applyFont="1" applyFill="1" applyBorder="1" applyAlignment="1">
      <alignment horizontal="center" vertical="center"/>
    </xf>
    <xf numFmtId="166" fontId="145" fillId="25" borderId="86" xfId="456" applyNumberFormat="1" applyFont="1" applyFill="1" applyBorder="1" applyAlignment="1">
      <alignment horizontal="right" vertical="center"/>
    </xf>
    <xf numFmtId="186" fontId="146" fillId="0" borderId="87" xfId="453" applyNumberFormat="1" applyFont="1" applyFill="1" applyBorder="1" applyAlignment="1">
      <alignment horizontal="right" vertical="center"/>
    </xf>
    <xf numFmtId="177" fontId="146" fillId="0" borderId="20" xfId="453" applyNumberFormat="1" applyFont="1" applyFill="1" applyBorder="1" applyAlignment="1">
      <alignment vertical="center"/>
    </xf>
    <xf numFmtId="177" fontId="145" fillId="0" borderId="15" xfId="456" applyNumberFormat="1" applyFont="1" applyFill="1" applyBorder="1" applyAlignment="1">
      <alignment vertical="center"/>
    </xf>
    <xf numFmtId="185" fontId="146" fillId="0" borderId="87" xfId="453" applyNumberFormat="1" applyFont="1" applyFill="1" applyBorder="1" applyAlignment="1">
      <alignment vertical="center"/>
    </xf>
    <xf numFmtId="185" fontId="145" fillId="0" borderId="87" xfId="556" applyNumberFormat="1" applyFont="1" applyFill="1" applyBorder="1" applyAlignment="1">
      <alignment vertical="center"/>
    </xf>
    <xf numFmtId="167" fontId="145" fillId="0" borderId="87" xfId="556" applyNumberFormat="1" applyFont="1" applyFill="1" applyBorder="1" applyAlignment="1">
      <alignment horizontal="left" vertical="center" indent="1"/>
    </xf>
    <xf numFmtId="0" fontId="145" fillId="0" borderId="87" xfId="556" applyFont="1" applyFill="1" applyBorder="1" applyAlignment="1">
      <alignment horizontal="left" vertical="center" wrapText="1"/>
    </xf>
    <xf numFmtId="0" fontId="145" fillId="0" borderId="87" xfId="556" quotePrefix="1" applyFont="1" applyFill="1" applyBorder="1" applyAlignment="1">
      <alignment horizontal="center" vertical="center"/>
    </xf>
    <xf numFmtId="0" fontId="145" fillId="0" borderId="88" xfId="556" applyFont="1" applyFill="1" applyBorder="1" applyAlignment="1">
      <alignment horizontal="center" vertical="center"/>
    </xf>
    <xf numFmtId="166" fontId="145" fillId="25" borderId="78" xfId="456" applyNumberFormat="1" applyFont="1" applyFill="1" applyBorder="1" applyAlignment="1">
      <alignment horizontal="right" vertical="center"/>
    </xf>
    <xf numFmtId="177" fontId="145" fillId="0" borderId="79" xfId="456" applyNumberFormat="1" applyFont="1" applyFill="1" applyBorder="1" applyAlignment="1">
      <alignment vertical="center"/>
    </xf>
    <xf numFmtId="185" fontId="146" fillId="0" borderId="79" xfId="453" applyNumberFormat="1" applyFont="1" applyFill="1" applyBorder="1" applyAlignment="1">
      <alignment vertical="center"/>
    </xf>
    <xf numFmtId="0" fontId="145" fillId="0" borderId="79" xfId="556" applyFont="1" applyFill="1" applyBorder="1" applyAlignment="1">
      <alignment horizontal="left" vertical="center" wrapText="1"/>
    </xf>
    <xf numFmtId="166" fontId="145" fillId="0" borderId="23" xfId="456" applyNumberFormat="1" applyFont="1" applyFill="1" applyBorder="1" applyAlignment="1">
      <alignment horizontal="right" vertical="center"/>
    </xf>
    <xf numFmtId="185" fontId="146" fillId="0" borderId="23" xfId="453" applyNumberFormat="1" applyFont="1" applyFill="1" applyBorder="1" applyAlignment="1">
      <alignment vertical="center"/>
    </xf>
    <xf numFmtId="185" fontId="145" fillId="0" borderId="23" xfId="556" applyNumberFormat="1" applyFont="1" applyFill="1" applyBorder="1" applyAlignment="1">
      <alignment vertical="center"/>
    </xf>
    <xf numFmtId="0" fontId="145" fillId="0" borderId="23" xfId="556" applyFont="1" applyFill="1" applyBorder="1" applyAlignment="1">
      <alignment horizontal="left" vertical="center" wrapText="1" indent="1"/>
    </xf>
    <xf numFmtId="0" fontId="112" fillId="25" borderId="0" xfId="456" applyFont="1" applyFill="1"/>
    <xf numFmtId="167" fontId="145" fillId="0" borderId="84" xfId="556" applyNumberFormat="1" applyFont="1" applyFill="1" applyBorder="1" applyAlignment="1">
      <alignment horizontal="left" vertical="center" indent="1"/>
    </xf>
    <xf numFmtId="166" fontId="146" fillId="25" borderId="74" xfId="557" applyNumberFormat="1" applyFont="1" applyFill="1" applyBorder="1" applyAlignment="1">
      <alignment horizontal="right" vertical="center"/>
    </xf>
    <xf numFmtId="166" fontId="146" fillId="25" borderId="78" xfId="557" applyNumberFormat="1" applyFont="1" applyFill="1" applyBorder="1" applyAlignment="1">
      <alignment horizontal="right" vertical="center"/>
    </xf>
    <xf numFmtId="166" fontId="146" fillId="0" borderId="79" xfId="557" applyNumberFormat="1" applyFont="1" applyFill="1" applyBorder="1" applyAlignment="1">
      <alignment horizontal="right" vertical="center"/>
    </xf>
    <xf numFmtId="167" fontId="145" fillId="0" borderId="79" xfId="556" applyNumberFormat="1" applyFont="1" applyFill="1" applyBorder="1" applyAlignment="1">
      <alignment horizontal="left" vertical="center" wrapText="1" indent="1"/>
    </xf>
    <xf numFmtId="167" fontId="145" fillId="0" borderId="79" xfId="556" applyNumberFormat="1" applyFont="1" applyFill="1" applyBorder="1" applyAlignment="1">
      <alignment horizontal="left" vertical="center" wrapText="1"/>
    </xf>
    <xf numFmtId="167" fontId="145" fillId="0" borderId="79" xfId="556" quotePrefix="1" applyNumberFormat="1" applyFont="1" applyFill="1" applyBorder="1" applyAlignment="1">
      <alignment horizontal="center" vertical="center"/>
    </xf>
    <xf numFmtId="166" fontId="146" fillId="25" borderId="83" xfId="557" applyNumberFormat="1" applyFont="1" applyFill="1" applyBorder="1" applyAlignment="1">
      <alignment horizontal="right" vertical="center"/>
    </xf>
    <xf numFmtId="0" fontId="145" fillId="0" borderId="84" xfId="556" applyFont="1" applyFill="1" applyBorder="1" applyAlignment="1">
      <alignment horizontal="left" vertical="center" wrapText="1"/>
    </xf>
    <xf numFmtId="0" fontId="145" fillId="0" borderId="84" xfId="556" quotePrefix="1" applyFont="1" applyFill="1" applyBorder="1" applyAlignment="1">
      <alignment horizontal="center" vertical="center"/>
    </xf>
    <xf numFmtId="166" fontId="146" fillId="25" borderId="86" xfId="557" applyNumberFormat="1" applyFont="1" applyFill="1" applyBorder="1" applyAlignment="1">
      <alignment horizontal="right" vertical="center"/>
    </xf>
    <xf numFmtId="186" fontId="146" fillId="0" borderId="15" xfId="453" applyNumberFormat="1" applyFont="1" applyFill="1" applyBorder="1" applyAlignment="1">
      <alignment horizontal="right" vertical="center"/>
    </xf>
    <xf numFmtId="185" fontId="146" fillId="0" borderId="15" xfId="453" applyNumberFormat="1" applyFont="1" applyFill="1" applyBorder="1" applyAlignment="1">
      <alignment vertical="center"/>
    </xf>
    <xf numFmtId="185" fontId="145" fillId="0" borderId="15" xfId="556" applyNumberFormat="1" applyFont="1" applyFill="1" applyBorder="1" applyAlignment="1">
      <alignment vertical="center"/>
    </xf>
    <xf numFmtId="167" fontId="145" fillId="0" borderId="15" xfId="556" applyNumberFormat="1" applyFont="1" applyFill="1" applyBorder="1" applyAlignment="1">
      <alignment horizontal="left" vertical="center" indent="1"/>
    </xf>
    <xf numFmtId="0" fontId="145" fillId="0" borderId="15" xfId="556" applyFont="1" applyFill="1" applyBorder="1" applyAlignment="1">
      <alignment horizontal="left" vertical="center" wrapText="1"/>
    </xf>
    <xf numFmtId="0" fontId="145" fillId="0" borderId="15" xfId="556" quotePrefix="1" applyFont="1" applyFill="1" applyBorder="1" applyAlignment="1">
      <alignment horizontal="center" vertical="center"/>
    </xf>
    <xf numFmtId="186" fontId="146" fillId="25" borderId="81" xfId="453" applyNumberFormat="1" applyFont="1" applyFill="1" applyBorder="1" applyAlignment="1">
      <alignment horizontal="right" vertical="center"/>
    </xf>
    <xf numFmtId="41" fontId="146" fillId="0" borderId="42" xfId="453" applyNumberFormat="1" applyFont="1" applyFill="1" applyBorder="1" applyAlignment="1">
      <alignment vertical="center"/>
    </xf>
    <xf numFmtId="186" fontId="146" fillId="25" borderId="92" xfId="453" applyNumberFormat="1" applyFont="1" applyFill="1" applyBorder="1" applyAlignment="1">
      <alignment horizontal="right" vertical="center"/>
    </xf>
    <xf numFmtId="186" fontId="146" fillId="0" borderId="20" xfId="453" applyNumberFormat="1" applyFont="1" applyFill="1" applyBorder="1" applyAlignment="1">
      <alignment horizontal="right" vertical="center"/>
    </xf>
    <xf numFmtId="41" fontId="146" fillId="0" borderId="23" xfId="453" applyNumberFormat="1" applyFont="1" applyFill="1" applyBorder="1" applyAlignment="1">
      <alignment vertical="center"/>
    </xf>
    <xf numFmtId="49" fontId="145" fillId="0" borderId="23" xfId="556" applyNumberFormat="1" applyFont="1" applyFill="1" applyBorder="1" applyAlignment="1">
      <alignment horizontal="left" vertical="center"/>
    </xf>
    <xf numFmtId="49" fontId="145" fillId="0" borderId="23" xfId="556" quotePrefix="1" applyNumberFormat="1" applyFont="1" applyFill="1" applyBorder="1" applyAlignment="1">
      <alignment horizontal="center" vertical="center"/>
    </xf>
    <xf numFmtId="0" fontId="145" fillId="0" borderId="79" xfId="556" applyFont="1" applyFill="1" applyBorder="1" applyAlignment="1">
      <alignment horizontal="left" vertical="center" wrapText="1" indent="1"/>
    </xf>
    <xf numFmtId="0" fontId="145" fillId="0" borderId="42" xfId="556" applyFont="1" applyFill="1" applyBorder="1" applyAlignment="1">
      <alignment horizontal="left" vertical="center" wrapText="1" indent="1"/>
    </xf>
    <xf numFmtId="166" fontId="145" fillId="25" borderId="83" xfId="456" applyNumberFormat="1" applyFont="1" applyFill="1" applyBorder="1" applyAlignment="1">
      <alignment horizontal="right" vertical="center"/>
    </xf>
    <xf numFmtId="166" fontId="146" fillId="0" borderId="84" xfId="557" applyNumberFormat="1" applyFont="1" applyFill="1" applyBorder="1" applyAlignment="1">
      <alignment horizontal="right" vertical="center"/>
    </xf>
    <xf numFmtId="166" fontId="145" fillId="0" borderId="15" xfId="456" applyNumberFormat="1" applyFont="1" applyFill="1" applyBorder="1" applyAlignment="1">
      <alignment horizontal="right" vertical="center"/>
    </xf>
    <xf numFmtId="177" fontId="145" fillId="0" borderId="20" xfId="456" applyNumberFormat="1" applyFont="1" applyFill="1" applyBorder="1" applyAlignment="1">
      <alignment vertical="center"/>
    </xf>
    <xf numFmtId="0" fontId="145" fillId="0" borderId="15" xfId="556" applyFont="1" applyFill="1" applyBorder="1" applyAlignment="1">
      <alignment horizontal="left" vertical="center" wrapText="1" indent="1"/>
    </xf>
    <xf numFmtId="177" fontId="145" fillId="0" borderId="84" xfId="456" applyNumberFormat="1" applyFont="1" applyFill="1" applyBorder="1" applyAlignment="1">
      <alignment vertical="center"/>
    </xf>
    <xf numFmtId="167" fontId="145" fillId="0" borderId="15" xfId="556" quotePrefix="1" applyNumberFormat="1" applyFont="1" applyFill="1" applyBorder="1" applyAlignment="1">
      <alignment horizontal="center" vertical="center"/>
    </xf>
    <xf numFmtId="0" fontId="145" fillId="0" borderId="23" xfId="556" applyFont="1" applyFill="1" applyBorder="1" applyAlignment="1">
      <alignment horizontal="left" vertical="center" wrapText="1"/>
    </xf>
    <xf numFmtId="0" fontId="145" fillId="0" borderId="23" xfId="556" quotePrefix="1" applyFont="1" applyFill="1" applyBorder="1" applyAlignment="1">
      <alignment horizontal="center" vertical="center"/>
    </xf>
    <xf numFmtId="49" fontId="145" fillId="0" borderId="79" xfId="556" applyNumberFormat="1" applyFont="1" applyFill="1" applyBorder="1" applyAlignment="1">
      <alignment horizontal="left" vertical="center"/>
    </xf>
    <xf numFmtId="49" fontId="145" fillId="0" borderId="79" xfId="556" quotePrefix="1" applyNumberFormat="1" applyFont="1" applyFill="1" applyBorder="1" applyAlignment="1">
      <alignment horizontal="center" vertical="center"/>
    </xf>
    <xf numFmtId="166" fontId="145" fillId="0" borderId="42" xfId="456" applyNumberFormat="1" applyFont="1" applyFill="1" applyBorder="1" applyAlignment="1">
      <alignment horizontal="right" vertical="center"/>
    </xf>
    <xf numFmtId="167" fontId="145" fillId="0" borderId="84" xfId="556" applyNumberFormat="1" applyFont="1" applyFill="1" applyBorder="1" applyAlignment="1">
      <alignment horizontal="left" vertical="center"/>
    </xf>
    <xf numFmtId="167" fontId="145" fillId="0" borderId="84" xfId="556" quotePrefix="1" applyNumberFormat="1" applyFont="1" applyFill="1" applyBorder="1" applyAlignment="1">
      <alignment horizontal="center" vertical="center"/>
    </xf>
    <xf numFmtId="166" fontId="145" fillId="25" borderId="92" xfId="456" applyNumberFormat="1" applyFont="1" applyFill="1" applyBorder="1" applyAlignment="1">
      <alignment horizontal="right" vertical="center"/>
    </xf>
    <xf numFmtId="185" fontId="146" fillId="0" borderId="20" xfId="453" applyNumberFormat="1" applyFont="1" applyFill="1" applyBorder="1" applyAlignment="1">
      <alignment vertical="center"/>
    </xf>
    <xf numFmtId="185" fontId="145" fillId="0" borderId="20" xfId="556" applyNumberFormat="1" applyFont="1" applyFill="1" applyBorder="1" applyAlignment="1">
      <alignment vertical="center"/>
    </xf>
    <xf numFmtId="0" fontId="145" fillId="0" borderId="20" xfId="556" applyFont="1" applyFill="1" applyBorder="1" applyAlignment="1">
      <alignment horizontal="left" vertical="center" wrapText="1" indent="1"/>
    </xf>
    <xf numFmtId="0" fontId="145" fillId="0" borderId="20" xfId="556" applyFont="1" applyFill="1" applyBorder="1" applyAlignment="1">
      <alignment horizontal="left" vertical="center" wrapText="1"/>
    </xf>
    <xf numFmtId="49" fontId="145" fillId="0" borderId="20" xfId="556" quotePrefix="1" applyNumberFormat="1" applyFont="1" applyFill="1" applyBorder="1" applyAlignment="1">
      <alignment horizontal="center" vertical="center"/>
    </xf>
    <xf numFmtId="167" fontId="145" fillId="0" borderId="89" xfId="556" quotePrefix="1" applyNumberFormat="1" applyFont="1" applyFill="1" applyBorder="1" applyAlignment="1">
      <alignment horizontal="center" vertical="center"/>
    </xf>
    <xf numFmtId="167" fontId="145" fillId="0" borderId="84" xfId="556" applyNumberFormat="1" applyFont="1" applyFill="1" applyBorder="1" applyAlignment="1">
      <alignment horizontal="left" vertical="center" wrapText="1" indent="1"/>
    </xf>
    <xf numFmtId="166" fontId="145" fillId="0" borderId="84" xfId="456" applyNumberFormat="1" applyFont="1" applyFill="1" applyBorder="1" applyAlignment="1">
      <alignment horizontal="right" vertical="center"/>
    </xf>
    <xf numFmtId="41" fontId="146" fillId="0" borderId="72" xfId="453" applyNumberFormat="1" applyFont="1" applyFill="1" applyBorder="1" applyAlignment="1">
      <alignment vertical="center"/>
    </xf>
    <xf numFmtId="185" fontId="148" fillId="0" borderId="79" xfId="556" applyNumberFormat="1" applyFont="1" applyFill="1" applyBorder="1" applyAlignment="1">
      <alignment vertical="center"/>
    </xf>
    <xf numFmtId="0" fontId="148" fillId="0" borderId="79" xfId="556" applyFont="1" applyFill="1" applyBorder="1" applyAlignment="1">
      <alignment horizontal="left" vertical="center" wrapText="1" indent="1"/>
    </xf>
    <xf numFmtId="185" fontId="148" fillId="0" borderId="84" xfId="556" applyNumberFormat="1" applyFont="1" applyFill="1" applyBorder="1" applyAlignment="1">
      <alignment vertical="center"/>
    </xf>
    <xf numFmtId="0" fontId="148" fillId="0" borderId="84" xfId="556" quotePrefix="1" applyFont="1" applyFill="1" applyBorder="1" applyAlignment="1">
      <alignment horizontal="left" vertical="center" wrapText="1" indent="1"/>
    </xf>
    <xf numFmtId="41" fontId="146" fillId="0" borderId="20" xfId="453" applyNumberFormat="1" applyFont="1" applyFill="1" applyBorder="1" applyAlignment="1">
      <alignment vertical="center"/>
    </xf>
    <xf numFmtId="185" fontId="146" fillId="0" borderId="20" xfId="453" applyNumberFormat="1" applyFont="1" applyFill="1" applyBorder="1" applyAlignment="1">
      <alignment horizontal="right" vertical="center"/>
    </xf>
    <xf numFmtId="49" fontId="145" fillId="0" borderId="15" xfId="556" applyNumberFormat="1" applyFont="1" applyFill="1" applyBorder="1" applyAlignment="1">
      <alignment horizontal="left" vertical="center"/>
    </xf>
    <xf numFmtId="167" fontId="145" fillId="0" borderId="20" xfId="556" quotePrefix="1" applyNumberFormat="1" applyFont="1" applyFill="1" applyBorder="1" applyAlignment="1">
      <alignment horizontal="center" vertical="center"/>
    </xf>
    <xf numFmtId="166" fontId="145" fillId="25" borderId="71" xfId="456" applyNumberFormat="1" applyFont="1" applyFill="1" applyBorder="1" applyAlignment="1">
      <alignment horizontal="right" vertical="center"/>
    </xf>
    <xf numFmtId="177" fontId="146" fillId="0" borderId="79" xfId="453" applyNumberFormat="1" applyFont="1" applyFill="1" applyBorder="1" applyAlignment="1">
      <alignment vertical="center"/>
    </xf>
    <xf numFmtId="177" fontId="146" fillId="0" borderId="84" xfId="453" applyNumberFormat="1" applyFont="1" applyFill="1" applyBorder="1" applyAlignment="1">
      <alignment vertical="center"/>
    </xf>
    <xf numFmtId="166" fontId="145" fillId="0" borderId="20" xfId="456" applyNumberFormat="1" applyFont="1" applyFill="1" applyBorder="1" applyAlignment="1">
      <alignment horizontal="right" vertical="center"/>
    </xf>
    <xf numFmtId="185" fontId="145" fillId="0" borderId="20" xfId="456" applyNumberFormat="1" applyFont="1" applyFill="1" applyBorder="1" applyAlignment="1">
      <alignment vertical="center"/>
    </xf>
    <xf numFmtId="49" fontId="145" fillId="0" borderId="20" xfId="556" applyNumberFormat="1" applyFont="1" applyFill="1" applyBorder="1" applyAlignment="1">
      <alignment horizontal="left" vertical="center"/>
    </xf>
    <xf numFmtId="166" fontId="145" fillId="0" borderId="79" xfId="456" applyNumberFormat="1" applyFont="1" applyFill="1" applyBorder="1" applyAlignment="1">
      <alignment horizontal="right" vertical="center"/>
    </xf>
    <xf numFmtId="166" fontId="145" fillId="0" borderId="83" xfId="456" applyNumberFormat="1" applyFont="1" applyFill="1" applyBorder="1" applyAlignment="1">
      <alignment horizontal="right" vertical="center"/>
    </xf>
    <xf numFmtId="167" fontId="145" fillId="0" borderId="42" xfId="556" applyNumberFormat="1" applyFont="1" applyFill="1" applyBorder="1" applyAlignment="1">
      <alignment horizontal="left" vertical="center"/>
    </xf>
    <xf numFmtId="167" fontId="145" fillId="0" borderId="42" xfId="556" quotePrefix="1" applyNumberFormat="1" applyFont="1" applyFill="1" applyBorder="1" applyAlignment="1">
      <alignment horizontal="center" vertical="center"/>
    </xf>
    <xf numFmtId="167" fontId="145" fillId="0" borderId="23" xfId="556" applyNumberFormat="1" applyFont="1" applyFill="1" applyBorder="1" applyAlignment="1">
      <alignment horizontal="left" vertical="center"/>
    </xf>
    <xf numFmtId="167" fontId="145" fillId="0" borderId="23" xfId="556" quotePrefix="1" applyNumberFormat="1" applyFont="1" applyFill="1" applyBorder="1" applyAlignment="1">
      <alignment horizontal="center" vertical="center"/>
    </xf>
    <xf numFmtId="167" fontId="145" fillId="0" borderId="79" xfId="556" applyNumberFormat="1" applyFont="1" applyFill="1" applyBorder="1" applyAlignment="1">
      <alignment vertical="center" wrapText="1"/>
    </xf>
    <xf numFmtId="167" fontId="145" fillId="0" borderId="42" xfId="556" applyNumberFormat="1" applyFont="1" applyFill="1" applyBorder="1" applyAlignment="1">
      <alignment vertical="center"/>
    </xf>
    <xf numFmtId="166" fontId="146" fillId="0" borderId="42" xfId="557" applyNumberFormat="1" applyFont="1" applyFill="1" applyBorder="1" applyAlignment="1">
      <alignment horizontal="right" vertical="center"/>
    </xf>
    <xf numFmtId="177" fontId="146" fillId="0" borderId="42" xfId="453" applyNumberFormat="1" applyFont="1" applyFill="1" applyBorder="1" applyAlignment="1">
      <alignment vertical="center"/>
    </xf>
    <xf numFmtId="167" fontId="145" fillId="0" borderId="84" xfId="556" applyNumberFormat="1" applyFont="1" applyFill="1" applyBorder="1" applyAlignment="1">
      <alignment horizontal="left" vertical="center" wrapText="1"/>
    </xf>
    <xf numFmtId="166" fontId="145" fillId="0" borderId="87" xfId="456" applyNumberFormat="1" applyFont="1" applyFill="1" applyBorder="1" applyAlignment="1">
      <alignment horizontal="right" vertical="center"/>
    </xf>
    <xf numFmtId="177" fontId="145" fillId="0" borderId="87" xfId="456" applyNumberFormat="1" applyFont="1" applyFill="1" applyBorder="1" applyAlignment="1">
      <alignment vertical="center"/>
    </xf>
    <xf numFmtId="167" fontId="145" fillId="0" borderId="84" xfId="556" applyNumberFormat="1" applyFont="1" applyFill="1" applyBorder="1" applyAlignment="1">
      <alignment vertical="center" wrapText="1"/>
    </xf>
    <xf numFmtId="185" fontId="148" fillId="0" borderId="87" xfId="456" applyNumberFormat="1" applyFont="1" applyFill="1" applyBorder="1" applyAlignment="1">
      <alignment vertical="center"/>
    </xf>
    <xf numFmtId="186" fontId="146" fillId="0" borderId="93" xfId="453" applyNumberFormat="1" applyFont="1" applyFill="1" applyBorder="1" applyAlignment="1">
      <alignment horizontal="right" vertical="center"/>
    </xf>
    <xf numFmtId="41" fontId="146" fillId="0" borderId="87" xfId="453" applyNumberFormat="1" applyFont="1" applyFill="1" applyBorder="1" applyAlignment="1">
      <alignment vertical="center"/>
    </xf>
    <xf numFmtId="0" fontId="145" fillId="0" borderId="87" xfId="556" applyFont="1" applyFill="1" applyBorder="1" applyAlignment="1">
      <alignment horizontal="left" vertical="center" wrapText="1" indent="1"/>
    </xf>
    <xf numFmtId="167" fontId="145" fillId="0" borderId="42" xfId="556" applyNumberFormat="1" applyFont="1" applyFill="1" applyBorder="1" applyAlignment="1">
      <alignment horizontal="left" vertical="center" wrapText="1"/>
    </xf>
    <xf numFmtId="0" fontId="149" fillId="0" borderId="0" xfId="456" applyFont="1" applyFill="1" applyAlignment="1">
      <alignment vertical="top"/>
    </xf>
    <xf numFmtId="167" fontId="148" fillId="0" borderId="42" xfId="556" applyNumberFormat="1" applyFont="1" applyFill="1" applyBorder="1" applyAlignment="1">
      <alignment horizontal="left" vertical="center" wrapText="1"/>
    </xf>
    <xf numFmtId="167" fontId="148" fillId="0" borderId="42" xfId="556" quotePrefix="1" applyNumberFormat="1" applyFont="1" applyFill="1" applyBorder="1" applyAlignment="1">
      <alignment horizontal="center" vertical="center"/>
    </xf>
    <xf numFmtId="166" fontId="145" fillId="25" borderId="93" xfId="456" applyNumberFormat="1" applyFont="1" applyFill="1" applyBorder="1" applyAlignment="1">
      <alignment horizontal="right" vertical="center"/>
    </xf>
    <xf numFmtId="167" fontId="145" fillId="0" borderId="87" xfId="556" applyNumberFormat="1" applyFont="1" applyFill="1" applyBorder="1" applyAlignment="1">
      <alignment vertical="center" wrapText="1"/>
    </xf>
    <xf numFmtId="167" fontId="145" fillId="0" borderId="87" xfId="556" quotePrefix="1" applyNumberFormat="1" applyFont="1" applyFill="1" applyBorder="1" applyAlignment="1">
      <alignment horizontal="center" vertical="center"/>
    </xf>
    <xf numFmtId="167" fontId="148" fillId="0" borderId="88" xfId="556" quotePrefix="1" applyNumberFormat="1" applyFont="1" applyFill="1" applyBorder="1" applyAlignment="1">
      <alignment horizontal="center" vertical="center"/>
    </xf>
    <xf numFmtId="177" fontId="145" fillId="0" borderId="42" xfId="456" applyNumberFormat="1" applyFont="1" applyFill="1" applyBorder="1" applyAlignment="1">
      <alignment horizontal="right" vertical="center"/>
    </xf>
    <xf numFmtId="167" fontId="145" fillId="0" borderId="20" xfId="556" applyNumberFormat="1" applyFont="1" applyFill="1" applyBorder="1" applyAlignment="1">
      <alignment horizontal="left" vertical="center" wrapText="1"/>
    </xf>
    <xf numFmtId="0" fontId="145" fillId="0" borderId="72" xfId="556" applyFont="1" applyFill="1" applyBorder="1" applyAlignment="1">
      <alignment horizontal="left" vertical="center" wrapText="1" indent="1"/>
    </xf>
    <xf numFmtId="0" fontId="85" fillId="0" borderId="0" xfId="456" applyFont="1" applyFill="1" applyAlignment="1">
      <alignment horizontal="center" vertical="center"/>
    </xf>
    <xf numFmtId="166" fontId="145" fillId="0" borderId="86" xfId="456" applyNumberFormat="1" applyFont="1" applyFill="1" applyBorder="1" applyAlignment="1">
      <alignment horizontal="right" vertical="center"/>
    </xf>
    <xf numFmtId="177" fontId="146" fillId="0" borderId="23" xfId="453" applyNumberFormat="1" applyFont="1" applyFill="1" applyBorder="1" applyAlignment="1">
      <alignment vertical="center"/>
    </xf>
    <xf numFmtId="185" fontId="145" fillId="0" borderId="87" xfId="456" applyNumberFormat="1" applyFont="1" applyFill="1" applyBorder="1" applyAlignment="1">
      <alignment vertical="center"/>
    </xf>
    <xf numFmtId="167" fontId="145" fillId="0" borderId="88" xfId="556" quotePrefix="1" applyNumberFormat="1" applyFont="1" applyFill="1" applyBorder="1" applyAlignment="1">
      <alignment horizontal="center" vertical="center"/>
    </xf>
    <xf numFmtId="166" fontId="145" fillId="0" borderId="75" xfId="456" applyNumberFormat="1" applyFont="1" applyFill="1" applyBorder="1" applyAlignment="1">
      <alignment horizontal="right" vertical="center"/>
    </xf>
    <xf numFmtId="0" fontId="145" fillId="0" borderId="75" xfId="556" applyFont="1" applyFill="1" applyBorder="1" applyAlignment="1">
      <alignment horizontal="left" vertical="center" wrapText="1" indent="1"/>
    </xf>
    <xf numFmtId="167" fontId="145" fillId="0" borderId="75" xfId="556" applyNumberFormat="1" applyFont="1" applyFill="1" applyBorder="1" applyAlignment="1">
      <alignment vertical="center" wrapText="1"/>
    </xf>
    <xf numFmtId="167" fontId="145" fillId="0" borderId="75" xfId="556" quotePrefix="1" applyNumberFormat="1" applyFont="1" applyFill="1" applyBorder="1" applyAlignment="1">
      <alignment horizontal="center" vertical="center"/>
    </xf>
    <xf numFmtId="167" fontId="145" fillId="0" borderId="76" xfId="556" quotePrefix="1" applyNumberFormat="1" applyFont="1" applyFill="1" applyBorder="1" applyAlignment="1">
      <alignment horizontal="center" vertical="center"/>
    </xf>
    <xf numFmtId="0" fontId="112" fillId="0" borderId="0" xfId="456" applyFont="1" applyFill="1" applyAlignment="1">
      <alignment horizontal="center" vertical="center"/>
    </xf>
    <xf numFmtId="0" fontId="143" fillId="0" borderId="20" xfId="456" applyFont="1" applyFill="1" applyBorder="1" applyAlignment="1">
      <alignment vertical="center" wrapText="1"/>
    </xf>
    <xf numFmtId="167" fontId="143" fillId="0" borderId="20" xfId="456" applyNumberFormat="1" applyFont="1" applyFill="1" applyBorder="1" applyAlignment="1">
      <alignment horizontal="center" vertical="center" wrapText="1"/>
    </xf>
    <xf numFmtId="0" fontId="145" fillId="0" borderId="20" xfId="456" applyFont="1" applyFill="1" applyBorder="1" applyAlignment="1">
      <alignment horizontal="left" vertical="center" wrapText="1"/>
    </xf>
    <xf numFmtId="167" fontId="145" fillId="0" borderId="20" xfId="556" quotePrefix="1" applyNumberFormat="1" applyFont="1" applyFill="1" applyBorder="1" applyAlignment="1">
      <alignment horizontal="center" vertical="center" wrapText="1"/>
    </xf>
    <xf numFmtId="186" fontId="146" fillId="25" borderId="74" xfId="453" applyNumberFormat="1" applyFont="1" applyFill="1" applyBorder="1" applyAlignment="1">
      <alignment horizontal="right" vertical="center"/>
    </xf>
    <xf numFmtId="41" fontId="146" fillId="0" borderId="75" xfId="453" applyNumberFormat="1" applyFont="1" applyFill="1" applyBorder="1" applyAlignment="1">
      <alignment vertical="center"/>
    </xf>
    <xf numFmtId="0" fontId="143" fillId="0" borderId="75" xfId="456" applyFont="1" applyFill="1" applyBorder="1" applyAlignment="1">
      <alignment vertical="center" wrapText="1"/>
    </xf>
    <xf numFmtId="167" fontId="143" fillId="0" borderId="75" xfId="456" applyNumberFormat="1" applyFont="1" applyFill="1" applyBorder="1" applyAlignment="1">
      <alignment horizontal="center" vertical="center" wrapText="1"/>
    </xf>
    <xf numFmtId="0" fontId="145" fillId="0" borderId="75" xfId="456" applyFont="1" applyFill="1" applyBorder="1" applyAlignment="1">
      <alignment horizontal="left" vertical="center" wrapText="1"/>
    </xf>
    <xf numFmtId="167" fontId="145" fillId="0" borderId="76" xfId="556" quotePrefix="1" applyNumberFormat="1" applyFont="1" applyFill="1" applyBorder="1" applyAlignment="1">
      <alignment horizontal="center" vertical="center" wrapText="1"/>
    </xf>
    <xf numFmtId="186" fontId="146" fillId="25" borderId="71" xfId="453" applyNumberFormat="1" applyFont="1" applyFill="1" applyBorder="1" applyAlignment="1">
      <alignment horizontal="right" vertical="center"/>
    </xf>
    <xf numFmtId="0" fontId="143" fillId="0" borderId="72" xfId="456" applyFont="1" applyFill="1" applyBorder="1" applyAlignment="1">
      <alignment vertical="center" wrapText="1"/>
    </xf>
    <xf numFmtId="167" fontId="143" fillId="0" borderId="72" xfId="456" applyNumberFormat="1" applyFont="1" applyFill="1" applyBorder="1" applyAlignment="1">
      <alignment horizontal="center" vertical="center" wrapText="1"/>
    </xf>
    <xf numFmtId="0" fontId="145" fillId="0" borderId="72" xfId="456" applyFont="1" applyFill="1" applyBorder="1" applyAlignment="1">
      <alignment horizontal="left" vertical="center" wrapText="1"/>
    </xf>
    <xf numFmtId="167" fontId="145" fillId="0" borderId="72" xfId="556" quotePrefix="1" applyNumberFormat="1" applyFont="1" applyFill="1" applyBorder="1" applyAlignment="1">
      <alignment horizontal="center" vertical="center"/>
    </xf>
    <xf numFmtId="167" fontId="145" fillId="0" borderId="73" xfId="556" quotePrefix="1" applyNumberFormat="1" applyFont="1" applyFill="1" applyBorder="1" applyAlignment="1">
      <alignment horizontal="center" vertical="center" wrapText="1"/>
    </xf>
    <xf numFmtId="49" fontId="143" fillId="0" borderId="75" xfId="456" applyNumberFormat="1" applyFont="1" applyFill="1" applyBorder="1" applyAlignment="1">
      <alignment horizontal="center" vertical="center" wrapText="1"/>
    </xf>
    <xf numFmtId="0" fontId="143" fillId="0" borderId="86" xfId="456" applyFont="1" applyFill="1" applyBorder="1" applyAlignment="1">
      <alignment horizontal="center" vertical="center" wrapText="1"/>
    </xf>
    <xf numFmtId="167" fontId="143" fillId="0" borderId="15" xfId="456" applyNumberFormat="1" applyFont="1" applyFill="1" applyBorder="1" applyAlignment="1">
      <alignment horizontal="center" vertical="center" wrapText="1"/>
    </xf>
    <xf numFmtId="49" fontId="143" fillId="0" borderId="15" xfId="456" applyNumberFormat="1" applyFont="1" applyFill="1" applyBorder="1" applyAlignment="1">
      <alignment horizontal="center" vertical="center" wrapText="1"/>
    </xf>
    <xf numFmtId="0" fontId="143" fillId="0" borderId="15" xfId="456" applyFont="1" applyFill="1" applyBorder="1" applyAlignment="1">
      <alignment horizontal="center" vertical="center" wrapText="1"/>
    </xf>
    <xf numFmtId="167" fontId="143" fillId="0" borderId="90" xfId="456" applyNumberFormat="1" applyFont="1" applyFill="1" applyBorder="1" applyAlignment="1">
      <alignment horizontal="center" vertical="center" wrapText="1"/>
    </xf>
    <xf numFmtId="0" fontId="141" fillId="0" borderId="81" xfId="456" quotePrefix="1" applyFont="1" applyFill="1" applyBorder="1" applyAlignment="1">
      <alignment horizontal="center" vertical="center" wrapText="1"/>
    </xf>
    <xf numFmtId="20" fontId="141" fillId="0" borderId="42" xfId="456" quotePrefix="1" applyNumberFormat="1" applyFont="1" applyFill="1" applyBorder="1" applyAlignment="1">
      <alignment horizontal="center" vertical="center" wrapText="1"/>
    </xf>
    <xf numFmtId="167" fontId="141" fillId="0" borderId="42" xfId="456" applyNumberFormat="1" applyFont="1" applyFill="1" applyBorder="1" applyAlignment="1">
      <alignment horizontal="center" vertical="center"/>
    </xf>
    <xf numFmtId="177" fontId="141" fillId="0" borderId="42" xfId="456" applyNumberFormat="1" applyFont="1" applyFill="1" applyBorder="1" applyAlignment="1">
      <alignment horizontal="center" vertical="center" wrapText="1"/>
    </xf>
    <xf numFmtId="4" fontId="141" fillId="0" borderId="42" xfId="456" applyNumberFormat="1" applyFont="1" applyFill="1" applyBorder="1" applyAlignment="1">
      <alignment horizontal="center" vertical="center" wrapText="1"/>
    </xf>
    <xf numFmtId="167" fontId="141" fillId="0" borderId="42" xfId="456" applyNumberFormat="1" applyFont="1" applyFill="1" applyBorder="1" applyAlignment="1">
      <alignment horizontal="center" vertical="center" wrapText="1"/>
    </xf>
    <xf numFmtId="4" fontId="140" fillId="0" borderId="0" xfId="556" applyNumberFormat="1" applyFont="1" applyFill="1" applyAlignment="1">
      <alignment vertical="center"/>
    </xf>
    <xf numFmtId="177" fontId="140" fillId="0" borderId="0" xfId="556" applyNumberFormat="1" applyFont="1" applyFill="1" applyAlignment="1">
      <alignment vertical="center"/>
    </xf>
    <xf numFmtId="167" fontId="145" fillId="0" borderId="0" xfId="556" applyNumberFormat="1" applyFont="1" applyFill="1" applyBorder="1" applyAlignment="1">
      <alignment vertical="center"/>
    </xf>
    <xf numFmtId="167" fontId="145" fillId="0" borderId="0" xfId="556" applyNumberFormat="1" applyFont="1" applyFill="1" applyAlignment="1">
      <alignment vertical="center"/>
    </xf>
    <xf numFmtId="167" fontId="145" fillId="0" borderId="0" xfId="556" applyNumberFormat="1" applyFont="1" applyFill="1" applyBorder="1" applyAlignment="1">
      <alignment horizontal="left" indent="1"/>
    </xf>
    <xf numFmtId="167" fontId="145" fillId="0" borderId="0" xfId="556" applyNumberFormat="1" applyFont="1" applyFill="1" applyBorder="1" applyAlignment="1">
      <alignment horizontal="left"/>
    </xf>
    <xf numFmtId="167" fontId="145" fillId="0" borderId="0" xfId="556" applyNumberFormat="1" applyFont="1" applyFill="1" applyBorder="1" applyAlignment="1">
      <alignment horizontal="center"/>
    </xf>
    <xf numFmtId="167" fontId="144" fillId="0" borderId="0" xfId="556" applyNumberFormat="1" applyFont="1" applyFill="1" applyBorder="1" applyAlignment="1">
      <alignment horizontal="center" wrapText="1"/>
    </xf>
    <xf numFmtId="0" fontId="140" fillId="0" borderId="0" xfId="556" applyFont="1" applyFill="1" applyAlignment="1">
      <alignment horizontal="center" vertical="center"/>
    </xf>
    <xf numFmtId="43" fontId="140" fillId="0" borderId="0" xfId="556" applyNumberFormat="1" applyFont="1" applyFill="1" applyAlignment="1">
      <alignment horizontal="center" vertical="center"/>
    </xf>
    <xf numFmtId="167" fontId="145" fillId="0" borderId="0" xfId="556" applyNumberFormat="1" applyFont="1" applyFill="1" applyAlignment="1">
      <alignment horizontal="left" indent="1"/>
    </xf>
    <xf numFmtId="167" fontId="145" fillId="0" borderId="0" xfId="556" applyNumberFormat="1" applyFont="1" applyFill="1" applyAlignment="1">
      <alignment horizontal="center"/>
    </xf>
    <xf numFmtId="167" fontId="152" fillId="0" borderId="0" xfId="455" applyNumberFormat="1" applyFont="1" applyFill="1" applyAlignment="1"/>
    <xf numFmtId="0" fontId="153" fillId="0" borderId="0" xfId="452" applyFont="1" applyFill="1"/>
    <xf numFmtId="0" fontId="153" fillId="25" borderId="0" xfId="452" applyFont="1" applyFill="1" applyAlignment="1">
      <alignment horizontal="right"/>
    </xf>
    <xf numFmtId="0" fontId="153" fillId="25" borderId="0" xfId="452" applyFont="1" applyFill="1"/>
    <xf numFmtId="0" fontId="97" fillId="25" borderId="0" xfId="452" applyFill="1"/>
    <xf numFmtId="0" fontId="79" fillId="0" borderId="0" xfId="452" applyFont="1" applyFill="1"/>
    <xf numFmtId="0" fontId="79" fillId="25" borderId="0" xfId="452" applyFont="1" applyFill="1"/>
    <xf numFmtId="0" fontId="97" fillId="25" borderId="0" xfId="452" applyFill="1" applyBorder="1"/>
    <xf numFmtId="0" fontId="114" fillId="25" borderId="0" xfId="452" applyFont="1" applyFill="1" applyBorder="1" applyAlignment="1">
      <alignment horizontal="left"/>
    </xf>
    <xf numFmtId="0" fontId="79" fillId="0" borderId="0" xfId="452" applyFont="1" applyFill="1" applyBorder="1"/>
    <xf numFmtId="0" fontId="97" fillId="0" borderId="0" xfId="452" applyFill="1" applyBorder="1"/>
    <xf numFmtId="4" fontId="97" fillId="25" borderId="0" xfId="452" applyNumberFormat="1" applyFill="1" applyBorder="1"/>
    <xf numFmtId="0" fontId="79" fillId="25" borderId="0" xfId="452" applyFont="1" applyFill="1" applyBorder="1" applyAlignment="1">
      <alignment horizontal="left"/>
    </xf>
    <xf numFmtId="4" fontId="154" fillId="25" borderId="0" xfId="452" applyNumberFormat="1" applyFont="1" applyFill="1" applyBorder="1"/>
    <xf numFmtId="0" fontId="79" fillId="25" borderId="0" xfId="452" applyFont="1" applyFill="1" applyBorder="1"/>
    <xf numFmtId="0" fontId="79" fillId="25" borderId="0" xfId="452" applyFont="1" applyFill="1" applyBorder="1" applyAlignment="1">
      <alignment horizontal="left" wrapText="1"/>
    </xf>
    <xf numFmtId="0" fontId="79" fillId="25" borderId="0" xfId="452" applyFont="1" applyFill="1" applyBorder="1" applyAlignment="1">
      <alignment wrapText="1"/>
    </xf>
    <xf numFmtId="0" fontId="114" fillId="0" borderId="0" xfId="452" applyFont="1" applyFill="1"/>
    <xf numFmtId="0" fontId="114" fillId="25" borderId="0" xfId="452" applyFont="1" applyFill="1" applyAlignment="1">
      <alignment horizontal="right"/>
    </xf>
    <xf numFmtId="0" fontId="114" fillId="25" borderId="11" xfId="452" applyFont="1" applyFill="1" applyBorder="1" applyAlignment="1">
      <alignment horizontal="right"/>
    </xf>
    <xf numFmtId="0" fontId="114" fillId="25" borderId="0" xfId="452" applyFont="1" applyFill="1" applyBorder="1"/>
    <xf numFmtId="0" fontId="51" fillId="0" borderId="0" xfId="452" applyFont="1" applyFill="1" applyAlignment="1">
      <alignment vertical="center"/>
    </xf>
    <xf numFmtId="185" fontId="69" fillId="25" borderId="42" xfId="452" applyNumberFormat="1" applyFont="1" applyFill="1" applyBorder="1" applyAlignment="1">
      <alignment horizontal="right" vertical="center"/>
    </xf>
    <xf numFmtId="0" fontId="51" fillId="25" borderId="0" xfId="452" applyFont="1" applyFill="1" applyBorder="1" applyAlignment="1">
      <alignment horizontal="right" vertical="center"/>
    </xf>
    <xf numFmtId="0" fontId="51" fillId="25" borderId="0" xfId="452" applyFont="1" applyFill="1" applyBorder="1" applyAlignment="1">
      <alignment vertical="center"/>
    </xf>
    <xf numFmtId="0" fontId="83" fillId="0" borderId="0" xfId="452" applyFont="1" applyFill="1" applyAlignment="1">
      <alignment vertical="center"/>
    </xf>
    <xf numFmtId="41" fontId="155" fillId="0" borderId="42" xfId="452" applyNumberFormat="1" applyFont="1" applyFill="1" applyBorder="1" applyAlignment="1">
      <alignment horizontal="right" vertical="center"/>
    </xf>
    <xf numFmtId="185" fontId="51" fillId="0" borderId="42" xfId="452" applyNumberFormat="1" applyFont="1" applyFill="1" applyBorder="1" applyAlignment="1">
      <alignment horizontal="right" vertical="center"/>
    </xf>
    <xf numFmtId="0" fontId="51" fillId="25" borderId="27" xfId="452" applyFont="1" applyFill="1" applyBorder="1" applyAlignment="1">
      <alignment horizontal="left" vertical="center" wrapText="1"/>
    </xf>
    <xf numFmtId="187" fontId="51" fillId="25" borderId="42" xfId="452" applyNumberFormat="1" applyFont="1" applyFill="1" applyBorder="1" applyAlignment="1">
      <alignment horizontal="center" vertical="center"/>
    </xf>
    <xf numFmtId="0" fontId="79" fillId="25" borderId="42" xfId="452" applyFont="1" applyFill="1" applyBorder="1" applyAlignment="1">
      <alignment horizontal="center" vertical="center"/>
    </xf>
    <xf numFmtId="0" fontId="51" fillId="25" borderId="36" xfId="452" applyFont="1" applyFill="1" applyBorder="1" applyAlignment="1">
      <alignment horizontal="left" vertical="center" wrapText="1"/>
    </xf>
    <xf numFmtId="0" fontId="83" fillId="0" borderId="0" xfId="452" applyFont="1" applyFill="1" applyBorder="1" applyAlignment="1">
      <alignment vertical="center"/>
    </xf>
    <xf numFmtId="0" fontId="51" fillId="25" borderId="42" xfId="452" applyFont="1" applyFill="1" applyBorder="1" applyAlignment="1">
      <alignment horizontal="center" vertical="center"/>
    </xf>
    <xf numFmtId="188" fontId="155" fillId="0" borderId="42" xfId="452" applyNumberFormat="1" applyFont="1" applyFill="1" applyBorder="1" applyAlignment="1">
      <alignment horizontal="right" vertical="center"/>
    </xf>
    <xf numFmtId="49" fontId="51" fillId="25" borderId="42" xfId="452" applyNumberFormat="1" applyFont="1" applyFill="1" applyBorder="1" applyAlignment="1">
      <alignment horizontal="center" vertical="center"/>
    </xf>
    <xf numFmtId="0" fontId="51" fillId="0" borderId="27" xfId="452" applyFont="1" applyFill="1" applyBorder="1" applyAlignment="1">
      <alignment horizontal="left" vertical="center" wrapText="1"/>
    </xf>
    <xf numFmtId="0" fontId="51" fillId="25" borderId="20" xfId="452" applyFont="1" applyFill="1" applyBorder="1" applyAlignment="1">
      <alignment horizontal="center" vertical="center"/>
    </xf>
    <xf numFmtId="0" fontId="51" fillId="25" borderId="23" xfId="452" applyFont="1" applyFill="1" applyBorder="1" applyAlignment="1">
      <alignment horizontal="center" vertical="center"/>
    </xf>
    <xf numFmtId="0" fontId="79" fillId="25" borderId="20" xfId="452" applyFont="1" applyFill="1" applyBorder="1" applyAlignment="1">
      <alignment horizontal="center" vertical="center"/>
    </xf>
    <xf numFmtId="0" fontId="83" fillId="0" borderId="0" xfId="452" applyFont="1" applyFill="1" applyAlignment="1">
      <alignment horizontal="center" vertical="center"/>
    </xf>
    <xf numFmtId="0" fontId="51" fillId="25" borderId="15" xfId="452" applyFont="1" applyFill="1" applyBorder="1" applyAlignment="1">
      <alignment horizontal="center" vertical="center"/>
    </xf>
    <xf numFmtId="0" fontId="51" fillId="25" borderId="14" xfId="452" applyFont="1" applyFill="1" applyBorder="1" applyAlignment="1">
      <alignment horizontal="center" vertical="center"/>
    </xf>
    <xf numFmtId="0" fontId="51" fillId="25" borderId="45" xfId="452" applyFont="1" applyFill="1" applyBorder="1" applyAlignment="1">
      <alignment horizontal="center" vertical="center"/>
    </xf>
    <xf numFmtId="0" fontId="103" fillId="25" borderId="0" xfId="452" applyFont="1" applyFill="1" applyBorder="1" applyAlignment="1">
      <alignment horizontal="right"/>
    </xf>
    <xf numFmtId="0" fontId="79" fillId="25" borderId="0" xfId="452" applyFont="1" applyFill="1" applyBorder="1" applyAlignment="1">
      <alignment horizontal="right"/>
    </xf>
    <xf numFmtId="0" fontId="141" fillId="0" borderId="0" xfId="452" applyFont="1" applyFill="1"/>
    <xf numFmtId="0" fontId="85" fillId="25" borderId="0" xfId="452" applyFont="1" applyFill="1" applyBorder="1" applyAlignment="1">
      <alignment horizontal="center"/>
    </xf>
    <xf numFmtId="0" fontId="85" fillId="25" borderId="0" xfId="452" applyFont="1" applyFill="1" applyBorder="1" applyAlignment="1"/>
    <xf numFmtId="0" fontId="140" fillId="0" borderId="0" xfId="452" applyFont="1" applyFill="1"/>
    <xf numFmtId="43" fontId="140" fillId="25" borderId="0" xfId="452" applyNumberFormat="1" applyFont="1" applyFill="1" applyAlignment="1">
      <alignment horizontal="right" vertical="center"/>
    </xf>
    <xf numFmtId="4" fontId="140" fillId="25" borderId="0" xfId="452" applyNumberFormat="1" applyFont="1" applyFill="1" applyAlignment="1">
      <alignment horizontal="right" vertical="center"/>
    </xf>
    <xf numFmtId="41" fontId="140" fillId="25" borderId="0" xfId="452" applyNumberFormat="1" applyFont="1" applyFill="1" applyAlignment="1">
      <alignment horizontal="right" vertical="center"/>
    </xf>
    <xf numFmtId="167" fontId="140" fillId="25" borderId="0" xfId="452" applyNumberFormat="1" applyFont="1" applyFill="1" applyAlignment="1">
      <alignment horizontal="center" vertical="center" wrapText="1"/>
    </xf>
    <xf numFmtId="167" fontId="140" fillId="25" borderId="0" xfId="452" applyNumberFormat="1" applyFont="1" applyFill="1" applyBorder="1" applyAlignment="1">
      <alignment horizontal="center" vertical="center"/>
    </xf>
    <xf numFmtId="167" fontId="141" fillId="25" borderId="0" xfId="452" applyNumberFormat="1" applyFont="1" applyFill="1" applyAlignment="1">
      <alignment horizontal="center"/>
    </xf>
    <xf numFmtId="167" fontId="62" fillId="25" borderId="0" xfId="452" applyNumberFormat="1" applyFont="1" applyFill="1"/>
    <xf numFmtId="178" fontId="63" fillId="0" borderId="20" xfId="313" applyNumberFormat="1" applyFont="1" applyFill="1" applyBorder="1" applyAlignment="1"/>
    <xf numFmtId="184" fontId="115" fillId="0" borderId="0" xfId="0" applyNumberFormat="1" applyFont="1" applyAlignment="1">
      <alignment horizontal="right"/>
    </xf>
    <xf numFmtId="177" fontId="145" fillId="0" borderId="72" xfId="456" applyNumberFormat="1" applyFont="1" applyFill="1" applyBorder="1" applyAlignment="1">
      <alignment vertical="center"/>
    </xf>
    <xf numFmtId="167" fontId="145" fillId="0" borderId="75" xfId="556" applyNumberFormat="1" applyFont="1" applyFill="1" applyBorder="1" applyAlignment="1">
      <alignment horizontal="left" vertical="center" wrapText="1"/>
    </xf>
    <xf numFmtId="185" fontId="145" fillId="0" borderId="75" xfId="456" applyNumberFormat="1" applyFont="1" applyFill="1" applyBorder="1" applyAlignment="1">
      <alignment vertical="center"/>
    </xf>
    <xf numFmtId="0" fontId="156" fillId="0" borderId="0" xfId="0" applyFont="1"/>
    <xf numFmtId="0" fontId="156" fillId="0" borderId="0" xfId="0" applyFont="1" applyBorder="1" applyAlignment="1" applyProtection="1">
      <alignment horizontal="left"/>
    </xf>
    <xf numFmtId="166" fontId="62" fillId="0" borderId="68" xfId="453" applyNumberFormat="1" applyFont="1" applyBorder="1" applyAlignment="1">
      <alignment horizontal="center" vertical="center"/>
    </xf>
    <xf numFmtId="0" fontId="92" fillId="0" borderId="0" xfId="0" applyFont="1" applyAlignment="1">
      <alignment horizontal="center" vertical="center" wrapText="1"/>
    </xf>
    <xf numFmtId="0" fontId="92" fillId="25" borderId="0" xfId="0" applyFont="1" applyFill="1" applyAlignment="1">
      <alignment horizontal="center" vertical="center" wrapText="1"/>
    </xf>
    <xf numFmtId="0" fontId="93" fillId="0" borderId="0" xfId="0" applyFont="1" applyAlignment="1">
      <alignment horizontal="center"/>
    </xf>
    <xf numFmtId="165" fontId="62" fillId="0" borderId="0" xfId="451" applyFont="1" applyAlignment="1">
      <alignment horizontal="center"/>
    </xf>
    <xf numFmtId="165" fontId="65" fillId="0" borderId="54" xfId="339" applyFont="1" applyBorder="1" applyAlignment="1" applyProtection="1">
      <alignment horizontal="center" vertical="center"/>
    </xf>
    <xf numFmtId="165" fontId="65" fillId="0" borderId="64" xfId="339" applyFont="1" applyBorder="1" applyAlignment="1" applyProtection="1">
      <alignment horizontal="center" vertical="center"/>
    </xf>
    <xf numFmtId="165" fontId="65" fillId="0" borderId="65" xfId="339" applyFont="1" applyBorder="1" applyAlignment="1" applyProtection="1">
      <alignment horizontal="center" vertical="center"/>
    </xf>
    <xf numFmtId="165" fontId="65" fillId="0" borderId="49" xfId="339" applyFont="1" applyBorder="1" applyAlignment="1" applyProtection="1">
      <alignment horizontal="center" vertical="center"/>
    </xf>
    <xf numFmtId="165" fontId="65" fillId="0" borderId="28" xfId="339" applyFont="1" applyBorder="1" applyAlignment="1" applyProtection="1">
      <alignment horizontal="center" vertical="center"/>
    </xf>
    <xf numFmtId="165" fontId="65" fillId="0" borderId="45" xfId="339" applyFont="1" applyBorder="1" applyAlignment="1" applyProtection="1">
      <alignment horizontal="center" vertical="center"/>
    </xf>
    <xf numFmtId="165" fontId="68" fillId="0" borderId="0" xfId="340" quotePrefix="1" applyFont="1" applyAlignment="1">
      <alignment vertical="top"/>
    </xf>
    <xf numFmtId="0" fontId="51" fillId="0" borderId="0" xfId="0" applyFont="1" applyAlignment="1"/>
    <xf numFmtId="0" fontId="62" fillId="0" borderId="27" xfId="313" applyFont="1" applyFill="1" applyBorder="1" applyAlignment="1">
      <alignment horizontal="center" vertical="center"/>
    </xf>
    <xf numFmtId="0" fontId="62" fillId="0" borderId="28" xfId="313" applyFont="1" applyFill="1" applyBorder="1" applyAlignment="1">
      <alignment horizontal="center" vertical="center"/>
    </xf>
    <xf numFmtId="0" fontId="62" fillId="0" borderId="45" xfId="313" applyFont="1" applyFill="1" applyBorder="1" applyAlignment="1">
      <alignment horizontal="center" vertical="center"/>
    </xf>
    <xf numFmtId="0" fontId="62" fillId="0" borderId="10" xfId="313" applyFont="1" applyFill="1" applyBorder="1" applyAlignment="1">
      <alignment horizontal="center" vertical="center"/>
    </xf>
    <xf numFmtId="0" fontId="62" fillId="0" borderId="11" xfId="313" applyFont="1" applyFill="1" applyBorder="1" applyAlignment="1">
      <alignment horizontal="center" vertical="center"/>
    </xf>
    <xf numFmtId="0" fontId="62" fillId="0" borderId="14" xfId="313" applyFont="1" applyFill="1" applyBorder="1" applyAlignment="1">
      <alignment horizontal="center" vertical="center"/>
    </xf>
    <xf numFmtId="0" fontId="62" fillId="0" borderId="0" xfId="313" applyFont="1" applyFill="1" applyAlignment="1">
      <alignment horizontal="center"/>
    </xf>
    <xf numFmtId="165" fontId="62" fillId="0" borderId="0" xfId="340" applyFont="1" applyAlignment="1" applyProtection="1">
      <alignment horizontal="center"/>
    </xf>
    <xf numFmtId="165" fontId="80" fillId="25" borderId="0" xfId="340" applyFont="1" applyFill="1" applyAlignment="1">
      <alignment horizontal="right"/>
    </xf>
    <xf numFmtId="165" fontId="65" fillId="0" borderId="10" xfId="340" applyFont="1" applyBorder="1" applyAlignment="1" applyProtection="1">
      <alignment horizontal="center" vertical="center"/>
    </xf>
    <xf numFmtId="165" fontId="65" fillId="0" borderId="14" xfId="340" applyFont="1" applyBorder="1" applyAlignment="1" applyProtection="1">
      <alignment horizontal="center" vertical="center"/>
    </xf>
    <xf numFmtId="165" fontId="65" fillId="0" borderId="18" xfId="340" applyFont="1" applyBorder="1" applyAlignment="1" applyProtection="1">
      <alignment horizontal="center" vertical="center"/>
    </xf>
    <xf numFmtId="165" fontId="65" fillId="0" borderId="35" xfId="340" applyFont="1" applyBorder="1" applyAlignment="1" applyProtection="1">
      <alignment horizontal="center" vertical="center"/>
    </xf>
    <xf numFmtId="165" fontId="83" fillId="0" borderId="27" xfId="340" applyFont="1" applyBorder="1" applyAlignment="1" applyProtection="1">
      <alignment horizontal="center" vertical="center"/>
    </xf>
    <xf numFmtId="165" fontId="83" fillId="0" borderId="45" xfId="340" applyFont="1" applyBorder="1" applyAlignment="1" applyProtection="1">
      <alignment horizontal="center" vertical="center"/>
    </xf>
    <xf numFmtId="0" fontId="123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2" fillId="0" borderId="27" xfId="0" applyFont="1" applyBorder="1" applyAlignment="1" applyProtection="1">
      <alignment horizontal="center" vertical="center"/>
      <protection locked="0" hidden="1"/>
    </xf>
    <xf numFmtId="0" fontId="122" fillId="0" borderId="28" xfId="0" applyFont="1" applyBorder="1" applyAlignment="1" applyProtection="1">
      <alignment horizontal="center" vertical="center"/>
      <protection locked="0" hidden="1"/>
    </xf>
    <xf numFmtId="0" fontId="119" fillId="0" borderId="0" xfId="0" applyFont="1" applyAlignment="1" applyProtection="1">
      <alignment horizontal="center"/>
      <protection locked="0" hidden="1"/>
    </xf>
    <xf numFmtId="165" fontId="68" fillId="0" borderId="0" xfId="340" quotePrefix="1" applyFont="1" applyBorder="1" applyAlignment="1"/>
    <xf numFmtId="0" fontId="68" fillId="0" borderId="0" xfId="0" applyFont="1" applyBorder="1" applyAlignment="1"/>
    <xf numFmtId="0" fontId="89" fillId="0" borderId="0" xfId="0" applyFont="1" applyBorder="1" applyAlignment="1"/>
    <xf numFmtId="0" fontId="89" fillId="0" borderId="0" xfId="0" applyFont="1" applyAlignment="1"/>
    <xf numFmtId="0" fontId="71" fillId="0" borderId="49" xfId="343" applyFont="1" applyFill="1" applyBorder="1" applyAlignment="1">
      <alignment horizontal="center" vertical="center"/>
    </xf>
    <xf numFmtId="0" fontId="71" fillId="0" borderId="51" xfId="343" applyFont="1" applyFill="1" applyBorder="1" applyAlignment="1">
      <alignment horizontal="center" vertical="center"/>
    </xf>
    <xf numFmtId="0" fontId="75" fillId="0" borderId="0" xfId="0" applyFont="1" applyFill="1" applyAlignment="1">
      <alignment vertical="center"/>
    </xf>
    <xf numFmtId="0" fontId="78" fillId="0" borderId="0" xfId="0" applyFont="1"/>
    <xf numFmtId="165" fontId="136" fillId="0" borderId="11" xfId="340" quotePrefix="1" applyFont="1" applyFill="1" applyBorder="1" applyAlignment="1"/>
    <xf numFmtId="0" fontId="136" fillId="0" borderId="11" xfId="0" applyFont="1" applyFill="1" applyBorder="1" applyAlignment="1"/>
    <xf numFmtId="0" fontId="135" fillId="0" borderId="11" xfId="0" applyFont="1" applyFill="1" applyBorder="1" applyAlignment="1"/>
    <xf numFmtId="0" fontId="104" fillId="24" borderId="0" xfId="299" applyFont="1" applyFill="1" applyBorder="1" applyAlignment="1">
      <alignment horizontal="left" vertical="center" wrapText="1"/>
    </xf>
    <xf numFmtId="0" fontId="104" fillId="24" borderId="0" xfId="299" applyFont="1" applyFill="1" applyBorder="1" applyAlignment="1">
      <alignment horizontal="left" vertical="top" wrapText="1"/>
    </xf>
    <xf numFmtId="165" fontId="72" fillId="25" borderId="18" xfId="483" applyNumberFormat="1" applyFont="1" applyFill="1" applyBorder="1" applyAlignment="1" applyProtection="1">
      <alignment horizontal="center"/>
    </xf>
    <xf numFmtId="165" fontId="72" fillId="25" borderId="0" xfId="483" applyNumberFormat="1" applyFont="1" applyFill="1" applyBorder="1" applyAlignment="1" applyProtection="1">
      <alignment horizontal="center"/>
    </xf>
    <xf numFmtId="165" fontId="72" fillId="25" borderId="35" xfId="483" applyNumberFormat="1" applyFont="1" applyFill="1" applyBorder="1" applyAlignment="1" applyProtection="1">
      <alignment horizontal="center"/>
    </xf>
    <xf numFmtId="165" fontId="62" fillId="25" borderId="0" xfId="483" applyNumberFormat="1" applyFont="1" applyFill="1" applyAlignment="1">
      <alignment horizontal="left"/>
    </xf>
    <xf numFmtId="165" fontId="62" fillId="25" borderId="10" xfId="483" applyNumberFormat="1" applyFont="1" applyFill="1" applyBorder="1" applyAlignment="1" applyProtection="1">
      <alignment horizontal="center" vertical="top"/>
    </xf>
    <xf numFmtId="165" fontId="62" fillId="25" borderId="11" xfId="483" applyNumberFormat="1" applyFont="1" applyFill="1" applyBorder="1" applyAlignment="1" applyProtection="1">
      <alignment horizontal="center" vertical="top"/>
    </xf>
    <xf numFmtId="165" fontId="62" fillId="25" borderId="14" xfId="483" applyNumberFormat="1" applyFont="1" applyFill="1" applyBorder="1" applyAlignment="1" applyProtection="1">
      <alignment horizontal="center" vertical="top"/>
    </xf>
    <xf numFmtId="165" fontId="62" fillId="25" borderId="10" xfId="483" applyNumberFormat="1" applyFont="1" applyFill="1" applyBorder="1" applyAlignment="1">
      <alignment horizontal="center" vertical="top"/>
    </xf>
    <xf numFmtId="165" fontId="62" fillId="25" borderId="14" xfId="483" applyNumberFormat="1" applyFont="1" applyFill="1" applyBorder="1" applyAlignment="1">
      <alignment horizontal="center" vertical="top"/>
    </xf>
    <xf numFmtId="165" fontId="72" fillId="25" borderId="36" xfId="483" applyNumberFormat="1" applyFont="1" applyFill="1" applyBorder="1" applyAlignment="1" applyProtection="1">
      <alignment horizontal="center"/>
      <protection locked="0"/>
    </xf>
    <xf numFmtId="165" fontId="72" fillId="25" borderId="29" xfId="483" applyNumberFormat="1" applyFont="1" applyFill="1" applyBorder="1" applyAlignment="1" applyProtection="1">
      <alignment horizontal="center"/>
      <protection locked="0"/>
    </xf>
    <xf numFmtId="165" fontId="72" fillId="25" borderId="37" xfId="483" applyNumberFormat="1" applyFont="1" applyFill="1" applyBorder="1" applyAlignment="1" applyProtection="1">
      <alignment horizontal="center"/>
      <protection locked="0"/>
    </xf>
    <xf numFmtId="165" fontId="62" fillId="0" borderId="10" xfId="485" applyNumberFormat="1" applyFont="1" applyBorder="1" applyAlignment="1" applyProtection="1">
      <alignment horizontal="center" vertical="top"/>
    </xf>
    <xf numFmtId="165" fontId="62" fillId="0" borderId="11" xfId="485" applyNumberFormat="1" applyFont="1" applyBorder="1" applyAlignment="1" applyProtection="1">
      <alignment horizontal="center" vertical="top"/>
    </xf>
    <xf numFmtId="165" fontId="62" fillId="0" borderId="14" xfId="485" applyNumberFormat="1" applyFont="1" applyBorder="1" applyAlignment="1" applyProtection="1">
      <alignment horizontal="center" vertical="top"/>
    </xf>
    <xf numFmtId="165" fontId="62" fillId="0" borderId="10" xfId="485" applyNumberFormat="1" applyFont="1" applyBorder="1" applyAlignment="1">
      <alignment horizontal="center" vertical="top"/>
    </xf>
    <xf numFmtId="165" fontId="62" fillId="0" borderId="14" xfId="485" applyNumberFormat="1" applyFont="1" applyBorder="1" applyAlignment="1">
      <alignment horizontal="center" vertical="top"/>
    </xf>
    <xf numFmtId="165" fontId="72" fillId="25" borderId="18" xfId="310" applyNumberFormat="1" applyFont="1" applyFill="1" applyBorder="1" applyAlignment="1" applyProtection="1">
      <alignment horizontal="center"/>
    </xf>
    <xf numFmtId="165" fontId="72" fillId="25" borderId="0" xfId="310" applyNumberFormat="1" applyFont="1" applyFill="1" applyBorder="1" applyAlignment="1" applyProtection="1">
      <alignment horizontal="center"/>
    </xf>
    <xf numFmtId="165" fontId="72" fillId="25" borderId="35" xfId="310" applyNumberFormat="1" applyFont="1" applyFill="1" applyBorder="1" applyAlignment="1" applyProtection="1">
      <alignment horizontal="center"/>
    </xf>
    <xf numFmtId="165" fontId="99" fillId="25" borderId="0" xfId="310" applyNumberFormat="1" applyFont="1" applyFill="1" applyAlignment="1">
      <alignment horizontal="left"/>
    </xf>
    <xf numFmtId="165" fontId="62" fillId="25" borderId="0" xfId="310" applyNumberFormat="1" applyFont="1" applyFill="1" applyAlignment="1">
      <alignment horizontal="left"/>
    </xf>
    <xf numFmtId="165" fontId="62" fillId="25" borderId="0" xfId="310" applyNumberFormat="1" applyFont="1" applyFill="1" applyAlignment="1" applyProtection="1">
      <alignment horizontal="center"/>
    </xf>
    <xf numFmtId="165" fontId="62" fillId="25" borderId="10" xfId="310" applyNumberFormat="1" applyFont="1" applyFill="1" applyBorder="1" applyAlignment="1" applyProtection="1">
      <alignment horizontal="center" vertical="top"/>
    </xf>
    <xf numFmtId="165" fontId="62" fillId="25" borderId="11" xfId="310" applyNumberFormat="1" applyFont="1" applyFill="1" applyBorder="1" applyAlignment="1" applyProtection="1">
      <alignment horizontal="center" vertical="top"/>
    </xf>
    <xf numFmtId="165" fontId="62" fillId="25" borderId="14" xfId="310" applyNumberFormat="1" applyFont="1" applyFill="1" applyBorder="1" applyAlignment="1" applyProtection="1">
      <alignment horizontal="center" vertical="top"/>
    </xf>
    <xf numFmtId="165" fontId="62" fillId="25" borderId="10" xfId="310" applyNumberFormat="1" applyFont="1" applyFill="1" applyBorder="1" applyAlignment="1">
      <alignment horizontal="center" vertical="top"/>
    </xf>
    <xf numFmtId="165" fontId="62" fillId="25" borderId="14" xfId="310" applyNumberFormat="1" applyFont="1" applyFill="1" applyBorder="1" applyAlignment="1">
      <alignment horizontal="center" vertical="top"/>
    </xf>
    <xf numFmtId="165" fontId="62" fillId="25" borderId="36" xfId="315" applyNumberFormat="1" applyFont="1" applyFill="1" applyBorder="1" applyAlignment="1">
      <alignment horizontal="center" vertical="top"/>
    </xf>
    <xf numFmtId="165" fontId="62" fillId="25" borderId="29" xfId="315" applyNumberFormat="1" applyFont="1" applyFill="1" applyBorder="1" applyAlignment="1">
      <alignment horizontal="center" vertical="top"/>
    </xf>
    <xf numFmtId="165" fontId="62" fillId="25" borderId="37" xfId="315" applyNumberFormat="1" applyFont="1" applyFill="1" applyBorder="1" applyAlignment="1">
      <alignment horizontal="center" vertical="top"/>
    </xf>
    <xf numFmtId="165" fontId="72" fillId="25" borderId="18" xfId="315" applyNumberFormat="1" applyFont="1" applyFill="1" applyBorder="1" applyAlignment="1" applyProtection="1">
      <alignment horizontal="center"/>
    </xf>
    <xf numFmtId="165" fontId="72" fillId="25" borderId="0" xfId="315" applyNumberFormat="1" applyFont="1" applyFill="1" applyBorder="1" applyAlignment="1" applyProtection="1">
      <alignment horizontal="center"/>
    </xf>
    <xf numFmtId="165" fontId="72" fillId="25" borderId="35" xfId="315" applyNumberFormat="1" applyFont="1" applyFill="1" applyBorder="1" applyAlignment="1" applyProtection="1">
      <alignment horizontal="center"/>
    </xf>
    <xf numFmtId="165" fontId="68" fillId="25" borderId="0" xfId="315" applyNumberFormat="1" applyFont="1" applyFill="1" applyAlignment="1">
      <alignment horizontal="left"/>
    </xf>
    <xf numFmtId="165" fontId="62" fillId="25" borderId="0" xfId="315" applyNumberFormat="1" applyFont="1" applyFill="1" applyAlignment="1">
      <alignment horizontal="left"/>
    </xf>
    <xf numFmtId="165" fontId="62" fillId="25" borderId="0" xfId="315" applyNumberFormat="1" applyFont="1" applyFill="1" applyAlignment="1" applyProtection="1">
      <alignment horizontal="center"/>
    </xf>
    <xf numFmtId="165" fontId="62" fillId="25" borderId="10" xfId="315" applyNumberFormat="1" applyFont="1" applyFill="1" applyBorder="1" applyAlignment="1" applyProtection="1">
      <alignment horizontal="center" vertical="top"/>
    </xf>
    <xf numFmtId="165" fontId="62" fillId="25" borderId="11" xfId="315" applyNumberFormat="1" applyFont="1" applyFill="1" applyBorder="1" applyAlignment="1" applyProtection="1">
      <alignment horizontal="center" vertical="top"/>
    </xf>
    <xf numFmtId="165" fontId="62" fillId="25" borderId="14" xfId="315" applyNumberFormat="1" applyFont="1" applyFill="1" applyBorder="1" applyAlignment="1" applyProtection="1">
      <alignment horizontal="center" vertical="top"/>
    </xf>
    <xf numFmtId="165" fontId="62" fillId="25" borderId="10" xfId="315" applyNumberFormat="1" applyFont="1" applyFill="1" applyBorder="1" applyAlignment="1">
      <alignment horizontal="center" vertical="top"/>
    </xf>
    <xf numFmtId="165" fontId="62" fillId="25" borderId="14" xfId="315" applyNumberFormat="1" applyFont="1" applyFill="1" applyBorder="1" applyAlignment="1">
      <alignment horizontal="center" vertical="top"/>
    </xf>
    <xf numFmtId="165" fontId="62" fillId="0" borderId="0" xfId="466" applyFont="1" applyAlignment="1">
      <alignment horizontal="left"/>
    </xf>
    <xf numFmtId="165" fontId="117" fillId="0" borderId="0" xfId="467" applyFont="1" applyAlignment="1">
      <alignment horizontal="center"/>
    </xf>
    <xf numFmtId="165" fontId="67" fillId="0" borderId="54" xfId="467" applyFont="1" applyBorder="1" applyAlignment="1" applyProtection="1">
      <alignment horizontal="center" vertical="center"/>
    </xf>
    <xf numFmtId="165" fontId="67" fillId="0" borderId="59" xfId="467" applyFont="1" applyBorder="1" applyAlignment="1" applyProtection="1">
      <alignment horizontal="center" vertical="center"/>
    </xf>
    <xf numFmtId="165" fontId="62" fillId="0" borderId="13" xfId="467" quotePrefix="1" applyFont="1" applyBorder="1" applyAlignment="1" applyProtection="1">
      <alignment horizontal="left"/>
    </xf>
    <xf numFmtId="165" fontId="62" fillId="0" borderId="12" xfId="467" quotePrefix="1" applyFont="1" applyBorder="1" applyAlignment="1" applyProtection="1">
      <alignment horizontal="left"/>
    </xf>
    <xf numFmtId="165" fontId="62" fillId="0" borderId="19" xfId="467" quotePrefix="1" applyFont="1" applyBorder="1" applyAlignment="1" applyProtection="1">
      <alignment horizontal="left"/>
    </xf>
    <xf numFmtId="165" fontId="62" fillId="0" borderId="0" xfId="467" quotePrefix="1" applyFont="1" applyBorder="1" applyAlignment="1" applyProtection="1">
      <alignment horizontal="left"/>
    </xf>
    <xf numFmtId="165" fontId="63" fillId="0" borderId="60" xfId="467" applyFont="1" applyBorder="1" applyAlignment="1" applyProtection="1">
      <alignment horizontal="left"/>
    </xf>
    <xf numFmtId="165" fontId="63" fillId="0" borderId="29" xfId="467" quotePrefix="1" applyFont="1" applyBorder="1" applyAlignment="1" applyProtection="1">
      <alignment horizontal="left"/>
    </xf>
    <xf numFmtId="165" fontId="63" fillId="0" borderId="19" xfId="467" quotePrefix="1" applyFont="1" applyBorder="1" applyAlignment="1" applyProtection="1">
      <alignment horizontal="left"/>
    </xf>
    <xf numFmtId="165" fontId="63" fillId="0" borderId="0" xfId="467" quotePrefix="1" applyFont="1" applyBorder="1" applyAlignment="1" applyProtection="1">
      <alignment horizontal="left"/>
    </xf>
    <xf numFmtId="0" fontId="62" fillId="0" borderId="0" xfId="449" applyFont="1" applyAlignment="1">
      <alignment horizontal="center" vertical="center"/>
    </xf>
    <xf numFmtId="3" fontId="62" fillId="0" borderId="15" xfId="449" applyNumberFormat="1" applyFont="1" applyBorder="1" applyAlignment="1">
      <alignment horizontal="center" vertical="center"/>
    </xf>
    <xf numFmtId="3" fontId="62" fillId="0" borderId="20" xfId="449" applyNumberFormat="1" applyFont="1" applyBorder="1" applyAlignment="1">
      <alignment horizontal="center" vertical="center"/>
    </xf>
    <xf numFmtId="3" fontId="62" fillId="0" borderId="23" xfId="449" applyNumberFormat="1" applyFont="1" applyBorder="1" applyAlignment="1">
      <alignment horizontal="center" vertical="center"/>
    </xf>
    <xf numFmtId="3" fontId="90" fillId="0" borderId="0" xfId="452" applyNumberFormat="1" applyFont="1" applyAlignment="1">
      <alignment horizontal="right" vertical="top" wrapText="1"/>
    </xf>
    <xf numFmtId="0" fontId="90" fillId="24" borderId="0" xfId="452" applyFont="1" applyFill="1" applyBorder="1" applyAlignment="1">
      <alignment horizontal="center" vertical="center" wrapText="1"/>
    </xf>
    <xf numFmtId="3" fontId="90" fillId="0" borderId="29" xfId="452" applyNumberFormat="1" applyFont="1" applyBorder="1" applyAlignment="1">
      <alignment horizontal="right" vertical="top" wrapText="1"/>
    </xf>
    <xf numFmtId="0" fontId="90" fillId="0" borderId="15" xfId="452" applyFont="1" applyBorder="1" applyAlignment="1">
      <alignment horizontal="center" vertical="center" wrapText="1"/>
    </xf>
    <xf numFmtId="0" fontId="90" fillId="0" borderId="23" xfId="452" applyFont="1" applyBorder="1" applyAlignment="1">
      <alignment horizontal="center" vertical="center" wrapText="1"/>
    </xf>
    <xf numFmtId="3" fontId="90" fillId="0" borderId="15" xfId="452" applyNumberFormat="1" applyFont="1" applyBorder="1" applyAlignment="1">
      <alignment horizontal="center" vertical="center" wrapText="1"/>
    </xf>
    <xf numFmtId="3" fontId="90" fillId="0" borderId="23" xfId="452" applyNumberFormat="1" applyFont="1" applyBorder="1" applyAlignment="1">
      <alignment horizontal="center" vertical="center" wrapText="1"/>
    </xf>
    <xf numFmtId="185" fontId="145" fillId="0" borderId="87" xfId="556" applyNumberFormat="1" applyFont="1" applyFill="1" applyBorder="1" applyAlignment="1">
      <alignment vertical="center"/>
    </xf>
    <xf numFmtId="185" fontId="145" fillId="0" borderId="72" xfId="556" applyNumberFormat="1" applyFont="1" applyFill="1" applyBorder="1" applyAlignment="1">
      <alignment vertical="center"/>
    </xf>
    <xf numFmtId="185" fontId="145" fillId="0" borderId="84" xfId="556" applyNumberFormat="1" applyFont="1" applyFill="1" applyBorder="1" applyAlignment="1">
      <alignment vertical="center"/>
    </xf>
    <xf numFmtId="185" fontId="145" fillId="0" borderId="42" xfId="556" applyNumberFormat="1" applyFont="1" applyFill="1" applyBorder="1" applyAlignment="1">
      <alignment vertical="center"/>
    </xf>
    <xf numFmtId="185" fontId="145" fillId="0" borderId="79" xfId="556" applyNumberFormat="1" applyFont="1" applyFill="1" applyBorder="1" applyAlignment="1">
      <alignment vertical="center"/>
    </xf>
    <xf numFmtId="185" fontId="145" fillId="0" borderId="84" xfId="456" applyNumberFormat="1" applyFont="1" applyFill="1" applyBorder="1" applyAlignment="1">
      <alignment vertical="center"/>
    </xf>
    <xf numFmtId="185" fontId="145" fillId="0" borderId="42" xfId="456" applyNumberFormat="1" applyFont="1" applyFill="1" applyBorder="1" applyAlignment="1">
      <alignment vertical="center"/>
    </xf>
    <xf numFmtId="185" fontId="145" fillId="0" borderId="79" xfId="456" applyNumberFormat="1" applyFont="1" applyFill="1" applyBorder="1" applyAlignment="1">
      <alignment vertical="center"/>
    </xf>
    <xf numFmtId="167" fontId="145" fillId="0" borderId="85" xfId="556" quotePrefix="1" applyNumberFormat="1" applyFont="1" applyFill="1" applyBorder="1" applyAlignment="1">
      <alignment horizontal="center" vertical="center"/>
    </xf>
    <xf numFmtId="167" fontId="145" fillId="0" borderId="80" xfId="556" quotePrefix="1" applyNumberFormat="1" applyFont="1" applyFill="1" applyBorder="1" applyAlignment="1">
      <alignment horizontal="center" vertical="center"/>
    </xf>
    <xf numFmtId="185" fontId="146" fillId="0" borderId="84" xfId="453" applyNumberFormat="1" applyFont="1" applyFill="1" applyBorder="1" applyAlignment="1">
      <alignment vertical="center"/>
    </xf>
    <xf numFmtId="185" fontId="146" fillId="0" borderId="79" xfId="453" applyNumberFormat="1" applyFont="1" applyFill="1" applyBorder="1" applyAlignment="1">
      <alignment vertical="center"/>
    </xf>
    <xf numFmtId="185" fontId="145" fillId="0" borderId="20" xfId="556" applyNumberFormat="1" applyFont="1" applyFill="1" applyBorder="1" applyAlignment="1">
      <alignment vertical="center"/>
    </xf>
    <xf numFmtId="167" fontId="145" fillId="0" borderId="42" xfId="556" quotePrefix="1" applyNumberFormat="1" applyFont="1" applyFill="1" applyBorder="1" applyAlignment="1">
      <alignment horizontal="center" vertical="center"/>
    </xf>
    <xf numFmtId="185" fontId="146" fillId="0" borderId="42" xfId="453" applyNumberFormat="1" applyFont="1" applyFill="1" applyBorder="1" applyAlignment="1">
      <alignment vertical="center"/>
    </xf>
    <xf numFmtId="0" fontId="145" fillId="0" borderId="85" xfId="556" applyFont="1" applyFill="1" applyBorder="1" applyAlignment="1">
      <alignment horizontal="center" vertical="center"/>
    </xf>
    <xf numFmtId="0" fontId="145" fillId="0" borderId="80" xfId="556" applyFont="1" applyFill="1" applyBorder="1" applyAlignment="1">
      <alignment horizontal="center" vertical="center"/>
    </xf>
    <xf numFmtId="167" fontId="145" fillId="0" borderId="84" xfId="556" quotePrefix="1" applyNumberFormat="1" applyFont="1" applyFill="1" applyBorder="1" applyAlignment="1">
      <alignment horizontal="center" vertical="center"/>
    </xf>
    <xf numFmtId="167" fontId="145" fillId="0" borderId="79" xfId="556" quotePrefix="1" applyNumberFormat="1" applyFont="1" applyFill="1" applyBorder="1" applyAlignment="1">
      <alignment horizontal="center" vertical="center"/>
    </xf>
    <xf numFmtId="167" fontId="145" fillId="0" borderId="88" xfId="556" quotePrefix="1" applyNumberFormat="1" applyFont="1" applyFill="1" applyBorder="1" applyAlignment="1">
      <alignment horizontal="center" vertical="center"/>
    </xf>
    <xf numFmtId="167" fontId="145" fillId="0" borderId="73" xfId="556" quotePrefix="1" applyNumberFormat="1" applyFont="1" applyFill="1" applyBorder="1" applyAlignment="1">
      <alignment horizontal="center" vertical="center"/>
    </xf>
    <xf numFmtId="167" fontId="145" fillId="0" borderId="42" xfId="556" applyNumberFormat="1" applyFont="1" applyFill="1" applyBorder="1" applyAlignment="1">
      <alignment horizontal="left" vertical="center" wrapText="1"/>
    </xf>
    <xf numFmtId="167" fontId="145" fillId="0" borderId="79" xfId="556" applyNumberFormat="1" applyFont="1" applyFill="1" applyBorder="1" applyAlignment="1">
      <alignment horizontal="left" vertical="center" wrapText="1"/>
    </xf>
    <xf numFmtId="167" fontId="145" fillId="0" borderId="82" xfId="556" quotePrefix="1" applyNumberFormat="1" applyFont="1" applyFill="1" applyBorder="1" applyAlignment="1">
      <alignment horizontal="center" vertical="center"/>
    </xf>
    <xf numFmtId="177" fontId="146" fillId="0" borderId="84" xfId="453" applyNumberFormat="1" applyFont="1" applyFill="1" applyBorder="1" applyAlignment="1">
      <alignment vertical="center"/>
    </xf>
    <xf numFmtId="177" fontId="146" fillId="0" borderId="42" xfId="453" applyNumberFormat="1" applyFont="1" applyFill="1" applyBorder="1" applyAlignment="1">
      <alignment vertical="center"/>
    </xf>
    <xf numFmtId="177" fontId="146" fillId="0" borderId="79" xfId="453" applyNumberFormat="1" applyFont="1" applyFill="1" applyBorder="1" applyAlignment="1">
      <alignment vertical="center"/>
    </xf>
    <xf numFmtId="185" fontId="146" fillId="0" borderId="15" xfId="453" applyNumberFormat="1" applyFont="1" applyFill="1" applyBorder="1" applyAlignment="1">
      <alignment vertical="center"/>
    </xf>
    <xf numFmtId="185" fontId="146" fillId="0" borderId="87" xfId="453" applyNumberFormat="1" applyFont="1" applyFill="1" applyBorder="1" applyAlignment="1">
      <alignment vertical="center"/>
    </xf>
    <xf numFmtId="185" fontId="146" fillId="0" borderId="20" xfId="453" applyNumberFormat="1" applyFont="1" applyFill="1" applyBorder="1" applyAlignment="1">
      <alignment vertical="center"/>
    </xf>
    <xf numFmtId="185" fontId="146" fillId="0" borderId="23" xfId="453" applyNumberFormat="1" applyFont="1" applyFill="1" applyBorder="1" applyAlignment="1">
      <alignment vertical="center"/>
    </xf>
    <xf numFmtId="185" fontId="146" fillId="0" borderId="84" xfId="453" applyNumberFormat="1" applyFont="1" applyFill="1" applyBorder="1" applyAlignment="1">
      <alignment horizontal="right" vertical="center"/>
    </xf>
    <xf numFmtId="185" fontId="146" fillId="0" borderId="79" xfId="453" applyNumberFormat="1" applyFont="1" applyFill="1" applyBorder="1" applyAlignment="1">
      <alignment horizontal="right" vertical="center"/>
    </xf>
    <xf numFmtId="185" fontId="148" fillId="0" borderId="84" xfId="556" applyNumberFormat="1" applyFont="1" applyFill="1" applyBorder="1" applyAlignment="1">
      <alignment vertical="center"/>
    </xf>
    <xf numFmtId="185" fontId="148" fillId="0" borderId="79" xfId="556" applyNumberFormat="1" applyFont="1" applyFill="1" applyBorder="1" applyAlignment="1">
      <alignment vertical="center"/>
    </xf>
    <xf numFmtId="167" fontId="145" fillId="0" borderId="23" xfId="556" applyNumberFormat="1" applyFont="1" applyFill="1" applyBorder="1" applyAlignment="1">
      <alignment horizontal="left" vertical="center" wrapText="1"/>
    </xf>
    <xf numFmtId="167" fontId="145" fillId="0" borderId="85" xfId="556" quotePrefix="1" applyNumberFormat="1" applyFont="1" applyFill="1" applyBorder="1" applyAlignment="1">
      <alignment horizontal="center" vertical="top" wrapText="1"/>
    </xf>
    <xf numFmtId="167" fontId="145" fillId="0" borderId="82" xfId="556" quotePrefix="1" applyNumberFormat="1" applyFont="1" applyFill="1" applyBorder="1" applyAlignment="1">
      <alignment horizontal="center" vertical="top"/>
    </xf>
    <xf numFmtId="167" fontId="145" fillId="0" borderId="80" xfId="556" quotePrefix="1" applyNumberFormat="1" applyFont="1" applyFill="1" applyBorder="1" applyAlignment="1">
      <alignment horizontal="center" vertical="top"/>
    </xf>
    <xf numFmtId="167" fontId="145" fillId="0" borderId="84" xfId="556" applyNumberFormat="1" applyFont="1" applyFill="1" applyBorder="1" applyAlignment="1">
      <alignment horizontal="left" vertical="center" wrapText="1"/>
    </xf>
    <xf numFmtId="167" fontId="145" fillId="0" borderId="89" xfId="556" quotePrefix="1" applyNumberFormat="1" applyFont="1" applyFill="1" applyBorder="1" applyAlignment="1">
      <alignment horizontal="center" vertical="center"/>
    </xf>
    <xf numFmtId="167" fontId="145" fillId="0" borderId="87" xfId="556" quotePrefix="1" applyNumberFormat="1" applyFont="1" applyFill="1" applyBorder="1" applyAlignment="1">
      <alignment horizontal="center" vertical="center"/>
    </xf>
    <xf numFmtId="167" fontId="145" fillId="0" borderId="87" xfId="556" applyNumberFormat="1" applyFont="1" applyFill="1" applyBorder="1" applyAlignment="1">
      <alignment horizontal="left" vertical="center" wrapText="1"/>
    </xf>
    <xf numFmtId="167" fontId="145" fillId="0" borderId="23" xfId="556" quotePrefix="1" applyNumberFormat="1" applyFont="1" applyFill="1" applyBorder="1" applyAlignment="1">
      <alignment horizontal="center" vertical="center"/>
    </xf>
    <xf numFmtId="185" fontId="145" fillId="0" borderId="23" xfId="556" applyNumberFormat="1" applyFont="1" applyFill="1" applyBorder="1" applyAlignment="1">
      <alignment vertical="center"/>
    </xf>
    <xf numFmtId="167" fontId="145" fillId="0" borderId="91" xfId="556" quotePrefix="1" applyNumberFormat="1" applyFont="1" applyFill="1" applyBorder="1" applyAlignment="1">
      <alignment horizontal="center" vertical="center"/>
    </xf>
    <xf numFmtId="167" fontId="145" fillId="0" borderId="20" xfId="556" quotePrefix="1" applyNumberFormat="1" applyFont="1" applyFill="1" applyBorder="1" applyAlignment="1">
      <alignment horizontal="center" vertical="center"/>
    </xf>
    <xf numFmtId="167" fontId="145" fillId="0" borderId="20" xfId="556" applyNumberFormat="1" applyFont="1" applyFill="1" applyBorder="1" applyAlignment="1">
      <alignment horizontal="left" vertical="center" wrapText="1"/>
    </xf>
    <xf numFmtId="185" fontId="145" fillId="0" borderId="23" xfId="456" applyNumberFormat="1" applyFont="1" applyFill="1" applyBorder="1" applyAlignment="1">
      <alignment vertical="center"/>
    </xf>
    <xf numFmtId="185" fontId="145" fillId="0" borderId="15" xfId="456" applyNumberFormat="1" applyFont="1" applyFill="1" applyBorder="1" applyAlignment="1">
      <alignment vertical="center"/>
    </xf>
    <xf numFmtId="185" fontId="145" fillId="0" borderId="87" xfId="456" applyNumberFormat="1" applyFont="1" applyFill="1" applyBorder="1" applyAlignment="1">
      <alignment vertical="center"/>
    </xf>
    <xf numFmtId="185" fontId="145" fillId="0" borderId="20" xfId="456" applyNumberFormat="1" applyFont="1" applyFill="1" applyBorder="1" applyAlignment="1">
      <alignment vertical="center"/>
    </xf>
    <xf numFmtId="167" fontId="145" fillId="0" borderId="90" xfId="556" quotePrefix="1" applyNumberFormat="1" applyFont="1" applyFill="1" applyBorder="1" applyAlignment="1">
      <alignment horizontal="center" vertical="center"/>
    </xf>
    <xf numFmtId="167" fontId="145" fillId="0" borderId="15" xfId="556" quotePrefix="1" applyNumberFormat="1" applyFont="1" applyFill="1" applyBorder="1" applyAlignment="1">
      <alignment horizontal="center" vertical="center"/>
    </xf>
    <xf numFmtId="167" fontId="145" fillId="0" borderId="15" xfId="556" applyNumberFormat="1" applyFont="1" applyFill="1" applyBorder="1" applyAlignment="1">
      <alignment horizontal="left" vertical="center" wrapText="1"/>
    </xf>
    <xf numFmtId="185" fontId="145" fillId="0" borderId="15" xfId="556" applyNumberFormat="1" applyFont="1" applyFill="1" applyBorder="1" applyAlignment="1">
      <alignment vertical="center"/>
    </xf>
    <xf numFmtId="167" fontId="141" fillId="0" borderId="85" xfId="456" applyNumberFormat="1" applyFont="1" applyFill="1" applyBorder="1" applyAlignment="1">
      <alignment horizontal="center" vertical="center" wrapText="1"/>
    </xf>
    <xf numFmtId="167" fontId="141" fillId="0" borderId="82" xfId="456" applyNumberFormat="1" applyFont="1" applyFill="1" applyBorder="1" applyAlignment="1">
      <alignment horizontal="center" vertical="center" wrapText="1"/>
    </xf>
    <xf numFmtId="0" fontId="151" fillId="0" borderId="0" xfId="556" applyFont="1" applyFill="1" applyBorder="1" applyAlignment="1">
      <alignment horizontal="center"/>
    </xf>
    <xf numFmtId="0" fontId="151" fillId="0" borderId="0" xfId="556" applyFont="1" applyFill="1" applyAlignment="1">
      <alignment horizontal="center"/>
    </xf>
    <xf numFmtId="0" fontId="150" fillId="27" borderId="0" xfId="556" applyFont="1" applyFill="1" applyAlignment="1">
      <alignment horizontal="center"/>
    </xf>
    <xf numFmtId="0" fontId="150" fillId="0" borderId="0" xfId="556" applyFont="1" applyFill="1" applyAlignment="1">
      <alignment horizontal="center"/>
    </xf>
    <xf numFmtId="167" fontId="144" fillId="0" borderId="0" xfId="556" applyNumberFormat="1" applyFont="1" applyFill="1" applyBorder="1" applyAlignment="1">
      <alignment horizontal="center" vertical="center"/>
    </xf>
    <xf numFmtId="167" fontId="141" fillId="0" borderId="84" xfId="456" applyNumberFormat="1" applyFont="1" applyFill="1" applyBorder="1" applyAlignment="1">
      <alignment horizontal="center" vertical="center" wrapText="1"/>
    </xf>
    <xf numFmtId="0" fontId="140" fillId="0" borderId="84" xfId="456" applyFont="1" applyFill="1" applyBorder="1" applyAlignment="1">
      <alignment horizontal="center"/>
    </xf>
    <xf numFmtId="4" fontId="141" fillId="0" borderId="84" xfId="456" applyNumberFormat="1" applyFont="1" applyFill="1" applyBorder="1" applyAlignment="1">
      <alignment horizontal="center" vertical="center"/>
    </xf>
    <xf numFmtId="4" fontId="140" fillId="0" borderId="84" xfId="456" applyNumberFormat="1" applyFont="1" applyFill="1" applyBorder="1" applyAlignment="1">
      <alignment horizontal="center" vertical="center"/>
    </xf>
    <xf numFmtId="41" fontId="141" fillId="0" borderId="84" xfId="456" applyNumberFormat="1" applyFont="1" applyFill="1" applyBorder="1" applyAlignment="1">
      <alignment horizontal="center" vertical="center"/>
    </xf>
    <xf numFmtId="41" fontId="140" fillId="0" borderId="84" xfId="456" applyNumberFormat="1" applyFont="1" applyFill="1" applyBorder="1" applyAlignment="1">
      <alignment horizontal="center" vertical="center"/>
    </xf>
    <xf numFmtId="43" fontId="141" fillId="0" borderId="84" xfId="456" applyNumberFormat="1" applyFont="1" applyFill="1" applyBorder="1" applyAlignment="1">
      <alignment horizontal="center" vertical="center"/>
    </xf>
    <xf numFmtId="43" fontId="141" fillId="0" borderId="83" xfId="456" applyNumberFormat="1" applyFont="1" applyFill="1" applyBorder="1" applyAlignment="1">
      <alignment horizontal="center" vertical="center"/>
    </xf>
    <xf numFmtId="167" fontId="141" fillId="0" borderId="42" xfId="456" applyNumberFormat="1" applyFont="1" applyFill="1" applyBorder="1" applyAlignment="1">
      <alignment horizontal="center" vertical="center" wrapText="1"/>
    </xf>
    <xf numFmtId="167" fontId="145" fillId="0" borderId="91" xfId="556" quotePrefix="1" applyNumberFormat="1" applyFont="1" applyFill="1" applyBorder="1" applyAlignment="1">
      <alignment horizontal="center" vertical="center" wrapText="1"/>
    </xf>
    <xf numFmtId="167" fontId="145" fillId="0" borderId="82" xfId="556" quotePrefix="1" applyNumberFormat="1" applyFont="1" applyFill="1" applyBorder="1" applyAlignment="1">
      <alignment horizontal="center" vertical="center" wrapText="1"/>
    </xf>
    <xf numFmtId="167" fontId="145" fillId="0" borderId="90" xfId="556" quotePrefix="1" applyNumberFormat="1" applyFont="1" applyFill="1" applyBorder="1" applyAlignment="1">
      <alignment horizontal="center" vertical="center" wrapText="1"/>
    </xf>
    <xf numFmtId="167" fontId="145" fillId="0" borderId="80" xfId="556" quotePrefix="1" applyNumberFormat="1" applyFont="1" applyFill="1" applyBorder="1" applyAlignment="1">
      <alignment horizontal="center" vertical="center" wrapText="1"/>
    </xf>
    <xf numFmtId="49" fontId="145" fillId="0" borderId="85" xfId="556" quotePrefix="1" applyNumberFormat="1" applyFont="1" applyFill="1" applyBorder="1" applyAlignment="1">
      <alignment horizontal="center" vertical="center"/>
    </xf>
    <xf numFmtId="49" fontId="145" fillId="0" borderId="82" xfId="556" quotePrefix="1" applyNumberFormat="1" applyFont="1" applyFill="1" applyBorder="1" applyAlignment="1">
      <alignment horizontal="center" vertical="center"/>
    </xf>
    <xf numFmtId="49" fontId="145" fillId="0" borderId="80" xfId="556" quotePrefix="1" applyNumberFormat="1" applyFont="1" applyFill="1" applyBorder="1" applyAlignment="1">
      <alignment horizontal="center" vertical="center"/>
    </xf>
    <xf numFmtId="0" fontId="145" fillId="0" borderId="15" xfId="556" quotePrefix="1" applyFont="1" applyFill="1" applyBorder="1" applyAlignment="1">
      <alignment horizontal="center" vertical="center"/>
    </xf>
    <xf numFmtId="0" fontId="145" fillId="0" borderId="23" xfId="556" quotePrefix="1" applyFont="1" applyFill="1" applyBorder="1" applyAlignment="1">
      <alignment horizontal="center" vertical="center"/>
    </xf>
    <xf numFmtId="167" fontId="148" fillId="0" borderId="85" xfId="556" quotePrefix="1" applyNumberFormat="1" applyFont="1" applyFill="1" applyBorder="1" applyAlignment="1">
      <alignment horizontal="center" vertical="center"/>
    </xf>
    <xf numFmtId="167" fontId="148" fillId="0" borderId="80" xfId="556" quotePrefix="1" applyNumberFormat="1" applyFont="1" applyFill="1" applyBorder="1" applyAlignment="1">
      <alignment horizontal="center" vertical="center"/>
    </xf>
    <xf numFmtId="167" fontId="148" fillId="0" borderId="84" xfId="556" quotePrefix="1" applyNumberFormat="1" applyFont="1" applyFill="1" applyBorder="1" applyAlignment="1">
      <alignment horizontal="center" vertical="center"/>
    </xf>
    <xf numFmtId="167" fontId="148" fillId="0" borderId="79" xfId="556" quotePrefix="1" applyNumberFormat="1" applyFont="1" applyFill="1" applyBorder="1" applyAlignment="1">
      <alignment horizontal="center" vertical="center"/>
    </xf>
    <xf numFmtId="167" fontId="148" fillId="0" borderId="84" xfId="556" applyNumberFormat="1" applyFont="1" applyFill="1" applyBorder="1" applyAlignment="1">
      <alignment horizontal="left" vertical="center"/>
    </xf>
    <xf numFmtId="167" fontId="148" fillId="0" borderId="79" xfId="556" applyNumberFormat="1" applyFont="1" applyFill="1" applyBorder="1" applyAlignment="1">
      <alignment horizontal="left" vertical="center"/>
    </xf>
    <xf numFmtId="167" fontId="145" fillId="0" borderId="84" xfId="556" applyNumberFormat="1" applyFont="1" applyFill="1" applyBorder="1" applyAlignment="1">
      <alignment horizontal="left" vertical="center"/>
    </xf>
    <xf numFmtId="167" fontId="145" fillId="0" borderId="79" xfId="556" applyNumberFormat="1" applyFont="1" applyFill="1" applyBorder="1" applyAlignment="1">
      <alignment horizontal="left" vertical="center"/>
    </xf>
    <xf numFmtId="167" fontId="145" fillId="0" borderId="42" xfId="556" applyNumberFormat="1" applyFont="1" applyFill="1" applyBorder="1" applyAlignment="1">
      <alignment horizontal="left" vertical="center"/>
    </xf>
    <xf numFmtId="0" fontId="145" fillId="0" borderId="84" xfId="556" applyFont="1" applyFill="1" applyBorder="1" applyAlignment="1">
      <alignment horizontal="left" vertical="center" wrapText="1"/>
    </xf>
    <xf numFmtId="0" fontId="145" fillId="0" borderId="42" xfId="556" applyFont="1" applyFill="1" applyBorder="1" applyAlignment="1">
      <alignment horizontal="left" vertical="center" wrapText="1"/>
    </xf>
    <xf numFmtId="0" fontId="145" fillId="0" borderId="79" xfId="556" applyFont="1" applyFill="1" applyBorder="1" applyAlignment="1">
      <alignment horizontal="left" vertical="center" wrapText="1"/>
    </xf>
    <xf numFmtId="0" fontId="145" fillId="0" borderId="15" xfId="556" applyFont="1" applyFill="1" applyBorder="1" applyAlignment="1">
      <alignment horizontal="left" vertical="center" wrapText="1"/>
    </xf>
    <xf numFmtId="0" fontId="145" fillId="0" borderId="23" xfId="556" applyFont="1" applyFill="1" applyBorder="1" applyAlignment="1">
      <alignment horizontal="left" vertical="center" wrapText="1"/>
    </xf>
    <xf numFmtId="0" fontId="145" fillId="0" borderId="42" xfId="556" quotePrefix="1" applyFont="1" applyFill="1" applyBorder="1" applyAlignment="1">
      <alignment horizontal="center" vertical="center"/>
    </xf>
    <xf numFmtId="0" fontId="145" fillId="0" borderId="42" xfId="556" applyFont="1" applyFill="1" applyBorder="1" applyAlignment="1">
      <alignment horizontal="center" vertical="center" wrapText="1"/>
    </xf>
    <xf numFmtId="167" fontId="145" fillId="0" borderId="15" xfId="556" applyNumberFormat="1" applyFont="1" applyFill="1" applyBorder="1" applyAlignment="1">
      <alignment horizontal="left" vertical="center"/>
    </xf>
    <xf numFmtId="185" fontId="145" fillId="0" borderId="84" xfId="556" applyNumberFormat="1" applyFont="1" applyFill="1" applyBorder="1" applyAlignment="1">
      <alignment horizontal="right" vertical="center"/>
    </xf>
    <xf numFmtId="185" fontId="145" fillId="0" borderId="79" xfId="556" applyNumberFormat="1" applyFont="1" applyFill="1" applyBorder="1" applyAlignment="1">
      <alignment horizontal="right" vertical="center"/>
    </xf>
    <xf numFmtId="49" fontId="145" fillId="0" borderId="91" xfId="556" applyNumberFormat="1" applyFont="1" applyFill="1" applyBorder="1" applyAlignment="1">
      <alignment horizontal="center" vertical="center"/>
    </xf>
    <xf numFmtId="49" fontId="145" fillId="0" borderId="82" xfId="556" applyNumberFormat="1" applyFont="1" applyFill="1" applyBorder="1" applyAlignment="1">
      <alignment horizontal="center" vertical="center"/>
    </xf>
    <xf numFmtId="49" fontId="145" fillId="0" borderId="90" xfId="556" applyNumberFormat="1" applyFont="1" applyFill="1" applyBorder="1" applyAlignment="1">
      <alignment horizontal="center" vertical="center"/>
    </xf>
    <xf numFmtId="177" fontId="145" fillId="0" borderId="84" xfId="456" applyNumberFormat="1" applyFont="1" applyFill="1" applyBorder="1" applyAlignment="1">
      <alignment vertical="center"/>
    </xf>
    <xf numFmtId="177" fontId="145" fillId="0" borderId="42" xfId="456" applyNumberFormat="1" applyFont="1" applyFill="1" applyBorder="1" applyAlignment="1">
      <alignment vertical="center"/>
    </xf>
    <xf numFmtId="177" fontId="145" fillId="0" borderId="79" xfId="456" applyNumberFormat="1" applyFont="1" applyFill="1" applyBorder="1" applyAlignment="1">
      <alignment vertical="center"/>
    </xf>
    <xf numFmtId="0" fontId="145" fillId="0" borderId="84" xfId="556" quotePrefix="1" applyFont="1" applyFill="1" applyBorder="1" applyAlignment="1">
      <alignment horizontal="center" vertical="center"/>
    </xf>
    <xf numFmtId="0" fontId="145" fillId="0" borderId="79" xfId="556" quotePrefix="1" applyFont="1" applyFill="1" applyBorder="1" applyAlignment="1">
      <alignment horizontal="center" vertical="center"/>
    </xf>
    <xf numFmtId="41" fontId="147" fillId="0" borderId="84" xfId="456" applyNumberFormat="1" applyFont="1" applyFill="1" applyBorder="1" applyAlignment="1">
      <alignment vertical="center"/>
    </xf>
    <xf numFmtId="41" fontId="147" fillId="0" borderId="79" xfId="456" applyNumberFormat="1" applyFont="1" applyFill="1" applyBorder="1" applyAlignment="1">
      <alignment vertical="center"/>
    </xf>
    <xf numFmtId="17" fontId="145" fillId="0" borderId="85" xfId="556" quotePrefix="1" applyNumberFormat="1" applyFont="1" applyFill="1" applyBorder="1" applyAlignment="1">
      <alignment horizontal="center" vertical="center"/>
    </xf>
    <xf numFmtId="17" fontId="145" fillId="0" borderId="82" xfId="556" quotePrefix="1" applyNumberFormat="1" applyFont="1" applyFill="1" applyBorder="1" applyAlignment="1">
      <alignment horizontal="center" vertical="center"/>
    </xf>
    <xf numFmtId="17" fontId="145" fillId="0" borderId="80" xfId="556" quotePrefix="1" applyNumberFormat="1" applyFont="1" applyFill="1" applyBorder="1" applyAlignment="1">
      <alignment horizontal="center" vertical="center"/>
    </xf>
    <xf numFmtId="17" fontId="145" fillId="0" borderId="91" xfId="556" quotePrefix="1" applyNumberFormat="1" applyFont="1" applyFill="1" applyBorder="1" applyAlignment="1">
      <alignment horizontal="center" vertical="center"/>
    </xf>
    <xf numFmtId="17" fontId="145" fillId="0" borderId="90" xfId="556" quotePrefix="1" applyNumberFormat="1" applyFont="1" applyFill="1" applyBorder="1" applyAlignment="1">
      <alignment horizontal="center" vertical="center"/>
    </xf>
    <xf numFmtId="0" fontId="145" fillId="0" borderId="88" xfId="556" applyFont="1" applyFill="1" applyBorder="1" applyAlignment="1">
      <alignment horizontal="center" vertical="center"/>
    </xf>
    <xf numFmtId="0" fontId="145" fillId="0" borderId="89" xfId="556" applyFont="1" applyFill="1" applyBorder="1" applyAlignment="1">
      <alignment horizontal="center" vertical="center"/>
    </xf>
    <xf numFmtId="0" fontId="145" fillId="0" borderId="73" xfId="556" applyFont="1" applyFill="1" applyBorder="1" applyAlignment="1">
      <alignment horizontal="center" vertical="center"/>
    </xf>
    <xf numFmtId="0" fontId="145" fillId="0" borderId="87" xfId="556" quotePrefix="1" applyFont="1" applyFill="1" applyBorder="1" applyAlignment="1">
      <alignment horizontal="center" vertical="center"/>
    </xf>
    <xf numFmtId="0" fontId="145" fillId="0" borderId="87" xfId="556" applyFont="1" applyFill="1" applyBorder="1" applyAlignment="1">
      <alignment horizontal="left" vertical="center"/>
    </xf>
    <xf numFmtId="0" fontId="145" fillId="0" borderId="23" xfId="556" applyFont="1" applyFill="1" applyBorder="1" applyAlignment="1">
      <alignment horizontal="left" vertical="center"/>
    </xf>
    <xf numFmtId="185" fontId="145" fillId="0" borderId="84" xfId="456" applyNumberFormat="1" applyFont="1" applyFill="1" applyBorder="1" applyAlignment="1">
      <alignment horizontal="right" vertical="center"/>
    </xf>
    <xf numFmtId="185" fontId="145" fillId="0" borderId="79" xfId="456" applyNumberFormat="1" applyFont="1" applyFill="1" applyBorder="1" applyAlignment="1">
      <alignment horizontal="right" vertical="center"/>
    </xf>
    <xf numFmtId="49" fontId="145" fillId="0" borderId="23" xfId="556" applyNumberFormat="1" applyFont="1" applyFill="1" applyBorder="1" applyAlignment="1">
      <alignment horizontal="left" vertical="center"/>
    </xf>
    <xf numFmtId="49" fontId="145" fillId="0" borderId="15" xfId="556" applyNumberFormat="1" applyFont="1" applyFill="1" applyBorder="1" applyAlignment="1">
      <alignment horizontal="left" vertical="center"/>
    </xf>
    <xf numFmtId="49" fontId="145" fillId="0" borderId="23" xfId="556" applyNumberFormat="1" applyFont="1" applyFill="1" applyBorder="1" applyAlignment="1">
      <alignment horizontal="center" vertical="center"/>
    </xf>
    <xf numFmtId="49" fontId="145" fillId="0" borderId="15" xfId="556" applyNumberFormat="1" applyFont="1" applyFill="1" applyBorder="1" applyAlignment="1">
      <alignment horizontal="center" vertical="center"/>
    </xf>
    <xf numFmtId="0" fontId="145" fillId="0" borderId="91" xfId="556" applyFont="1" applyFill="1" applyBorder="1" applyAlignment="1">
      <alignment horizontal="center" vertical="center"/>
    </xf>
    <xf numFmtId="0" fontId="145" fillId="0" borderId="90" xfId="556" applyFont="1" applyFill="1" applyBorder="1" applyAlignment="1">
      <alignment horizontal="center" vertical="center"/>
    </xf>
    <xf numFmtId="167" fontId="145" fillId="0" borderId="42" xfId="556" applyNumberFormat="1" applyFont="1" applyFill="1" applyBorder="1" applyAlignment="1">
      <alignment horizontal="center" vertical="center" wrapText="1"/>
    </xf>
    <xf numFmtId="0" fontId="85" fillId="25" borderId="0" xfId="452" applyFont="1" applyFill="1" applyBorder="1" applyAlignment="1">
      <alignment horizontal="center"/>
    </xf>
    <xf numFmtId="0" fontId="51" fillId="25" borderId="42" xfId="452" applyFont="1" applyFill="1" applyBorder="1" applyAlignment="1">
      <alignment horizontal="center" vertical="center"/>
    </xf>
    <xf numFmtId="0" fontId="51" fillId="25" borderId="15" xfId="452" applyFont="1" applyFill="1" applyBorder="1" applyAlignment="1">
      <alignment horizontal="center" vertical="center"/>
    </xf>
    <xf numFmtId="0" fontId="51" fillId="25" borderId="20" xfId="452" applyFont="1" applyFill="1" applyBorder="1" applyAlignment="1">
      <alignment horizontal="center" vertical="center"/>
    </xf>
    <xf numFmtId="0" fontId="51" fillId="25" borderId="23" xfId="452" applyFont="1" applyFill="1" applyBorder="1" applyAlignment="1">
      <alignment horizontal="center" vertical="center"/>
    </xf>
    <xf numFmtId="0" fontId="51" fillId="25" borderId="14" xfId="452" applyFont="1" applyFill="1" applyBorder="1" applyAlignment="1">
      <alignment horizontal="center" vertical="center"/>
    </xf>
    <xf numFmtId="0" fontId="51" fillId="25" borderId="35" xfId="452" applyFont="1" applyFill="1" applyBorder="1" applyAlignment="1">
      <alignment horizontal="center" vertical="center"/>
    </xf>
    <xf numFmtId="0" fontId="51" fillId="25" borderId="37" xfId="452" applyFont="1" applyFill="1" applyBorder="1" applyAlignment="1">
      <alignment horizontal="center" vertical="center"/>
    </xf>
    <xf numFmtId="0" fontId="51" fillId="25" borderId="15" xfId="452" applyFont="1" applyFill="1" applyBorder="1" applyAlignment="1">
      <alignment horizontal="center" vertical="center" wrapText="1"/>
    </xf>
    <xf numFmtId="0" fontId="51" fillId="25" borderId="20" xfId="452" applyFont="1" applyFill="1" applyBorder="1" applyAlignment="1">
      <alignment horizontal="center" vertical="center" wrapText="1"/>
    </xf>
    <xf numFmtId="0" fontId="51" fillId="25" borderId="23" xfId="452" applyFont="1" applyFill="1" applyBorder="1" applyAlignment="1">
      <alignment horizontal="center" vertical="center" wrapText="1"/>
    </xf>
    <xf numFmtId="0" fontId="79" fillId="25" borderId="15" xfId="452" applyFont="1" applyFill="1" applyBorder="1" applyAlignment="1">
      <alignment horizontal="center" vertical="center"/>
    </xf>
    <xf numFmtId="0" fontId="79" fillId="25" borderId="20" xfId="452" applyFont="1" applyFill="1" applyBorder="1" applyAlignment="1">
      <alignment horizontal="center" vertical="center"/>
    </xf>
    <xf numFmtId="0" fontId="108" fillId="25" borderId="15" xfId="452" applyFont="1" applyFill="1" applyBorder="1" applyAlignment="1">
      <alignment horizontal="center" vertical="center" wrapText="1"/>
    </xf>
    <xf numFmtId="0" fontId="108" fillId="25" borderId="20" xfId="452" applyFont="1" applyFill="1" applyBorder="1" applyAlignment="1">
      <alignment horizontal="center" vertical="center" wrapText="1"/>
    </xf>
    <xf numFmtId="0" fontId="108" fillId="25" borderId="23" xfId="452" applyFont="1" applyFill="1" applyBorder="1" applyAlignment="1">
      <alignment horizontal="center" vertical="center" wrapText="1"/>
    </xf>
    <xf numFmtId="0" fontId="79" fillId="25" borderId="23" xfId="452" applyFont="1" applyFill="1" applyBorder="1" applyAlignment="1">
      <alignment horizontal="center" vertical="center"/>
    </xf>
    <xf numFmtId="187" fontId="51" fillId="25" borderId="15" xfId="452" applyNumberFormat="1" applyFont="1" applyFill="1" applyBorder="1" applyAlignment="1">
      <alignment horizontal="center" vertical="center"/>
    </xf>
    <xf numFmtId="187" fontId="51" fillId="25" borderId="23" xfId="452" applyNumberFormat="1" applyFont="1" applyFill="1" applyBorder="1" applyAlignment="1">
      <alignment horizontal="center" vertical="center"/>
    </xf>
    <xf numFmtId="49" fontId="51" fillId="25" borderId="15" xfId="452" applyNumberFormat="1" applyFont="1" applyFill="1" applyBorder="1" applyAlignment="1">
      <alignment horizontal="center" vertical="center"/>
    </xf>
    <xf numFmtId="49" fontId="51" fillId="25" borderId="23" xfId="452" applyNumberFormat="1" applyFont="1" applyFill="1" applyBorder="1" applyAlignment="1">
      <alignment horizontal="center" vertical="center"/>
    </xf>
    <xf numFmtId="0" fontId="79" fillId="25" borderId="15" xfId="452" applyFont="1" applyFill="1" applyBorder="1" applyAlignment="1">
      <alignment horizontal="center" vertical="top" wrapText="1"/>
    </xf>
    <xf numFmtId="0" fontId="79" fillId="25" borderId="20" xfId="452" applyFont="1" applyFill="1" applyBorder="1" applyAlignment="1">
      <alignment horizontal="center" vertical="top"/>
    </xf>
    <xf numFmtId="0" fontId="79" fillId="25" borderId="23" xfId="452" applyFont="1" applyFill="1" applyBorder="1" applyAlignment="1">
      <alignment horizontal="center" vertical="top"/>
    </xf>
  </cellXfs>
  <cellStyles count="5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1"/>
    <cellStyle name="Normalny 16 3" xfId="517"/>
    <cellStyle name="Normalny 16 4" xfId="536"/>
    <cellStyle name="Normalny 17" xfId="459"/>
    <cellStyle name="Normalny 17 2" xfId="503"/>
    <cellStyle name="Normalny 17 3" xfId="518"/>
    <cellStyle name="Normalny 17 4" xfId="537"/>
    <cellStyle name="Normalny 18" xfId="457"/>
    <cellStyle name="Normalny 18 2" xfId="502"/>
    <cellStyle name="Normalny 19" xfId="462"/>
    <cellStyle name="Normalny 19 2" xfId="505"/>
    <cellStyle name="Normalny 19 3" xfId="520"/>
    <cellStyle name="Normalny 19 4" xfId="539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5"/>
    <cellStyle name="Normalny 22 3" xfId="544"/>
    <cellStyle name="Normalny 23" xfId="480"/>
    <cellStyle name="Normalny 23 2" xfId="553"/>
    <cellStyle name="Normalny 24" xfId="489"/>
    <cellStyle name="Normalny 25" xfId="493"/>
    <cellStyle name="Normalny 25 2" xfId="494"/>
    <cellStyle name="Normalny 26" xfId="495"/>
    <cellStyle name="Normalny 27" xfId="496"/>
    <cellStyle name="Normalny 28" xfId="497"/>
    <cellStyle name="Normalny 29" xfId="508"/>
    <cellStyle name="Normalny 3" xfId="313"/>
    <cellStyle name="Normalny 3 10" xfId="469"/>
    <cellStyle name="Normalny 3 10 2" xfId="523"/>
    <cellStyle name="Normalny 3 10 3" xfId="542"/>
    <cellStyle name="Normalny 3 11" xfId="472"/>
    <cellStyle name="Normalny 3 11 2" xfId="526"/>
    <cellStyle name="Normalny 3 11 3" xfId="545"/>
    <cellStyle name="Normalny 3 12" xfId="474"/>
    <cellStyle name="Normalny 3 12 2" xfId="528"/>
    <cellStyle name="Normalny 3 12 3" xfId="547"/>
    <cellStyle name="Normalny 3 13" xfId="476"/>
    <cellStyle name="Normalny 3 13 2" xfId="530"/>
    <cellStyle name="Normalny 3 13 3" xfId="549"/>
    <cellStyle name="Normalny 3 14" xfId="478"/>
    <cellStyle name="Normalny 3 14 2" xfId="532"/>
    <cellStyle name="Normalny 3 14 3" xfId="551"/>
    <cellStyle name="Normalny 3 15" xfId="481"/>
    <cellStyle name="Normalny 3 15 2" xfId="554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6"/>
    <cellStyle name="Normalny 3 9 3" xfId="521"/>
    <cellStyle name="Normalny 3 9 4" xfId="540"/>
    <cellStyle name="Normalny 3_Kopia Operatywka czerwiec 2016 BSE dla BP i PM_TW" xfId="323"/>
    <cellStyle name="Normalny 30" xfId="510"/>
    <cellStyle name="Normalny 31" xfId="511"/>
    <cellStyle name="Normalny 32" xfId="513"/>
    <cellStyle name="Normalny 33" xfId="556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1"/>
    <cellStyle name="Procentowy 10 3" xfId="550"/>
    <cellStyle name="Procentowy 11" xfId="479"/>
    <cellStyle name="Procentowy 11 2" xfId="533"/>
    <cellStyle name="Procentowy 11 3" xfId="552"/>
    <cellStyle name="Procentowy 12" xfId="482"/>
    <cellStyle name="Procentowy 12 2" xfId="555"/>
    <cellStyle name="Procentowy 13" xfId="491"/>
    <cellStyle name="Procentowy 14" xfId="498"/>
    <cellStyle name="Procentowy 15" xfId="509"/>
    <cellStyle name="Procentowy 16" xfId="512"/>
    <cellStyle name="Procentowy 17" xfId="514"/>
    <cellStyle name="Procentowy 18" xfId="557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4"/>
    <cellStyle name="Procentowy 5 3" xfId="519"/>
    <cellStyle name="Procentowy 5 4" xfId="538"/>
    <cellStyle name="Procentowy 6" xfId="464"/>
    <cellStyle name="Procentowy 6 2" xfId="507"/>
    <cellStyle name="Procentowy 6 3" xfId="522"/>
    <cellStyle name="Procentowy 6 4" xfId="541"/>
    <cellStyle name="Procentowy 7" xfId="470"/>
    <cellStyle name="Procentowy 7 2" xfId="524"/>
    <cellStyle name="Procentowy 7 3" xfId="543"/>
    <cellStyle name="Procentowy 8" xfId="473"/>
    <cellStyle name="Procentowy 8 2" xfId="527"/>
    <cellStyle name="Procentowy 8 3" xfId="546"/>
    <cellStyle name="Procentowy 9" xfId="475"/>
    <cellStyle name="Procentowy 9 2" xfId="529"/>
    <cellStyle name="Procentowy 9 3" xfId="548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9"/>
    <cellStyle name="Walutowy 2 3" xfId="515"/>
    <cellStyle name="Walutowy 2 4" xfId="534"/>
    <cellStyle name="Waluty [0]" xfId="440"/>
    <cellStyle name="Waluty [0] 2" xfId="500"/>
    <cellStyle name="Waluty [0] 3" xfId="516"/>
    <cellStyle name="Waluty [0] 4" xfId="535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I-X 2019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5779304911318E-3"/>
                  <c:y val="2.011513879005126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  <c:pt idx="5">
                <c:v>29311.498417670286</c:v>
              </c:pt>
              <c:pt idx="6">
                <c:v>36588.76737492939</c:v>
              </c:pt>
              <c:pt idx="7">
                <c:v>34078.060440270114</c:v>
              </c:pt>
              <c:pt idx="8">
                <c:v>33183.933025591192</c:v>
              </c:pt>
              <c:pt idx="9">
                <c:v>36864.039729728189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44326176"/>
        <c:axId val="646700584"/>
      </c:barChart>
      <c:catAx>
        <c:axId val="64432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6700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4670058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432617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 2019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150116141.72797006</c:v>
              </c:pt>
              <c:pt idx="1">
                <c:v>59334864.058530018</c:v>
              </c:pt>
              <c:pt idx="2">
                <c:v>34019866.998210005</c:v>
              </c:pt>
              <c:pt idx="3">
                <c:v>44515835.746719986</c:v>
              </c:pt>
              <c:pt idx="4">
                <c:v>9445393.246030001</c:v>
              </c:pt>
              <c:pt idx="5">
                <c:v>7114708.3949600458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I-X 2019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3414154.6459399997</c:v>
              </c:pt>
              <c:pt idx="2">
                <c:v>3735714.8499000003</c:v>
              </c:pt>
              <c:pt idx="3">
                <c:v>18026632.296968505</c:v>
              </c:pt>
              <c:pt idx="4">
                <c:v>2165511.2743699998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2018-2019</a:t>
            </a:r>
          </a:p>
        </c:rich>
      </c:tx>
      <c:layout>
        <c:manualLayout>
          <c:xMode val="edge"/>
          <c:yMode val="edge"/>
          <c:x val="0.18885092764936326"/>
          <c:y val="3.87524375930382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I-X 2018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445211661588306E-4"/>
                  <c:y val="1.581823231876602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499754412721643E-2"/>
                  <c:y val="1.468828740856249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51181218870775E-4"/>
                  <c:y val="9.25777615582074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722441624752021E-3"/>
                  <c:y val="9.024862026402747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750002255578346E-3"/>
                  <c:y val="1.5818232318766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0000451115501E-2"/>
                  <c:y val="1.2654585855012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309414.00009971997</c:v>
              </c:pt>
              <c:pt idx="1">
                <c:v>302937.68894657999</c:v>
              </c:pt>
              <c:pt idx="2">
                <c:v>6476.3111531399491</c:v>
              </c:pt>
              <c:pt idx="3">
                <c:v>-712.37459987997408</c:v>
              </c:pt>
              <c:pt idx="4">
                <c:v>1992.0034056500263</c:v>
              </c:pt>
              <c:pt idx="5">
                <c:v>-2704.3780055300003</c:v>
              </c:pt>
            </c:numLit>
          </c:val>
        </c:ser>
        <c:ser>
          <c:idx val="1"/>
          <c:order val="1"/>
          <c:tx>
            <c:v>Wykonanie I-X 2019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3307448927199E-3"/>
                  <c:y val="-4.7678892374992157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797409803064629E-3"/>
                  <c:y val="4.073630757618596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867619254186142E-3"/>
                  <c:y val="1.226000191811641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154692557568653E-3"/>
                  <c:y val="6.303378749512686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81496613574564E-4"/>
                  <c:y val="-4.198681980044116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6302004143766538E-3"/>
                  <c:y val="1.34258180953104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332891.924</c:v>
              </c:pt>
              <c:pt idx="1">
                <c:v>336083.99200000003</c:v>
              </c:pt>
              <c:pt idx="2">
                <c:v>-3192.0680000000002</c:v>
              </c:pt>
              <c:pt idx="3">
                <c:v>2425.6129999999998</c:v>
              </c:pt>
              <c:pt idx="4">
                <c:v>6283.643</c:v>
              </c:pt>
              <c:pt idx="5">
                <c:v>-3858.03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330568"/>
        <c:axId val="650329392"/>
      </c:barChart>
      <c:catAx>
        <c:axId val="65033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0329392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65032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9981794444369158E-3"/>
              <c:y val="0.314377780242258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033056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17783858"/>
          <c:y val="0.89614243323442133"/>
          <c:w val="0.33515731874145011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I-X 2019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193070.0916573898</c:v>
              </c:pt>
              <c:pt idx="1">
                <c:v>23871.049370709974</c:v>
              </c:pt>
              <c:pt idx="2">
                <c:v>60317.951659460261</c:v>
              </c:pt>
              <c:pt idx="3">
                <c:v>8756.7992925900035</c:v>
              </c:pt>
              <c:pt idx="4">
                <c:v>24953.09638961</c:v>
              </c:pt>
              <c:pt idx="5">
                <c:v>19711.986003839997</c:v>
              </c:pt>
              <c:pt idx="6">
                <c:v>5403.0173063999982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I-X 2019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  <c:pt idx="5">
                <c:v>32416.649823500193</c:v>
              </c:pt>
              <c:pt idx="6">
                <c:v>36331.248624680389</c:v>
              </c:pt>
              <c:pt idx="7">
                <c:v>31275.889005909907</c:v>
              </c:pt>
              <c:pt idx="8">
                <c:v>32989.514121989836</c:v>
              </c:pt>
              <c:pt idx="9">
                <c:v>38269.78905976977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28109016"/>
        <c:axId val="153955040"/>
      </c:barChart>
      <c:catAx>
        <c:axId val="32810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3955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395504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281090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budżetu państwa w I-X 2019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371346431531592E-3"/>
                  <c:y val="3.931319910021656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723650258296E-3"/>
                  <c:y val="-4.791666207668428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768474311888201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768474311888201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099834230816103E-3"/>
                  <c:y val="-3.891937861185713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6587.3670519599909</c:v>
              </c:pt>
              <c:pt idx="1">
                <c:v>-7380.2382515600839</c:v>
              </c:pt>
              <c:pt idx="2">
                <c:v>-3696.9421497999138</c:v>
              </c:pt>
              <c:pt idx="3">
                <c:v>4414.679002399891</c:v>
              </c:pt>
              <c:pt idx="4">
                <c:v>-1860.1421294103639</c:v>
              </c:pt>
              <c:pt idx="5">
                <c:v>-3105.1514058299072</c:v>
              </c:pt>
              <c:pt idx="6">
                <c:v>257.51875024900073</c:v>
              </c:pt>
              <c:pt idx="7">
                <c:v>2802.1714343602071</c:v>
              </c:pt>
              <c:pt idx="8">
                <c:v>194.41890360135585</c:v>
              </c:pt>
              <c:pt idx="9">
                <c:v>-1405.7493300415808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46358752"/>
        <c:axId val="644611048"/>
      </c:barChart>
      <c:catAx>
        <c:axId val="6463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4611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611048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51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635875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    państwa w I-X 2019 r.</a:t>
            </a:r>
          </a:p>
        </c:rich>
      </c:tx>
      <c:layout>
        <c:manualLayout>
          <c:xMode val="edge"/>
          <c:yMode val="edge"/>
          <c:x val="0.12938622911260864"/>
          <c:y val="4.139553805774277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250710447305545"/>
          <c:y val="0.24263800113068013"/>
          <c:w val="0.85656967302875631"/>
          <c:h val="0.5186088847653028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502303833259514E-3"/>
                  <c:y val="1.374127983250786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108802502950144E-17"/>
                  <c:y val="6.870639916253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968703062234514E-3"/>
                  <c:y val="3.4353199581269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265573368458007E-2"/>
                  <c:y val="1.0305959874380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5937406124469029E-3"/>
                  <c:y val="-3.4353199581270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8374962449787612E-2"/>
                  <c:y val="1.71765997906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4217605005900288E-17"/>
                  <c:y val="1.963271831187830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265573368458052E-2"/>
                  <c:y val="1.374127983250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43521001180058E-16"/>
                  <c:y val="1.71765997906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  <c:pt idx="5">
                <c:v>32416.649823500193</c:v>
              </c:pt>
              <c:pt idx="6">
                <c:v>36331.248624680389</c:v>
              </c:pt>
              <c:pt idx="7">
                <c:v>31275.889005909907</c:v>
              </c:pt>
              <c:pt idx="8">
                <c:v>32989.514121989836</c:v>
              </c:pt>
              <c:pt idx="9">
                <c:v>38269.78905976977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2702750800603985E-4"/>
                  <c:y val="9.227215308002131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354992518894472E-3"/>
                  <c:y val="1.03059598743808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265573368457923E-2"/>
                  <c:y val="1.374127983250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968703062234514E-3"/>
                  <c:y val="6.87063991625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968703062234516E-2"/>
                  <c:y val="1.7176599790634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85931398090487E-2"/>
                  <c:y val="2.06119197487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6.870639916253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4217605005900288E-17"/>
                  <c:y val="1.0305959874380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8906109186703543E-3"/>
                  <c:y val="-6.87063991625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1.374127983250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  <c:pt idx="5">
                <c:v>29311.498417670286</c:v>
              </c:pt>
              <c:pt idx="6">
                <c:v>36588.76737492939</c:v>
              </c:pt>
              <c:pt idx="7">
                <c:v>34078.060440270114</c:v>
              </c:pt>
              <c:pt idx="8">
                <c:v>33183.933025591192</c:v>
              </c:pt>
              <c:pt idx="9">
                <c:v>36864.039729728189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43353272"/>
        <c:axId val="643346216"/>
      </c:barChart>
      <c:catAx>
        <c:axId val="64335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3346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43346216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7182933783399299E-3"/>
              <c:y val="0.4637681943471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33532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3870113968249"/>
          <c:y val="0.84648215223097112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I-X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185823484227915E-3"/>
                  <c:y val="-1.301837270341451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93112930840463E-3"/>
                  <c:y val="2.67002624671916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396934969935585E-3"/>
                  <c:y val="-5.514960629921259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359731.3</c:v>
              </c:pt>
              <c:pt idx="1">
                <c:v>25806.04</c:v>
              </c:pt>
              <c:pt idx="2">
                <c:v>2197.1799999999998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664010270829851E-3"/>
                  <c:y val="8.675905511811023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8515331072997428E-3"/>
                  <c:y val="6.588556430446194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1193081950692363E-3"/>
                  <c:y val="1.314855643044619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304546.81017242017</c:v>
              </c:pt>
              <c:pt idx="1">
                <c:v>27342.013067178501</c:v>
              </c:pt>
              <c:pt idx="2">
                <c:v>1003.1003163300002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348960"/>
        <c:axId val="643349352"/>
      </c:barChart>
      <c:catAx>
        <c:axId val="6433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334935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3349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33489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 2019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173596348716194E-3"/>
                  <c:y val="-6.34834645669291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5.3333333333333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4.2435695538057741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574295406646336E-5"/>
                  <c:y val="2.743937007874015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143992994840955E-3"/>
                  <c:y val="-6.855853018372703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243746338192053E-3"/>
                  <c:y val="4.591706036745407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228914.90662511988</c:v>
              </c:pt>
              <c:pt idx="1">
                <c:v>28055.863402990006</c:v>
              </c:pt>
              <c:pt idx="2">
                <c:v>79990.304844490121</c:v>
              </c:pt>
              <c:pt idx="3">
                <c:v>20246.07440867</c:v>
              </c:pt>
              <c:pt idx="4">
                <c:v>28081.994162999999</c:v>
              </c:pt>
              <c:pt idx="5">
                <c:v>21767.223000000002</c:v>
              </c:pt>
              <c:pt idx="6">
                <c:v>9178.1535557299921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431855975113829E-2"/>
                  <c:y val="1.084409448818897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820341565244647E-2"/>
                  <c:y val="1.125165354330708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20448355637521E-2"/>
                  <c:y val="1.144356955380577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23435661892E-2"/>
                  <c:y val="4.354015748031496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005984635668904E-2"/>
                  <c:y val="1.587212598425196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860443544603E-2"/>
                  <c:y val="1.517039370078740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6932691983525E-3"/>
                  <c:y val="1.58106036745406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193070.0916573898</c:v>
              </c:pt>
              <c:pt idx="1">
                <c:v>23871.049370709974</c:v>
              </c:pt>
              <c:pt idx="2">
                <c:v>60317.951659460261</c:v>
              </c:pt>
              <c:pt idx="3">
                <c:v>8756.7992925900035</c:v>
              </c:pt>
              <c:pt idx="4">
                <c:v>24953.09638961</c:v>
              </c:pt>
              <c:pt idx="5">
                <c:v>19711.986003839997</c:v>
              </c:pt>
              <c:pt idx="6">
                <c:v>5403.0173063999982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350136"/>
        <c:axId val="643350528"/>
      </c:barChart>
      <c:catAx>
        <c:axId val="643350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335052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335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33501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I-X 2019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192938340</c:v>
              </c:pt>
              <c:pt idx="1">
                <c:v>44561660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I-X 2019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75554097404489E-2"/>
                  <c:y val="-4.20679212180705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26670470537</c:v>
              </c:pt>
              <c:pt idx="1">
                <c:v>3291421463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I-X 2019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304546810.17242014</c:v>
              </c:pt>
              <c:pt idx="1">
                <c:v>27342013.067178503</c:v>
              </c:pt>
              <c:pt idx="2">
                <c:v>1003100.3163300002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9:N34"/>
  <sheetViews>
    <sheetView showGridLines="0" tabSelected="1" zoomScale="75" zoomScaleNormal="75" workbookViewId="0">
      <selection activeCell="AA38" sqref="AA38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30" t="s">
        <v>482</v>
      </c>
      <c r="B9" s="330"/>
      <c r="C9" s="330"/>
    </row>
    <row r="16" spans="1:13" ht="20.45" customHeight="1">
      <c r="B16" s="1575" t="s">
        <v>483</v>
      </c>
      <c r="C16" s="1575"/>
      <c r="D16" s="1575"/>
      <c r="E16" s="1575"/>
      <c r="F16" s="1575"/>
      <c r="G16" s="1575"/>
      <c r="H16" s="1575"/>
      <c r="I16" s="1575"/>
      <c r="J16" s="1575"/>
      <c r="K16" s="1575"/>
      <c r="L16" s="1575"/>
      <c r="M16" s="1575"/>
    </row>
    <row r="17" spans="2:13"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</row>
    <row r="18" spans="2:13" ht="20.45" customHeight="1">
      <c r="B18" s="1576" t="s">
        <v>798</v>
      </c>
      <c r="C18" s="1576"/>
      <c r="D18" s="1576"/>
      <c r="E18" s="1576"/>
      <c r="F18" s="1576"/>
      <c r="G18" s="1576"/>
      <c r="H18" s="1576"/>
      <c r="I18" s="1576"/>
      <c r="J18" s="1576"/>
      <c r="K18" s="1576"/>
      <c r="L18" s="1576"/>
      <c r="M18" s="1576"/>
    </row>
    <row r="30" spans="2:13" ht="14.25">
      <c r="C30" s="819"/>
      <c r="D30" s="820"/>
      <c r="E30" s="820"/>
      <c r="F30" s="820"/>
      <c r="G30" s="820"/>
      <c r="H30" s="820"/>
    </row>
    <row r="34" spans="1:14" s="332" customFormat="1" ht="18">
      <c r="A34" s="1577" t="s">
        <v>938</v>
      </c>
      <c r="B34" s="1577"/>
      <c r="C34" s="1577"/>
      <c r="D34" s="1577"/>
      <c r="E34" s="1577"/>
      <c r="F34" s="1577"/>
      <c r="G34" s="1577"/>
      <c r="H34" s="1577"/>
      <c r="I34" s="1577"/>
      <c r="J34" s="1577"/>
      <c r="K34" s="1577"/>
      <c r="L34" s="1577"/>
      <c r="M34" s="1577"/>
      <c r="N34" s="1577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0"/>
  <dimension ref="A1:L195"/>
  <sheetViews>
    <sheetView showGridLines="0" zoomScale="70" zoomScaleNormal="70" zoomScaleSheetLayoutView="55" workbookViewId="0">
      <selection activeCell="S16" sqref="S16"/>
    </sheetView>
  </sheetViews>
  <sheetFormatPr defaultColWidth="16.28515625" defaultRowHeight="15"/>
  <cols>
    <col min="1" max="1" width="5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4.7109375" style="33" customWidth="1"/>
    <col min="7" max="7" width="14.5703125" style="33" customWidth="1"/>
    <col min="8" max="9" width="14.7109375" style="33" customWidth="1"/>
    <col min="10" max="10" width="14.5703125" style="33" customWidth="1"/>
    <col min="11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5" t="s">
        <v>359</v>
      </c>
      <c r="B1" s="13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6" t="s">
        <v>360</v>
      </c>
      <c r="B2" s="196"/>
      <c r="C2" s="196"/>
      <c r="D2" s="196"/>
      <c r="E2" s="196"/>
      <c r="F2" s="196"/>
      <c r="G2" s="197"/>
      <c r="H2" s="197"/>
      <c r="I2" s="197"/>
      <c r="J2" s="197"/>
      <c r="K2" s="197"/>
      <c r="L2" s="197"/>
    </row>
    <row r="3" spans="1:12" ht="15" customHeight="1">
      <c r="A3" s="196"/>
      <c r="B3" s="196"/>
      <c r="C3" s="196"/>
      <c r="D3" s="196"/>
      <c r="E3" s="196"/>
      <c r="F3" s="196"/>
      <c r="G3" s="197"/>
      <c r="H3" s="197"/>
      <c r="I3" s="197"/>
      <c r="J3" s="197"/>
      <c r="K3" s="197"/>
      <c r="L3" s="197"/>
    </row>
    <row r="4" spans="1:12" ht="15.2" customHeight="1">
      <c r="A4" s="21"/>
      <c r="B4" s="198"/>
      <c r="C4" s="198"/>
      <c r="D4" s="21"/>
      <c r="E4" s="21"/>
      <c r="F4" s="21"/>
      <c r="G4" s="21"/>
      <c r="H4" s="21"/>
      <c r="I4" s="21"/>
      <c r="J4" s="135"/>
      <c r="K4" s="135"/>
      <c r="L4" s="199" t="s">
        <v>2</v>
      </c>
    </row>
    <row r="5" spans="1:12" ht="15.95" customHeight="1">
      <c r="A5" s="200" t="s">
        <v>4</v>
      </c>
      <c r="B5" s="201" t="s">
        <v>4</v>
      </c>
      <c r="C5" s="201" t="s">
        <v>3</v>
      </c>
      <c r="D5" s="202"/>
      <c r="E5" s="19" t="s">
        <v>4</v>
      </c>
      <c r="F5" s="14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3"/>
      <c r="B6" s="204"/>
      <c r="C6" s="24" t="s">
        <v>438</v>
      </c>
      <c r="D6" s="204"/>
      <c r="E6" s="151"/>
      <c r="F6" s="15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3" t="s">
        <v>4</v>
      </c>
      <c r="B7" s="204"/>
      <c r="C7" s="24" t="s">
        <v>11</v>
      </c>
      <c r="D7" s="21"/>
      <c r="E7" s="32" t="s">
        <v>12</v>
      </c>
      <c r="F7" s="15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5" t="s">
        <v>4</v>
      </c>
      <c r="B8" s="206"/>
      <c r="C8" s="24" t="s">
        <v>730</v>
      </c>
      <c r="D8" s="21"/>
      <c r="E8" s="32" t="s">
        <v>4</v>
      </c>
      <c r="F8" s="152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7" t="s">
        <v>4</v>
      </c>
      <c r="B9" s="208"/>
      <c r="C9" s="24" t="s">
        <v>26</v>
      </c>
      <c r="D9" s="21"/>
      <c r="E9" s="156" t="s">
        <v>4</v>
      </c>
      <c r="F9" s="152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3"/>
      <c r="B10" s="204"/>
      <c r="C10" s="24" t="s">
        <v>30</v>
      </c>
      <c r="D10" s="209"/>
      <c r="E10" s="44"/>
      <c r="F10" s="210"/>
      <c r="G10" s="211"/>
      <c r="H10" s="201"/>
      <c r="I10" s="212"/>
      <c r="J10" s="213"/>
      <c r="K10" s="201"/>
      <c r="L10" s="212"/>
    </row>
    <row r="11" spans="1:12" s="222" customFormat="1" ht="9.9499999999999993" customHeight="1">
      <c r="A11" s="214">
        <v>1</v>
      </c>
      <c r="B11" s="215"/>
      <c r="C11" s="215"/>
      <c r="D11" s="215"/>
      <c r="E11" s="216" t="s">
        <v>32</v>
      </c>
      <c r="F11" s="216">
        <v>3</v>
      </c>
      <c r="G11" s="217" t="s">
        <v>34</v>
      </c>
      <c r="H11" s="218" t="s">
        <v>35</v>
      </c>
      <c r="I11" s="219" t="s">
        <v>36</v>
      </c>
      <c r="J11" s="220">
        <v>7</v>
      </c>
      <c r="K11" s="257">
        <v>8</v>
      </c>
      <c r="L11" s="221">
        <v>9</v>
      </c>
    </row>
    <row r="12" spans="1:12" ht="18.95" customHeight="1">
      <c r="A12" s="223"/>
      <c r="B12" s="224"/>
      <c r="C12" s="225" t="s">
        <v>40</v>
      </c>
      <c r="D12" s="226" t="s">
        <v>41</v>
      </c>
      <c r="E12" s="849">
        <v>416234520000</v>
      </c>
      <c r="F12" s="849">
        <v>222579619000</v>
      </c>
      <c r="G12" s="849">
        <v>28476092000</v>
      </c>
      <c r="H12" s="849">
        <v>81440065000</v>
      </c>
      <c r="I12" s="849">
        <v>21783880000</v>
      </c>
      <c r="J12" s="849">
        <v>29199900000</v>
      </c>
      <c r="K12" s="849">
        <v>22207223000</v>
      </c>
      <c r="L12" s="850">
        <v>10547741000</v>
      </c>
    </row>
    <row r="13" spans="1:12" ht="18.95" customHeight="1">
      <c r="A13" s="227"/>
      <c r="B13" s="228"/>
      <c r="C13" s="229"/>
      <c r="D13" s="210" t="s">
        <v>42</v>
      </c>
      <c r="E13" s="851">
        <v>416234520000</v>
      </c>
      <c r="F13" s="849">
        <v>228914906625.12006</v>
      </c>
      <c r="G13" s="849">
        <v>28055863402.990005</v>
      </c>
      <c r="H13" s="849">
        <v>79990304844.490005</v>
      </c>
      <c r="I13" s="849">
        <v>20246074408.670002</v>
      </c>
      <c r="J13" s="849">
        <v>28081994163</v>
      </c>
      <c r="K13" s="849">
        <v>21767223000</v>
      </c>
      <c r="L13" s="852">
        <v>9178153555.7299995</v>
      </c>
    </row>
    <row r="14" spans="1:12" ht="18.95" customHeight="1">
      <c r="A14" s="227"/>
      <c r="B14" s="228"/>
      <c r="C14" s="168" t="s">
        <v>4</v>
      </c>
      <c r="D14" s="210" t="s">
        <v>43</v>
      </c>
      <c r="E14" s="851">
        <v>336083991680.00012</v>
      </c>
      <c r="F14" s="849">
        <v>193070091657.39001</v>
      </c>
      <c r="G14" s="849">
        <v>23871049370.710007</v>
      </c>
      <c r="H14" s="849">
        <v>60317951659.459999</v>
      </c>
      <c r="I14" s="849">
        <v>8756799292.5900002</v>
      </c>
      <c r="J14" s="849">
        <v>24953096389.610001</v>
      </c>
      <c r="K14" s="849">
        <v>19711986003.839996</v>
      </c>
      <c r="L14" s="852">
        <v>5403017306.3999987</v>
      </c>
    </row>
    <row r="15" spans="1:12" ht="18.95" customHeight="1">
      <c r="A15" s="227"/>
      <c r="B15" s="228"/>
      <c r="C15" s="229"/>
      <c r="D15" s="210" t="s">
        <v>44</v>
      </c>
      <c r="E15" s="361">
        <v>0.80743901702338416</v>
      </c>
      <c r="F15" s="362">
        <v>0.86742035288230956</v>
      </c>
      <c r="G15" s="362">
        <v>0.83828389691640293</v>
      </c>
      <c r="H15" s="362">
        <v>0.74064223376368865</v>
      </c>
      <c r="I15" s="362">
        <v>0.40198528878188827</v>
      </c>
      <c r="J15" s="362">
        <v>0.85456102211343188</v>
      </c>
      <c r="K15" s="362">
        <v>0.88763849508963799</v>
      </c>
      <c r="L15" s="363">
        <v>0.51224402518036782</v>
      </c>
    </row>
    <row r="16" spans="1:12" ht="18.95" customHeight="1">
      <c r="A16" s="230"/>
      <c r="B16" s="231"/>
      <c r="C16" s="232"/>
      <c r="D16" s="210" t="s">
        <v>45</v>
      </c>
      <c r="E16" s="364">
        <v>0.80743901702338416</v>
      </c>
      <c r="F16" s="365">
        <v>0.84341423852125585</v>
      </c>
      <c r="G16" s="365">
        <v>0.8508399484211201</v>
      </c>
      <c r="H16" s="365">
        <v>0.75406578055584061</v>
      </c>
      <c r="I16" s="365">
        <v>0.43251837940692667</v>
      </c>
      <c r="J16" s="365">
        <v>0.88857992935870123</v>
      </c>
      <c r="K16" s="365">
        <v>0.9055811117403445</v>
      </c>
      <c r="L16" s="366">
        <v>0.58868238296436526</v>
      </c>
    </row>
    <row r="17" spans="1:12" ht="18.95" customHeight="1">
      <c r="A17" s="233" t="s">
        <v>361</v>
      </c>
      <c r="B17" s="234" t="s">
        <v>47</v>
      </c>
      <c r="C17" s="235" t="s">
        <v>362</v>
      </c>
      <c r="D17" s="236" t="s">
        <v>41</v>
      </c>
      <c r="E17" s="853">
        <v>4895636000</v>
      </c>
      <c r="F17" s="854">
        <v>2356235000</v>
      </c>
      <c r="G17" s="854">
        <v>1857000</v>
      </c>
      <c r="H17" s="854">
        <v>1020101000</v>
      </c>
      <c r="I17" s="854">
        <v>137448000</v>
      </c>
      <c r="J17" s="855">
        <v>0</v>
      </c>
      <c r="K17" s="855">
        <v>0</v>
      </c>
      <c r="L17" s="866">
        <v>1379995000</v>
      </c>
    </row>
    <row r="18" spans="1:12" ht="18.95" customHeight="1">
      <c r="A18" s="237"/>
      <c r="B18" s="234"/>
      <c r="C18" s="235"/>
      <c r="D18" s="238" t="s">
        <v>42</v>
      </c>
      <c r="E18" s="856">
        <v>8486186249.3100004</v>
      </c>
      <c r="F18" s="848">
        <v>4598456105.1199999</v>
      </c>
      <c r="G18" s="848">
        <v>2581000.7400000002</v>
      </c>
      <c r="H18" s="848">
        <v>1403255045.6299999</v>
      </c>
      <c r="I18" s="848">
        <v>165670794.75999999</v>
      </c>
      <c r="J18" s="848">
        <v>0</v>
      </c>
      <c r="K18" s="848">
        <v>0</v>
      </c>
      <c r="L18" s="857">
        <v>2316223303.0600004</v>
      </c>
    </row>
    <row r="19" spans="1:12" ht="18.95" customHeight="1">
      <c r="A19" s="237"/>
      <c r="B19" s="234"/>
      <c r="C19" s="235"/>
      <c r="D19" s="238" t="s">
        <v>43</v>
      </c>
      <c r="E19" s="856">
        <v>6718556071.3099966</v>
      </c>
      <c r="F19" s="848">
        <v>3455083342.9400001</v>
      </c>
      <c r="G19" s="848">
        <v>1523604.5999999994</v>
      </c>
      <c r="H19" s="848">
        <v>1012672636.8099978</v>
      </c>
      <c r="I19" s="848">
        <v>95161449.49999997</v>
      </c>
      <c r="J19" s="848">
        <v>0</v>
      </c>
      <c r="K19" s="848">
        <v>0</v>
      </c>
      <c r="L19" s="857">
        <v>2154115037.4599991</v>
      </c>
    </row>
    <row r="20" spans="1:12" ht="18.95" customHeight="1">
      <c r="A20" s="237"/>
      <c r="B20" s="235"/>
      <c r="C20" s="235"/>
      <c r="D20" s="238" t="s">
        <v>44</v>
      </c>
      <c r="E20" s="367">
        <v>1.372356129277176</v>
      </c>
      <c r="F20" s="194">
        <v>1.4663577032596493</v>
      </c>
      <c r="G20" s="194">
        <v>0.82046558966074279</v>
      </c>
      <c r="H20" s="194">
        <v>0.99271801204978505</v>
      </c>
      <c r="I20" s="194">
        <v>0.69234510142017325</v>
      </c>
      <c r="J20" s="194">
        <v>0</v>
      </c>
      <c r="K20" s="194">
        <v>0</v>
      </c>
      <c r="L20" s="368">
        <v>1.5609585813426854</v>
      </c>
    </row>
    <row r="21" spans="1:12" s="242" customFormat="1" ht="18.95" customHeight="1">
      <c r="A21" s="239"/>
      <c r="B21" s="240"/>
      <c r="C21" s="240"/>
      <c r="D21" s="241" t="s">
        <v>45</v>
      </c>
      <c r="E21" s="369">
        <v>0.79170499844453368</v>
      </c>
      <c r="F21" s="370">
        <v>0.75135725207707238</v>
      </c>
      <c r="G21" s="370">
        <v>0.59031544485337861</v>
      </c>
      <c r="H21" s="370">
        <v>0.72165971536225781</v>
      </c>
      <c r="I21" s="370">
        <v>0.57440087516847005</v>
      </c>
      <c r="J21" s="370">
        <v>0</v>
      </c>
      <c r="K21" s="370">
        <v>0</v>
      </c>
      <c r="L21" s="371">
        <v>0.93001181475644534</v>
      </c>
    </row>
    <row r="22" spans="1:12" ht="18.95" customHeight="1">
      <c r="A22" s="233" t="s">
        <v>363</v>
      </c>
      <c r="B22" s="234" t="s">
        <v>47</v>
      </c>
      <c r="C22" s="235" t="s">
        <v>364</v>
      </c>
      <c r="D22" s="238" t="s">
        <v>41</v>
      </c>
      <c r="E22" s="853">
        <v>9013000</v>
      </c>
      <c r="F22" s="854">
        <v>1490000</v>
      </c>
      <c r="G22" s="854">
        <v>8000</v>
      </c>
      <c r="H22" s="854">
        <v>1465000</v>
      </c>
      <c r="I22" s="854">
        <v>0</v>
      </c>
      <c r="J22" s="855">
        <v>0</v>
      </c>
      <c r="K22" s="855">
        <v>0</v>
      </c>
      <c r="L22" s="866">
        <v>6050000</v>
      </c>
    </row>
    <row r="23" spans="1:12" ht="18.95" customHeight="1">
      <c r="A23" s="233"/>
      <c r="B23" s="234"/>
      <c r="C23" s="235"/>
      <c r="D23" s="238" t="s">
        <v>42</v>
      </c>
      <c r="E23" s="856">
        <v>11597796.810000001</v>
      </c>
      <c r="F23" s="848">
        <v>2104296.81</v>
      </c>
      <c r="G23" s="848">
        <v>9000</v>
      </c>
      <c r="H23" s="848">
        <v>3434500</v>
      </c>
      <c r="I23" s="848">
        <v>0</v>
      </c>
      <c r="J23" s="848">
        <v>0</v>
      </c>
      <c r="K23" s="848">
        <v>0</v>
      </c>
      <c r="L23" s="857">
        <v>6050000</v>
      </c>
    </row>
    <row r="24" spans="1:12" ht="18.95" customHeight="1">
      <c r="A24" s="233"/>
      <c r="B24" s="234"/>
      <c r="C24" s="235"/>
      <c r="D24" s="238" t="s">
        <v>43</v>
      </c>
      <c r="E24" s="856">
        <v>8252862.2300000004</v>
      </c>
      <c r="F24" s="848">
        <v>1535123.1300000001</v>
      </c>
      <c r="G24" s="848">
        <v>8014.89</v>
      </c>
      <c r="H24" s="848">
        <v>1428352.6700000002</v>
      </c>
      <c r="I24" s="848">
        <v>0</v>
      </c>
      <c r="J24" s="848">
        <v>0</v>
      </c>
      <c r="K24" s="848">
        <v>0</v>
      </c>
      <c r="L24" s="857">
        <v>5281371.54</v>
      </c>
    </row>
    <row r="25" spans="1:12" ht="18.95" customHeight="1">
      <c r="A25" s="233"/>
      <c r="B25" s="235"/>
      <c r="C25" s="235"/>
      <c r="D25" s="238" t="s">
        <v>44</v>
      </c>
      <c r="E25" s="367">
        <v>0.91566206923332971</v>
      </c>
      <c r="F25" s="194">
        <v>1.0302839798657719</v>
      </c>
      <c r="G25" s="194">
        <v>1.0018612500000001</v>
      </c>
      <c r="H25" s="194">
        <v>0.97498475767918102</v>
      </c>
      <c r="I25" s="194">
        <v>0</v>
      </c>
      <c r="J25" s="194">
        <v>0</v>
      </c>
      <c r="K25" s="194">
        <v>0</v>
      </c>
      <c r="L25" s="368">
        <v>0.87295397355371906</v>
      </c>
    </row>
    <row r="26" spans="1:12" ht="18.95" customHeight="1">
      <c r="A26" s="239"/>
      <c r="B26" s="240"/>
      <c r="C26" s="240"/>
      <c r="D26" s="238" t="s">
        <v>45</v>
      </c>
      <c r="E26" s="369">
        <v>0.71158879269932651</v>
      </c>
      <c r="F26" s="370">
        <v>0.72951834679633432</v>
      </c>
      <c r="G26" s="370">
        <v>0.89054333333333335</v>
      </c>
      <c r="H26" s="370">
        <v>0.41588372980055327</v>
      </c>
      <c r="I26" s="370">
        <v>0</v>
      </c>
      <c r="J26" s="370">
        <v>0</v>
      </c>
      <c r="K26" s="370">
        <v>0</v>
      </c>
      <c r="L26" s="371">
        <v>0.87295397355371906</v>
      </c>
    </row>
    <row r="27" spans="1:12" ht="18.95" customHeight="1">
      <c r="A27" s="233" t="s">
        <v>365</v>
      </c>
      <c r="B27" s="234" t="s">
        <v>47</v>
      </c>
      <c r="C27" s="235" t="s">
        <v>366</v>
      </c>
      <c r="D27" s="236" t="s">
        <v>41</v>
      </c>
      <c r="E27" s="853">
        <v>82741000</v>
      </c>
      <c r="F27" s="854">
        <v>5205000</v>
      </c>
      <c r="G27" s="854">
        <v>1123000</v>
      </c>
      <c r="H27" s="854">
        <v>35291000</v>
      </c>
      <c r="I27" s="854">
        <v>555000</v>
      </c>
      <c r="J27" s="855">
        <v>0</v>
      </c>
      <c r="K27" s="855">
        <v>0</v>
      </c>
      <c r="L27" s="866">
        <v>40567000</v>
      </c>
    </row>
    <row r="28" spans="1:12" ht="18.95" customHeight="1">
      <c r="A28" s="233"/>
      <c r="B28" s="234"/>
      <c r="C28" s="235"/>
      <c r="D28" s="238" t="s">
        <v>42</v>
      </c>
      <c r="E28" s="856">
        <v>152607651</v>
      </c>
      <c r="F28" s="848">
        <v>5211093</v>
      </c>
      <c r="G28" s="848">
        <v>1607510</v>
      </c>
      <c r="H28" s="848">
        <v>36393183.609999992</v>
      </c>
      <c r="I28" s="848">
        <v>851088.39</v>
      </c>
      <c r="J28" s="848">
        <v>0</v>
      </c>
      <c r="K28" s="848">
        <v>0</v>
      </c>
      <c r="L28" s="857">
        <v>108544776</v>
      </c>
    </row>
    <row r="29" spans="1:12" ht="18.95" customHeight="1">
      <c r="A29" s="233"/>
      <c r="B29" s="234"/>
      <c r="C29" s="235"/>
      <c r="D29" s="238" t="s">
        <v>43</v>
      </c>
      <c r="E29" s="856">
        <v>105937378.70000002</v>
      </c>
      <c r="F29" s="848">
        <v>5196583</v>
      </c>
      <c r="G29" s="848">
        <v>1138982.5700000003</v>
      </c>
      <c r="H29" s="848">
        <v>27270323.56000001</v>
      </c>
      <c r="I29" s="848">
        <v>574578.46</v>
      </c>
      <c r="J29" s="848">
        <v>0</v>
      </c>
      <c r="K29" s="848">
        <v>0</v>
      </c>
      <c r="L29" s="857">
        <v>71756911.109999999</v>
      </c>
    </row>
    <row r="30" spans="1:12" ht="18.95" customHeight="1">
      <c r="A30" s="237"/>
      <c r="B30" s="235"/>
      <c r="C30" s="235"/>
      <c r="D30" s="238" t="s">
        <v>44</v>
      </c>
      <c r="E30" s="367">
        <v>1.2803492669897634</v>
      </c>
      <c r="F30" s="194">
        <v>0.99838290105667626</v>
      </c>
      <c r="G30" s="194">
        <v>1.0142320302760466</v>
      </c>
      <c r="H30" s="194">
        <v>0.77272742512255277</v>
      </c>
      <c r="I30" s="194">
        <v>1.0352765045045045</v>
      </c>
      <c r="J30" s="194">
        <v>0</v>
      </c>
      <c r="K30" s="194">
        <v>0</v>
      </c>
      <c r="L30" s="368">
        <v>1.7688493383784849</v>
      </c>
    </row>
    <row r="31" spans="1:12" ht="18.95" customHeight="1">
      <c r="A31" s="239"/>
      <c r="B31" s="240"/>
      <c r="C31" s="240"/>
      <c r="D31" s="243" t="s">
        <v>45</v>
      </c>
      <c r="E31" s="369">
        <v>0.69418130746275641</v>
      </c>
      <c r="F31" s="370">
        <v>0.99721555535470197</v>
      </c>
      <c r="G31" s="370">
        <v>0.70853840411568225</v>
      </c>
      <c r="H31" s="370">
        <v>0.74932503438657028</v>
      </c>
      <c r="I31" s="370">
        <v>0.67511020800083987</v>
      </c>
      <c r="J31" s="370">
        <v>0</v>
      </c>
      <c r="K31" s="370">
        <v>0</v>
      </c>
      <c r="L31" s="371">
        <v>0.66108120311566165</v>
      </c>
    </row>
    <row r="32" spans="1:12" ht="18.95" customHeight="1">
      <c r="A32" s="233" t="s">
        <v>367</v>
      </c>
      <c r="B32" s="234" t="s">
        <v>47</v>
      </c>
      <c r="C32" s="235" t="s">
        <v>368</v>
      </c>
      <c r="D32" s="238" t="s">
        <v>41</v>
      </c>
      <c r="E32" s="853">
        <v>575364000</v>
      </c>
      <c r="F32" s="854">
        <v>575364000</v>
      </c>
      <c r="G32" s="854">
        <v>0</v>
      </c>
      <c r="H32" s="854">
        <v>0</v>
      </c>
      <c r="I32" s="854">
        <v>0</v>
      </c>
      <c r="J32" s="855">
        <v>0</v>
      </c>
      <c r="K32" s="855">
        <v>0</v>
      </c>
      <c r="L32" s="866">
        <v>0</v>
      </c>
    </row>
    <row r="33" spans="1:12" ht="18.95" customHeight="1">
      <c r="A33" s="233"/>
      <c r="B33" s="234"/>
      <c r="C33" s="235"/>
      <c r="D33" s="238" t="s">
        <v>42</v>
      </c>
      <c r="E33" s="856">
        <v>1181886340.3400002</v>
      </c>
      <c r="F33" s="848">
        <v>1181886340.3400002</v>
      </c>
      <c r="G33" s="848">
        <v>0</v>
      </c>
      <c r="H33" s="848">
        <v>0</v>
      </c>
      <c r="I33" s="848">
        <v>0</v>
      </c>
      <c r="J33" s="848">
        <v>0</v>
      </c>
      <c r="K33" s="848">
        <v>0</v>
      </c>
      <c r="L33" s="857">
        <v>0</v>
      </c>
    </row>
    <row r="34" spans="1:12" ht="18.95" customHeight="1">
      <c r="A34" s="233"/>
      <c r="B34" s="234"/>
      <c r="C34" s="235"/>
      <c r="D34" s="238" t="s">
        <v>43</v>
      </c>
      <c r="E34" s="856">
        <v>626252375.58999991</v>
      </c>
      <c r="F34" s="848">
        <v>626252375.58999991</v>
      </c>
      <c r="G34" s="848">
        <v>0</v>
      </c>
      <c r="H34" s="848">
        <v>0</v>
      </c>
      <c r="I34" s="848">
        <v>0</v>
      </c>
      <c r="J34" s="848">
        <v>0</v>
      </c>
      <c r="K34" s="848">
        <v>0</v>
      </c>
      <c r="L34" s="857">
        <v>0</v>
      </c>
    </row>
    <row r="35" spans="1:12" ht="18.95" customHeight="1">
      <c r="A35" s="237"/>
      <c r="B35" s="235"/>
      <c r="C35" s="235"/>
      <c r="D35" s="238" t="s">
        <v>44</v>
      </c>
      <c r="E35" s="367">
        <v>1.0884455328974352</v>
      </c>
      <c r="F35" s="194">
        <v>1.0884455328974352</v>
      </c>
      <c r="G35" s="194">
        <v>0</v>
      </c>
      <c r="H35" s="194">
        <v>0</v>
      </c>
      <c r="I35" s="194">
        <v>0</v>
      </c>
      <c r="J35" s="194">
        <v>0</v>
      </c>
      <c r="K35" s="194">
        <v>0</v>
      </c>
      <c r="L35" s="368">
        <v>0</v>
      </c>
    </row>
    <row r="36" spans="1:12" ht="18.95" customHeight="1">
      <c r="A36" s="239"/>
      <c r="B36" s="240"/>
      <c r="C36" s="240"/>
      <c r="D36" s="238" t="s">
        <v>45</v>
      </c>
      <c r="E36" s="369">
        <v>0.52987529698485414</v>
      </c>
      <c r="F36" s="370">
        <v>0.52987529698485414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1">
        <v>0</v>
      </c>
    </row>
    <row r="37" spans="1:12" ht="18.95" customHeight="1">
      <c r="A37" s="233" t="s">
        <v>369</v>
      </c>
      <c r="B37" s="234" t="s">
        <v>47</v>
      </c>
      <c r="C37" s="235" t="s">
        <v>370</v>
      </c>
      <c r="D37" s="236" t="s">
        <v>41</v>
      </c>
      <c r="E37" s="853">
        <v>833206000</v>
      </c>
      <c r="F37" s="854">
        <v>166282000</v>
      </c>
      <c r="G37" s="854">
        <v>165000</v>
      </c>
      <c r="H37" s="854">
        <v>441689000</v>
      </c>
      <c r="I37" s="854">
        <v>134780000</v>
      </c>
      <c r="J37" s="855">
        <v>0</v>
      </c>
      <c r="K37" s="855">
        <v>0</v>
      </c>
      <c r="L37" s="866">
        <v>90290000</v>
      </c>
    </row>
    <row r="38" spans="1:12" ht="18.95" customHeight="1">
      <c r="A38" s="233"/>
      <c r="B38" s="234"/>
      <c r="C38" s="235"/>
      <c r="D38" s="238" t="s">
        <v>42</v>
      </c>
      <c r="E38" s="856">
        <v>873590767.12</v>
      </c>
      <c r="F38" s="848">
        <v>140165515</v>
      </c>
      <c r="G38" s="848">
        <v>160126</v>
      </c>
      <c r="H38" s="848">
        <v>483759380</v>
      </c>
      <c r="I38" s="848">
        <v>164145887.12</v>
      </c>
      <c r="J38" s="848">
        <v>0</v>
      </c>
      <c r="K38" s="848">
        <v>0</v>
      </c>
      <c r="L38" s="857">
        <v>85359859</v>
      </c>
    </row>
    <row r="39" spans="1:12" ht="18.95" customHeight="1">
      <c r="A39" s="233"/>
      <c r="B39" s="234"/>
      <c r="C39" s="235"/>
      <c r="D39" s="238" t="s">
        <v>43</v>
      </c>
      <c r="E39" s="856">
        <v>710716861.78000021</v>
      </c>
      <c r="F39" s="848">
        <v>87834416.140000001</v>
      </c>
      <c r="G39" s="848">
        <v>151813.59</v>
      </c>
      <c r="H39" s="848">
        <v>429835844.22000021</v>
      </c>
      <c r="I39" s="848">
        <v>117876998.17</v>
      </c>
      <c r="J39" s="848">
        <v>0</v>
      </c>
      <c r="K39" s="848">
        <v>0</v>
      </c>
      <c r="L39" s="857">
        <v>75017789.660000011</v>
      </c>
    </row>
    <row r="40" spans="1:12" ht="18.95" customHeight="1">
      <c r="A40" s="237"/>
      <c r="B40" s="235"/>
      <c r="C40" s="235"/>
      <c r="D40" s="238" t="s">
        <v>44</v>
      </c>
      <c r="E40" s="367">
        <v>0.85299057109526366</v>
      </c>
      <c r="F40" s="194">
        <v>0.52822564162086094</v>
      </c>
      <c r="G40" s="194">
        <v>0.92008236363636364</v>
      </c>
      <c r="H40" s="194">
        <v>0.97316402314750927</v>
      </c>
      <c r="I40" s="194">
        <v>0.87458820425879213</v>
      </c>
      <c r="J40" s="194">
        <v>0</v>
      </c>
      <c r="K40" s="194">
        <v>0</v>
      </c>
      <c r="L40" s="368">
        <v>0.83085380064237468</v>
      </c>
    </row>
    <row r="41" spans="1:12" ht="18.95" customHeight="1">
      <c r="A41" s="239"/>
      <c r="B41" s="240"/>
      <c r="C41" s="240"/>
      <c r="D41" s="244" t="s">
        <v>45</v>
      </c>
      <c r="E41" s="369">
        <v>0.81355811957931701</v>
      </c>
      <c r="F41" s="370">
        <v>0.62664783231453192</v>
      </c>
      <c r="G41" s="370">
        <v>0.94808831794961468</v>
      </c>
      <c r="H41" s="370">
        <v>0.88853231997279347</v>
      </c>
      <c r="I41" s="370">
        <v>0.71812337328820908</v>
      </c>
      <c r="J41" s="370">
        <v>0</v>
      </c>
      <c r="K41" s="370">
        <v>0</v>
      </c>
      <c r="L41" s="371">
        <v>0.87884153674621246</v>
      </c>
    </row>
    <row r="42" spans="1:12" ht="18.75" customHeight="1">
      <c r="A42" s="245" t="s">
        <v>371</v>
      </c>
      <c r="B42" s="246" t="s">
        <v>47</v>
      </c>
      <c r="C42" s="247" t="s">
        <v>372</v>
      </c>
      <c r="D42" s="248" t="s">
        <v>41</v>
      </c>
      <c r="E42" s="853">
        <v>0</v>
      </c>
      <c r="F42" s="854">
        <v>0</v>
      </c>
      <c r="G42" s="854">
        <v>0</v>
      </c>
      <c r="H42" s="854">
        <v>0</v>
      </c>
      <c r="I42" s="854">
        <v>0</v>
      </c>
      <c r="J42" s="855">
        <v>0</v>
      </c>
      <c r="K42" s="855">
        <v>0</v>
      </c>
      <c r="L42" s="866">
        <v>0</v>
      </c>
    </row>
    <row r="43" spans="1:12" ht="18.95" customHeight="1">
      <c r="A43" s="237"/>
      <c r="B43" s="235"/>
      <c r="C43" s="235" t="s">
        <v>373</v>
      </c>
      <c r="D43" s="238" t="s">
        <v>42</v>
      </c>
      <c r="E43" s="856">
        <v>1500000</v>
      </c>
      <c r="F43" s="848">
        <v>0</v>
      </c>
      <c r="G43" s="848">
        <v>0</v>
      </c>
      <c r="H43" s="848">
        <v>0</v>
      </c>
      <c r="I43" s="848">
        <v>1500000</v>
      </c>
      <c r="J43" s="848">
        <v>0</v>
      </c>
      <c r="K43" s="848">
        <v>0</v>
      </c>
      <c r="L43" s="857">
        <v>0</v>
      </c>
    </row>
    <row r="44" spans="1:12" ht="18.95" customHeight="1">
      <c r="A44" s="237"/>
      <c r="B44" s="235"/>
      <c r="C44" s="235"/>
      <c r="D44" s="238" t="s">
        <v>43</v>
      </c>
      <c r="E44" s="856">
        <v>0</v>
      </c>
      <c r="F44" s="848">
        <v>0</v>
      </c>
      <c r="G44" s="848">
        <v>0</v>
      </c>
      <c r="H44" s="848">
        <v>0</v>
      </c>
      <c r="I44" s="848">
        <v>0</v>
      </c>
      <c r="J44" s="848">
        <v>0</v>
      </c>
      <c r="K44" s="848">
        <v>0</v>
      </c>
      <c r="L44" s="857">
        <v>0</v>
      </c>
    </row>
    <row r="45" spans="1:12" ht="18.95" customHeight="1">
      <c r="A45" s="237"/>
      <c r="B45" s="235"/>
      <c r="C45" s="235"/>
      <c r="D45" s="238" t="s">
        <v>44</v>
      </c>
      <c r="E45" s="367">
        <v>0</v>
      </c>
      <c r="F45" s="194">
        <v>0</v>
      </c>
      <c r="G45" s="194">
        <v>0</v>
      </c>
      <c r="H45" s="194">
        <v>0</v>
      </c>
      <c r="I45" s="194">
        <v>0</v>
      </c>
      <c r="J45" s="194">
        <v>0</v>
      </c>
      <c r="K45" s="194">
        <v>0</v>
      </c>
      <c r="L45" s="368">
        <v>0</v>
      </c>
    </row>
    <row r="46" spans="1:12" ht="18.95" customHeight="1">
      <c r="A46" s="239"/>
      <c r="B46" s="240"/>
      <c r="C46" s="240"/>
      <c r="D46" s="241" t="s">
        <v>45</v>
      </c>
      <c r="E46" s="369">
        <v>0</v>
      </c>
      <c r="F46" s="370">
        <v>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1">
        <v>0</v>
      </c>
    </row>
    <row r="47" spans="1:12" ht="18.95" customHeight="1">
      <c r="A47" s="233" t="s">
        <v>374</v>
      </c>
      <c r="B47" s="234" t="s">
        <v>47</v>
      </c>
      <c r="C47" s="235" t="s">
        <v>375</v>
      </c>
      <c r="D47" s="249" t="s">
        <v>41</v>
      </c>
      <c r="E47" s="853">
        <v>427089000</v>
      </c>
      <c r="F47" s="854">
        <v>334732000</v>
      </c>
      <c r="G47" s="854">
        <v>246000</v>
      </c>
      <c r="H47" s="854">
        <v>89497000</v>
      </c>
      <c r="I47" s="854">
        <v>886000</v>
      </c>
      <c r="J47" s="855">
        <v>0</v>
      </c>
      <c r="K47" s="855">
        <v>0</v>
      </c>
      <c r="L47" s="866">
        <v>1728000</v>
      </c>
    </row>
    <row r="48" spans="1:12" ht="18.95" customHeight="1">
      <c r="A48" s="233"/>
      <c r="B48" s="234"/>
      <c r="C48" s="235"/>
      <c r="D48" s="238" t="s">
        <v>42</v>
      </c>
      <c r="E48" s="856">
        <v>431148752.73000002</v>
      </c>
      <c r="F48" s="848">
        <v>334732000</v>
      </c>
      <c r="G48" s="848">
        <v>264500</v>
      </c>
      <c r="H48" s="848">
        <v>93530377.730000004</v>
      </c>
      <c r="I48" s="848">
        <v>893875</v>
      </c>
      <c r="J48" s="848">
        <v>0</v>
      </c>
      <c r="K48" s="848">
        <v>0</v>
      </c>
      <c r="L48" s="857">
        <v>1728000</v>
      </c>
    </row>
    <row r="49" spans="1:12" ht="18.95" customHeight="1">
      <c r="A49" s="233"/>
      <c r="B49" s="234"/>
      <c r="C49" s="235"/>
      <c r="D49" s="238" t="s">
        <v>43</v>
      </c>
      <c r="E49" s="856">
        <v>303128831.31</v>
      </c>
      <c r="F49" s="848">
        <v>228460755.00999999</v>
      </c>
      <c r="G49" s="848">
        <v>142347.91999999998</v>
      </c>
      <c r="H49" s="848">
        <v>72633298.000000045</v>
      </c>
      <c r="I49" s="848">
        <v>644814.77</v>
      </c>
      <c r="J49" s="848">
        <v>0</v>
      </c>
      <c r="K49" s="848">
        <v>0</v>
      </c>
      <c r="L49" s="857">
        <v>1247615.6099999996</v>
      </c>
    </row>
    <row r="50" spans="1:12" ht="18.95" customHeight="1">
      <c r="A50" s="233"/>
      <c r="B50" s="235"/>
      <c r="C50" s="235"/>
      <c r="D50" s="238" t="s">
        <v>44</v>
      </c>
      <c r="E50" s="367">
        <v>0.70975565118745743</v>
      </c>
      <c r="F50" s="194">
        <v>0.6825184177491247</v>
      </c>
      <c r="G50" s="194">
        <v>0.57865008130081297</v>
      </c>
      <c r="H50" s="194">
        <v>0.81157243259550649</v>
      </c>
      <c r="I50" s="194">
        <v>0.72778190744921001</v>
      </c>
      <c r="J50" s="194">
        <v>0</v>
      </c>
      <c r="K50" s="194">
        <v>0</v>
      </c>
      <c r="L50" s="368">
        <v>0.7219997743055554</v>
      </c>
    </row>
    <row r="51" spans="1:12" ht="18.95" customHeight="1">
      <c r="A51" s="239"/>
      <c r="B51" s="240"/>
      <c r="C51" s="240"/>
      <c r="D51" s="243" t="s">
        <v>45</v>
      </c>
      <c r="E51" s="369">
        <v>0.70307249966655838</v>
      </c>
      <c r="F51" s="370">
        <v>0.6825184177491247</v>
      </c>
      <c r="G51" s="370">
        <v>0.53817739130434772</v>
      </c>
      <c r="H51" s="370">
        <v>0.77657441103974933</v>
      </c>
      <c r="I51" s="370">
        <v>0.72137018039435041</v>
      </c>
      <c r="J51" s="370">
        <v>0</v>
      </c>
      <c r="K51" s="370">
        <v>0</v>
      </c>
      <c r="L51" s="371">
        <v>0.7219997743055554</v>
      </c>
    </row>
    <row r="52" spans="1:12" ht="18.95" customHeight="1">
      <c r="A52" s="233" t="s">
        <v>376</v>
      </c>
      <c r="B52" s="234" t="s">
        <v>47</v>
      </c>
      <c r="C52" s="235" t="s">
        <v>377</v>
      </c>
      <c r="D52" s="236" t="s">
        <v>41</v>
      </c>
      <c r="E52" s="853">
        <v>19500000</v>
      </c>
      <c r="F52" s="854">
        <v>19500000</v>
      </c>
      <c r="G52" s="854">
        <v>0</v>
      </c>
      <c r="H52" s="854">
        <v>0</v>
      </c>
      <c r="I52" s="854">
        <v>0</v>
      </c>
      <c r="J52" s="855">
        <v>0</v>
      </c>
      <c r="K52" s="855">
        <v>0</v>
      </c>
      <c r="L52" s="866">
        <v>0</v>
      </c>
    </row>
    <row r="53" spans="1:12" ht="18.95" customHeight="1">
      <c r="A53" s="233"/>
      <c r="B53" s="234"/>
      <c r="C53" s="235"/>
      <c r="D53" s="238" t="s">
        <v>42</v>
      </c>
      <c r="E53" s="856">
        <v>19500000</v>
      </c>
      <c r="F53" s="848">
        <v>19500000</v>
      </c>
      <c r="G53" s="848">
        <v>0</v>
      </c>
      <c r="H53" s="848">
        <v>0</v>
      </c>
      <c r="I53" s="848">
        <v>0</v>
      </c>
      <c r="J53" s="848">
        <v>0</v>
      </c>
      <c r="K53" s="848">
        <v>0</v>
      </c>
      <c r="L53" s="857">
        <v>0</v>
      </c>
    </row>
    <row r="54" spans="1:12" ht="18.95" customHeight="1">
      <c r="A54" s="233"/>
      <c r="B54" s="234"/>
      <c r="C54" s="235"/>
      <c r="D54" s="238" t="s">
        <v>43</v>
      </c>
      <c r="E54" s="856">
        <v>14103049.08</v>
      </c>
      <c r="F54" s="848">
        <v>14103049.08</v>
      </c>
      <c r="G54" s="848">
        <v>0</v>
      </c>
      <c r="H54" s="848">
        <v>0</v>
      </c>
      <c r="I54" s="848">
        <v>0</v>
      </c>
      <c r="J54" s="848">
        <v>0</v>
      </c>
      <c r="K54" s="848">
        <v>0</v>
      </c>
      <c r="L54" s="857">
        <v>0</v>
      </c>
    </row>
    <row r="55" spans="1:12" ht="18.95" customHeight="1">
      <c r="A55" s="237"/>
      <c r="B55" s="235"/>
      <c r="C55" s="235"/>
      <c r="D55" s="238" t="s">
        <v>44</v>
      </c>
      <c r="E55" s="367">
        <v>0.72323328615384619</v>
      </c>
      <c r="F55" s="194">
        <v>0.72323328615384619</v>
      </c>
      <c r="G55" s="194">
        <v>0</v>
      </c>
      <c r="H55" s="194">
        <v>0</v>
      </c>
      <c r="I55" s="194">
        <v>0</v>
      </c>
      <c r="J55" s="194">
        <v>0</v>
      </c>
      <c r="K55" s="194">
        <v>0</v>
      </c>
      <c r="L55" s="368">
        <v>0</v>
      </c>
    </row>
    <row r="56" spans="1:12" ht="18.95" customHeight="1">
      <c r="A56" s="239"/>
      <c r="B56" s="240"/>
      <c r="C56" s="240"/>
      <c r="D56" s="243" t="s">
        <v>45</v>
      </c>
      <c r="E56" s="369">
        <v>0.72323328615384619</v>
      </c>
      <c r="F56" s="370">
        <v>0.72323328615384619</v>
      </c>
      <c r="G56" s="370">
        <v>0</v>
      </c>
      <c r="H56" s="370">
        <v>0</v>
      </c>
      <c r="I56" s="370">
        <v>0</v>
      </c>
      <c r="J56" s="370">
        <v>0</v>
      </c>
      <c r="K56" s="370">
        <v>0</v>
      </c>
      <c r="L56" s="371">
        <v>0</v>
      </c>
    </row>
    <row r="57" spans="1:12" ht="18.95" customHeight="1">
      <c r="A57" s="233" t="s">
        <v>378</v>
      </c>
      <c r="B57" s="234" t="s">
        <v>47</v>
      </c>
      <c r="C57" s="235" t="s">
        <v>379</v>
      </c>
      <c r="D57" s="238" t="s">
        <v>41</v>
      </c>
      <c r="E57" s="853">
        <v>11510767000</v>
      </c>
      <c r="F57" s="854">
        <v>5432565000</v>
      </c>
      <c r="G57" s="854">
        <v>13736000</v>
      </c>
      <c r="H57" s="854">
        <v>3461945000</v>
      </c>
      <c r="I57" s="854">
        <v>1778339000</v>
      </c>
      <c r="J57" s="855">
        <v>0</v>
      </c>
      <c r="K57" s="855">
        <v>0</v>
      </c>
      <c r="L57" s="866">
        <v>824182000</v>
      </c>
    </row>
    <row r="58" spans="1:12" ht="18.95" customHeight="1">
      <c r="A58" s="233"/>
      <c r="B58" s="234"/>
      <c r="C58" s="235"/>
      <c r="D58" s="238" t="s">
        <v>42</v>
      </c>
      <c r="E58" s="856">
        <v>12482521383.930002</v>
      </c>
      <c r="F58" s="848">
        <v>5803137320.0299997</v>
      </c>
      <c r="G58" s="848">
        <v>14178516</v>
      </c>
      <c r="H58" s="848">
        <v>3517028472.0000005</v>
      </c>
      <c r="I58" s="848">
        <v>2099531597.96</v>
      </c>
      <c r="J58" s="848">
        <v>0</v>
      </c>
      <c r="K58" s="848">
        <v>0</v>
      </c>
      <c r="L58" s="857">
        <v>1048645477.9400001</v>
      </c>
    </row>
    <row r="59" spans="1:12" ht="18.95" customHeight="1">
      <c r="A59" s="233"/>
      <c r="B59" s="234"/>
      <c r="C59" s="235"/>
      <c r="D59" s="238" t="s">
        <v>43</v>
      </c>
      <c r="E59" s="856">
        <v>8639747992.8800049</v>
      </c>
      <c r="F59" s="848">
        <v>4432445662.750001</v>
      </c>
      <c r="G59" s="848">
        <v>9903877.2200000007</v>
      </c>
      <c r="H59" s="848">
        <v>2469001298.4800034</v>
      </c>
      <c r="I59" s="848">
        <v>1187432860.3599999</v>
      </c>
      <c r="J59" s="848">
        <v>0</v>
      </c>
      <c r="K59" s="848">
        <v>0</v>
      </c>
      <c r="L59" s="857">
        <v>540964294.07000005</v>
      </c>
    </row>
    <row r="60" spans="1:12" ht="18.95" customHeight="1">
      <c r="A60" s="237"/>
      <c r="B60" s="235"/>
      <c r="C60" s="235"/>
      <c r="D60" s="238" t="s">
        <v>44</v>
      </c>
      <c r="E60" s="367">
        <v>0.75057969576484385</v>
      </c>
      <c r="F60" s="194">
        <v>0.8159029229746908</v>
      </c>
      <c r="G60" s="194">
        <v>0.72101610512521841</v>
      </c>
      <c r="H60" s="194">
        <v>0.71318328236872719</v>
      </c>
      <c r="I60" s="194">
        <v>0.66772019303406149</v>
      </c>
      <c r="J60" s="194">
        <v>0</v>
      </c>
      <c r="K60" s="194">
        <v>0</v>
      </c>
      <c r="L60" s="368">
        <v>0.65636509177584568</v>
      </c>
    </row>
    <row r="61" spans="1:12" ht="18.95" customHeight="1">
      <c r="A61" s="239"/>
      <c r="B61" s="240"/>
      <c r="C61" s="240"/>
      <c r="D61" s="238" t="s">
        <v>45</v>
      </c>
      <c r="E61" s="369">
        <v>0.69214766209035428</v>
      </c>
      <c r="F61" s="370">
        <v>0.76380161597263174</v>
      </c>
      <c r="G61" s="370">
        <v>0.69851296285168352</v>
      </c>
      <c r="H61" s="370">
        <v>0.70201345201961818</v>
      </c>
      <c r="I61" s="370">
        <v>0.56557036889264412</v>
      </c>
      <c r="J61" s="370">
        <v>0</v>
      </c>
      <c r="K61" s="370">
        <v>0</v>
      </c>
      <c r="L61" s="371">
        <v>0.51586957217675833</v>
      </c>
    </row>
    <row r="62" spans="1:12" ht="18.95" customHeight="1">
      <c r="A62" s="233" t="s">
        <v>380</v>
      </c>
      <c r="B62" s="234" t="s">
        <v>47</v>
      </c>
      <c r="C62" s="235" t="s">
        <v>134</v>
      </c>
      <c r="D62" s="236" t="s">
        <v>41</v>
      </c>
      <c r="E62" s="853">
        <v>58251000</v>
      </c>
      <c r="F62" s="854">
        <v>54757000</v>
      </c>
      <c r="G62" s="854">
        <v>10000</v>
      </c>
      <c r="H62" s="854">
        <v>3484000</v>
      </c>
      <c r="I62" s="854">
        <v>0</v>
      </c>
      <c r="J62" s="855">
        <v>0</v>
      </c>
      <c r="K62" s="855">
        <v>0</v>
      </c>
      <c r="L62" s="866">
        <v>0</v>
      </c>
    </row>
    <row r="63" spans="1:12" ht="18.95" customHeight="1">
      <c r="A63" s="233"/>
      <c r="B63" s="234"/>
      <c r="C63" s="235"/>
      <c r="D63" s="238" t="s">
        <v>42</v>
      </c>
      <c r="E63" s="856">
        <v>58434608</v>
      </c>
      <c r="F63" s="848">
        <v>54866878</v>
      </c>
      <c r="G63" s="848">
        <v>10000</v>
      </c>
      <c r="H63" s="848">
        <v>3307730</v>
      </c>
      <c r="I63" s="848">
        <v>250000</v>
      </c>
      <c r="J63" s="848">
        <v>0</v>
      </c>
      <c r="K63" s="848">
        <v>0</v>
      </c>
      <c r="L63" s="857">
        <v>0</v>
      </c>
    </row>
    <row r="64" spans="1:12" ht="18.95" customHeight="1">
      <c r="A64" s="233"/>
      <c r="B64" s="234"/>
      <c r="C64" s="235"/>
      <c r="D64" s="238" t="s">
        <v>43</v>
      </c>
      <c r="E64" s="856">
        <v>51626706.920000002</v>
      </c>
      <c r="F64" s="848">
        <v>49001342.899999999</v>
      </c>
      <c r="G64" s="848">
        <v>2241.3200000000002</v>
      </c>
      <c r="H64" s="848">
        <v>2623122.7000000002</v>
      </c>
      <c r="I64" s="848">
        <v>0</v>
      </c>
      <c r="J64" s="848">
        <v>0</v>
      </c>
      <c r="K64" s="848">
        <v>0</v>
      </c>
      <c r="L64" s="857">
        <v>0</v>
      </c>
    </row>
    <row r="65" spans="1:12" ht="18.95" customHeight="1">
      <c r="A65" s="237"/>
      <c r="B65" s="235"/>
      <c r="C65" s="235"/>
      <c r="D65" s="238" t="s">
        <v>44</v>
      </c>
      <c r="E65" s="367">
        <v>0.8862801826578085</v>
      </c>
      <c r="F65" s="194">
        <v>0.8948872819913436</v>
      </c>
      <c r="G65" s="194">
        <v>0.22413200000000003</v>
      </c>
      <c r="H65" s="194">
        <v>0.75290548220436282</v>
      </c>
      <c r="I65" s="194">
        <v>0</v>
      </c>
      <c r="J65" s="194">
        <v>0</v>
      </c>
      <c r="K65" s="194">
        <v>0</v>
      </c>
      <c r="L65" s="368">
        <v>0</v>
      </c>
    </row>
    <row r="66" spans="1:12" ht="18.95" customHeight="1">
      <c r="A66" s="239"/>
      <c r="B66" s="240"/>
      <c r="C66" s="240"/>
      <c r="D66" s="243" t="s">
        <v>45</v>
      </c>
      <c r="E66" s="369">
        <v>0.8834953923195652</v>
      </c>
      <c r="F66" s="370">
        <v>0.89309515478536972</v>
      </c>
      <c r="G66" s="370">
        <v>0.22413200000000003</v>
      </c>
      <c r="H66" s="370">
        <v>0.79302805851747271</v>
      </c>
      <c r="I66" s="370">
        <v>0</v>
      </c>
      <c r="J66" s="370">
        <v>0</v>
      </c>
      <c r="K66" s="370">
        <v>0</v>
      </c>
      <c r="L66" s="371">
        <v>0</v>
      </c>
    </row>
    <row r="67" spans="1:12" ht="18.95" customHeight="1">
      <c r="A67" s="233" t="s">
        <v>381</v>
      </c>
      <c r="B67" s="234" t="s">
        <v>47</v>
      </c>
      <c r="C67" s="235" t="s">
        <v>382</v>
      </c>
      <c r="D67" s="236" t="s">
        <v>41</v>
      </c>
      <c r="E67" s="853">
        <v>747970000</v>
      </c>
      <c r="F67" s="854">
        <v>737186000</v>
      </c>
      <c r="G67" s="854">
        <v>361000</v>
      </c>
      <c r="H67" s="854">
        <v>10088000</v>
      </c>
      <c r="I67" s="854">
        <v>335000</v>
      </c>
      <c r="J67" s="855">
        <v>0</v>
      </c>
      <c r="K67" s="855">
        <v>0</v>
      </c>
      <c r="L67" s="866">
        <v>0</v>
      </c>
    </row>
    <row r="68" spans="1:12" ht="18.95" customHeight="1">
      <c r="A68" s="233"/>
      <c r="B68" s="234"/>
      <c r="C68" s="235"/>
      <c r="D68" s="238" t="s">
        <v>42</v>
      </c>
      <c r="E68" s="856">
        <v>960191813.79999995</v>
      </c>
      <c r="F68" s="848">
        <v>898867757.63</v>
      </c>
      <c r="G68" s="848">
        <v>361000</v>
      </c>
      <c r="H68" s="848">
        <v>55806126.170000002</v>
      </c>
      <c r="I68" s="848">
        <v>5156930</v>
      </c>
      <c r="J68" s="848">
        <v>0</v>
      </c>
      <c r="K68" s="848">
        <v>0</v>
      </c>
      <c r="L68" s="857">
        <v>0</v>
      </c>
    </row>
    <row r="69" spans="1:12" ht="18.95" customHeight="1">
      <c r="A69" s="233"/>
      <c r="B69" s="234"/>
      <c r="C69" s="235"/>
      <c r="D69" s="238" t="s">
        <v>43</v>
      </c>
      <c r="E69" s="856">
        <v>427965813.74000007</v>
      </c>
      <c r="F69" s="848">
        <v>377894411.71000004</v>
      </c>
      <c r="G69" s="848">
        <v>180770.42</v>
      </c>
      <c r="H69" s="848">
        <v>49136267.609999999</v>
      </c>
      <c r="I69" s="848">
        <v>754364</v>
      </c>
      <c r="J69" s="848">
        <v>0</v>
      </c>
      <c r="K69" s="848">
        <v>0</v>
      </c>
      <c r="L69" s="857">
        <v>0</v>
      </c>
    </row>
    <row r="70" spans="1:12" ht="18.95" customHeight="1">
      <c r="A70" s="237"/>
      <c r="B70" s="235"/>
      <c r="C70" s="235"/>
      <c r="D70" s="238" t="s">
        <v>44</v>
      </c>
      <c r="E70" s="367">
        <v>0.57216975779777268</v>
      </c>
      <c r="F70" s="194">
        <v>0.51261745571673911</v>
      </c>
      <c r="G70" s="194">
        <v>0.50074908587257616</v>
      </c>
      <c r="H70" s="194">
        <v>4.8707640374702619</v>
      </c>
      <c r="I70" s="194">
        <v>2.2518328358208954</v>
      </c>
      <c r="J70" s="194">
        <v>0</v>
      </c>
      <c r="K70" s="194">
        <v>0</v>
      </c>
      <c r="L70" s="368">
        <v>0</v>
      </c>
    </row>
    <row r="71" spans="1:12" ht="18.95" customHeight="1">
      <c r="A71" s="239"/>
      <c r="B71" s="240"/>
      <c r="C71" s="240"/>
      <c r="D71" s="241" t="s">
        <v>45</v>
      </c>
      <c r="E71" s="369">
        <v>0.44570866736127146</v>
      </c>
      <c r="F71" s="370">
        <v>0.42041157723398098</v>
      </c>
      <c r="G71" s="370">
        <v>0.50074908587257616</v>
      </c>
      <c r="H71" s="370">
        <v>0.88048160627236738</v>
      </c>
      <c r="I71" s="370">
        <v>0.14628160552887087</v>
      </c>
      <c r="J71" s="370">
        <v>0</v>
      </c>
      <c r="K71" s="370">
        <v>0</v>
      </c>
      <c r="L71" s="371">
        <v>0</v>
      </c>
    </row>
    <row r="72" spans="1:12" ht="18.95" customHeight="1">
      <c r="A72" s="250" t="s">
        <v>383</v>
      </c>
      <c r="B72" s="246" t="s">
        <v>47</v>
      </c>
      <c r="C72" s="251" t="s">
        <v>384</v>
      </c>
      <c r="D72" s="248" t="s">
        <v>41</v>
      </c>
      <c r="E72" s="853">
        <v>467012000</v>
      </c>
      <c r="F72" s="854">
        <v>308162000</v>
      </c>
      <c r="G72" s="854">
        <v>212000</v>
      </c>
      <c r="H72" s="854">
        <v>131772000</v>
      </c>
      <c r="I72" s="854">
        <v>3872000</v>
      </c>
      <c r="J72" s="855">
        <v>0</v>
      </c>
      <c r="K72" s="855">
        <v>0</v>
      </c>
      <c r="L72" s="866">
        <v>22994000</v>
      </c>
    </row>
    <row r="73" spans="1:12" ht="18.95" customHeight="1">
      <c r="A73" s="233"/>
      <c r="B73" s="234"/>
      <c r="C73" s="235"/>
      <c r="D73" s="238" t="s">
        <v>42</v>
      </c>
      <c r="E73" s="856">
        <v>490039806.17999995</v>
      </c>
      <c r="F73" s="848">
        <v>323231492.81999999</v>
      </c>
      <c r="G73" s="848">
        <v>231178</v>
      </c>
      <c r="H73" s="848">
        <v>131194866.59999996</v>
      </c>
      <c r="I73" s="848">
        <v>11365654.76</v>
      </c>
      <c r="J73" s="848">
        <v>0</v>
      </c>
      <c r="K73" s="848">
        <v>0</v>
      </c>
      <c r="L73" s="857">
        <v>24016614</v>
      </c>
    </row>
    <row r="74" spans="1:12" ht="18.95" customHeight="1">
      <c r="A74" s="233"/>
      <c r="B74" s="234"/>
      <c r="C74" s="235"/>
      <c r="D74" s="238" t="s">
        <v>43</v>
      </c>
      <c r="E74" s="856">
        <v>332153973.6500001</v>
      </c>
      <c r="F74" s="848">
        <v>238259960.04000008</v>
      </c>
      <c r="G74" s="848">
        <v>128988.16999999998</v>
      </c>
      <c r="H74" s="848">
        <v>79947728.579999983</v>
      </c>
      <c r="I74" s="848">
        <v>3326570.69</v>
      </c>
      <c r="J74" s="848">
        <v>0</v>
      </c>
      <c r="K74" s="848">
        <v>0</v>
      </c>
      <c r="L74" s="857">
        <v>10490726.170000002</v>
      </c>
    </row>
    <row r="75" spans="1:12" ht="18.95" customHeight="1">
      <c r="A75" s="237"/>
      <c r="B75" s="235"/>
      <c r="C75" s="235" t="s">
        <v>4</v>
      </c>
      <c r="D75" s="238" t="s">
        <v>44</v>
      </c>
      <c r="E75" s="367">
        <v>0.71123220313396673</v>
      </c>
      <c r="F75" s="194">
        <v>0.77316463431571736</v>
      </c>
      <c r="G75" s="194">
        <v>0.60843476415094333</v>
      </c>
      <c r="H75" s="194">
        <v>0.60671256852745636</v>
      </c>
      <c r="I75" s="194">
        <v>0.85913499225206613</v>
      </c>
      <c r="J75" s="194">
        <v>0</v>
      </c>
      <c r="K75" s="194">
        <v>0</v>
      </c>
      <c r="L75" s="368">
        <v>0.45623754762111862</v>
      </c>
    </row>
    <row r="76" spans="1:12" ht="18.95" customHeight="1">
      <c r="A76" s="239"/>
      <c r="B76" s="240"/>
      <c r="C76" s="240"/>
      <c r="D76" s="244" t="s">
        <v>45</v>
      </c>
      <c r="E76" s="369">
        <v>0.67781018901144996</v>
      </c>
      <c r="F76" s="370">
        <v>0.73711864509650815</v>
      </c>
      <c r="G76" s="370">
        <v>0.55796040280649539</v>
      </c>
      <c r="H76" s="370">
        <v>0.60938153032887044</v>
      </c>
      <c r="I76" s="370">
        <v>0.29268623411890438</v>
      </c>
      <c r="J76" s="370">
        <v>0</v>
      </c>
      <c r="K76" s="370">
        <v>0</v>
      </c>
      <c r="L76" s="371">
        <v>0.43681120785802702</v>
      </c>
    </row>
    <row r="77" spans="1:12" ht="18.95" customHeight="1">
      <c r="A77" s="233" t="s">
        <v>385</v>
      </c>
      <c r="B77" s="234" t="s">
        <v>47</v>
      </c>
      <c r="C77" s="235" t="s">
        <v>386</v>
      </c>
      <c r="D77" s="249" t="s">
        <v>41</v>
      </c>
      <c r="E77" s="853">
        <v>25265000</v>
      </c>
      <c r="F77" s="854">
        <v>0</v>
      </c>
      <c r="G77" s="854">
        <v>36000</v>
      </c>
      <c r="H77" s="854">
        <v>23205000</v>
      </c>
      <c r="I77" s="854">
        <v>900000</v>
      </c>
      <c r="J77" s="855">
        <v>0</v>
      </c>
      <c r="K77" s="855">
        <v>0</v>
      </c>
      <c r="L77" s="866">
        <v>1124000</v>
      </c>
    </row>
    <row r="78" spans="1:12" ht="18.95" customHeight="1">
      <c r="A78" s="233"/>
      <c r="B78" s="234"/>
      <c r="C78" s="235"/>
      <c r="D78" s="238" t="s">
        <v>42</v>
      </c>
      <c r="E78" s="856">
        <v>25265000</v>
      </c>
      <c r="F78" s="848">
        <v>0</v>
      </c>
      <c r="G78" s="848">
        <v>35500</v>
      </c>
      <c r="H78" s="848">
        <v>23166691</v>
      </c>
      <c r="I78" s="848">
        <v>938809</v>
      </c>
      <c r="J78" s="848">
        <v>0</v>
      </c>
      <c r="K78" s="848">
        <v>0</v>
      </c>
      <c r="L78" s="857">
        <v>1124000</v>
      </c>
    </row>
    <row r="79" spans="1:12" ht="18.95" customHeight="1">
      <c r="A79" s="233"/>
      <c r="B79" s="234"/>
      <c r="C79" s="235"/>
      <c r="D79" s="238" t="s">
        <v>43</v>
      </c>
      <c r="E79" s="856">
        <v>18667566.060000002</v>
      </c>
      <c r="F79" s="848">
        <v>0</v>
      </c>
      <c r="G79" s="848">
        <v>28007.08</v>
      </c>
      <c r="H79" s="848">
        <v>17315890.450000003</v>
      </c>
      <c r="I79" s="848">
        <v>896438.3</v>
      </c>
      <c r="J79" s="848">
        <v>0</v>
      </c>
      <c r="K79" s="848">
        <v>0</v>
      </c>
      <c r="L79" s="857">
        <v>427230.22999999992</v>
      </c>
    </row>
    <row r="80" spans="1:12" ht="18.95" customHeight="1">
      <c r="A80" s="237"/>
      <c r="B80" s="235"/>
      <c r="C80" s="235"/>
      <c r="D80" s="238" t="s">
        <v>44</v>
      </c>
      <c r="E80" s="367">
        <v>0.73887061389273712</v>
      </c>
      <c r="F80" s="194">
        <v>0</v>
      </c>
      <c r="G80" s="194">
        <v>0.77797444444444452</v>
      </c>
      <c r="H80" s="194">
        <v>0.74621376642964887</v>
      </c>
      <c r="I80" s="194">
        <v>0.99604255555555565</v>
      </c>
      <c r="J80" s="194">
        <v>0</v>
      </c>
      <c r="K80" s="194">
        <v>0</v>
      </c>
      <c r="L80" s="368">
        <v>0.38009806939501772</v>
      </c>
    </row>
    <row r="81" spans="1:12" ht="18.95" customHeight="1">
      <c r="A81" s="239"/>
      <c r="B81" s="240"/>
      <c r="C81" s="240"/>
      <c r="D81" s="238" t="s">
        <v>45</v>
      </c>
      <c r="E81" s="369">
        <v>0.73887061389273712</v>
      </c>
      <c r="F81" s="370">
        <v>0</v>
      </c>
      <c r="G81" s="370">
        <v>0.78893183098591557</v>
      </c>
      <c r="H81" s="370">
        <v>0.74744772354411781</v>
      </c>
      <c r="I81" s="370">
        <v>0.95486760352744815</v>
      </c>
      <c r="J81" s="370">
        <v>0</v>
      </c>
      <c r="K81" s="370">
        <v>0</v>
      </c>
      <c r="L81" s="371">
        <v>0.38009806939501772</v>
      </c>
    </row>
    <row r="82" spans="1:12" ht="18.95" customHeight="1">
      <c r="A82" s="233" t="s">
        <v>387</v>
      </c>
      <c r="B82" s="234" t="s">
        <v>47</v>
      </c>
      <c r="C82" s="235" t="s">
        <v>743</v>
      </c>
      <c r="D82" s="236" t="s">
        <v>41</v>
      </c>
      <c r="E82" s="853">
        <v>23202541000</v>
      </c>
      <c r="F82" s="854">
        <v>21405984000</v>
      </c>
      <c r="G82" s="854">
        <v>70689000</v>
      </c>
      <c r="H82" s="854">
        <v>753708000</v>
      </c>
      <c r="I82" s="854">
        <v>740083000</v>
      </c>
      <c r="J82" s="855">
        <v>0</v>
      </c>
      <c r="K82" s="855">
        <v>0</v>
      </c>
      <c r="L82" s="866">
        <v>232077000</v>
      </c>
    </row>
    <row r="83" spans="1:12" ht="18.95" customHeight="1">
      <c r="A83" s="233"/>
      <c r="B83" s="234"/>
      <c r="C83" s="235"/>
      <c r="D83" s="238" t="s">
        <v>42</v>
      </c>
      <c r="E83" s="856">
        <v>24172468209</v>
      </c>
      <c r="F83" s="848">
        <v>22315131806</v>
      </c>
      <c r="G83" s="848">
        <v>69562750</v>
      </c>
      <c r="H83" s="848">
        <v>825486640</v>
      </c>
      <c r="I83" s="848">
        <v>721385731</v>
      </c>
      <c r="J83" s="848">
        <v>0</v>
      </c>
      <c r="K83" s="848">
        <v>0</v>
      </c>
      <c r="L83" s="857">
        <v>240901282</v>
      </c>
    </row>
    <row r="84" spans="1:12" ht="18.95" customHeight="1">
      <c r="A84" s="233"/>
      <c r="B84" s="234"/>
      <c r="C84" s="235"/>
      <c r="D84" s="238" t="s">
        <v>43</v>
      </c>
      <c r="E84" s="856">
        <v>19386571813.629997</v>
      </c>
      <c r="F84" s="848">
        <v>18125823507.699997</v>
      </c>
      <c r="G84" s="848">
        <v>37788040.369999997</v>
      </c>
      <c r="H84" s="848">
        <v>691093401.0200001</v>
      </c>
      <c r="I84" s="848">
        <v>374928166.57999998</v>
      </c>
      <c r="J84" s="848">
        <v>0</v>
      </c>
      <c r="K84" s="848">
        <v>0</v>
      </c>
      <c r="L84" s="857">
        <v>156938697.95999995</v>
      </c>
    </row>
    <row r="85" spans="1:12" ht="18.95" customHeight="1">
      <c r="A85" s="237"/>
      <c r="B85" s="235"/>
      <c r="C85" s="235"/>
      <c r="D85" s="238" t="s">
        <v>44</v>
      </c>
      <c r="E85" s="367">
        <v>0.83553658255059204</v>
      </c>
      <c r="F85" s="194">
        <v>0.84676432102817589</v>
      </c>
      <c r="G85" s="194">
        <v>0.53456747683515116</v>
      </c>
      <c r="H85" s="194">
        <v>0.91692459283966743</v>
      </c>
      <c r="I85" s="194">
        <v>0.5066028628951077</v>
      </c>
      <c r="J85" s="194">
        <v>0</v>
      </c>
      <c r="K85" s="194">
        <v>0</v>
      </c>
      <c r="L85" s="368">
        <v>0.67623546478108532</v>
      </c>
    </row>
    <row r="86" spans="1:12" ht="18.95" customHeight="1">
      <c r="A86" s="239"/>
      <c r="B86" s="240"/>
      <c r="C86" s="240"/>
      <c r="D86" s="243" t="s">
        <v>45</v>
      </c>
      <c r="E86" s="369">
        <v>0.80201043790852533</v>
      </c>
      <c r="F86" s="370">
        <v>0.81226602940460346</v>
      </c>
      <c r="G86" s="370">
        <v>0.54322234773639622</v>
      </c>
      <c r="H86" s="370">
        <v>0.83719513742826912</v>
      </c>
      <c r="I86" s="370">
        <v>0.51973327232334732</v>
      </c>
      <c r="J86" s="370">
        <v>0</v>
      </c>
      <c r="K86" s="370">
        <v>0</v>
      </c>
      <c r="L86" s="371">
        <v>0.65146476870969894</v>
      </c>
    </row>
    <row r="87" spans="1:12" ht="18.95" customHeight="1">
      <c r="A87" s="233" t="s">
        <v>388</v>
      </c>
      <c r="B87" s="234" t="s">
        <v>47</v>
      </c>
      <c r="C87" s="235" t="s">
        <v>83</v>
      </c>
      <c r="D87" s="238" t="s">
        <v>41</v>
      </c>
      <c r="E87" s="853">
        <v>14511767000</v>
      </c>
      <c r="F87" s="854">
        <v>566988000</v>
      </c>
      <c r="G87" s="854">
        <v>407021000</v>
      </c>
      <c r="H87" s="854">
        <v>12244196000</v>
      </c>
      <c r="I87" s="854">
        <v>497441000</v>
      </c>
      <c r="J87" s="855">
        <v>0</v>
      </c>
      <c r="K87" s="855">
        <v>0</v>
      </c>
      <c r="L87" s="866">
        <v>796121000</v>
      </c>
    </row>
    <row r="88" spans="1:12" ht="18.95" customHeight="1">
      <c r="A88" s="233"/>
      <c r="B88" s="234"/>
      <c r="C88" s="235"/>
      <c r="D88" s="238" t="s">
        <v>42</v>
      </c>
      <c r="E88" s="856">
        <v>15814976448.760002</v>
      </c>
      <c r="F88" s="848">
        <v>940445250.41000009</v>
      </c>
      <c r="G88" s="848">
        <v>394995317.97000003</v>
      </c>
      <c r="H88" s="848">
        <v>13023248711.34</v>
      </c>
      <c r="I88" s="848">
        <v>592226804.11000001</v>
      </c>
      <c r="J88" s="848">
        <v>0</v>
      </c>
      <c r="K88" s="848">
        <v>0</v>
      </c>
      <c r="L88" s="857">
        <v>864060364.92999983</v>
      </c>
    </row>
    <row r="89" spans="1:12" ht="18.95" customHeight="1">
      <c r="A89" s="233"/>
      <c r="B89" s="234"/>
      <c r="C89" s="235"/>
      <c r="D89" s="238" t="s">
        <v>43</v>
      </c>
      <c r="E89" s="856">
        <v>11965087620.030006</v>
      </c>
      <c r="F89" s="848">
        <v>748877850.71000016</v>
      </c>
      <c r="G89" s="848">
        <v>267219132.93999985</v>
      </c>
      <c r="H89" s="848">
        <v>10210392788.710009</v>
      </c>
      <c r="I89" s="848">
        <v>153680987.98000002</v>
      </c>
      <c r="J89" s="848">
        <v>0</v>
      </c>
      <c r="K89" s="848">
        <v>0</v>
      </c>
      <c r="L89" s="857">
        <v>584916859.68999946</v>
      </c>
    </row>
    <row r="90" spans="1:12" ht="18.95" customHeight="1">
      <c r="A90" s="233"/>
      <c r="B90" s="235"/>
      <c r="C90" s="235"/>
      <c r="D90" s="238" t="s">
        <v>44</v>
      </c>
      <c r="E90" s="367">
        <v>0.82450935299815709</v>
      </c>
      <c r="F90" s="194">
        <v>1.3208001769173248</v>
      </c>
      <c r="G90" s="194">
        <v>0.65652419147906338</v>
      </c>
      <c r="H90" s="194">
        <v>0.83389654892081189</v>
      </c>
      <c r="I90" s="194">
        <v>0.30894314698627579</v>
      </c>
      <c r="J90" s="194">
        <v>0</v>
      </c>
      <c r="K90" s="194">
        <v>0</v>
      </c>
      <c r="L90" s="368">
        <v>0.73470849241509706</v>
      </c>
    </row>
    <row r="91" spans="1:12" ht="18.95" customHeight="1">
      <c r="A91" s="239"/>
      <c r="B91" s="240"/>
      <c r="C91" s="240"/>
      <c r="D91" s="241" t="s">
        <v>45</v>
      </c>
      <c r="E91" s="369">
        <v>0.75656689460123394</v>
      </c>
      <c r="F91" s="370">
        <v>0.7963013799936961</v>
      </c>
      <c r="G91" s="370">
        <v>0.67651215288656963</v>
      </c>
      <c r="H91" s="370">
        <v>0.78401273100307944</v>
      </c>
      <c r="I91" s="370">
        <v>0.25949684633229697</v>
      </c>
      <c r="J91" s="370">
        <v>0</v>
      </c>
      <c r="K91" s="370">
        <v>0</v>
      </c>
      <c r="L91" s="371">
        <v>0.67693981049273722</v>
      </c>
    </row>
    <row r="92" spans="1:12" ht="18.95" customHeight="1">
      <c r="A92" s="233" t="s">
        <v>389</v>
      </c>
      <c r="B92" s="234" t="s">
        <v>47</v>
      </c>
      <c r="C92" s="235" t="s">
        <v>390</v>
      </c>
      <c r="D92" s="236" t="s">
        <v>41</v>
      </c>
      <c r="E92" s="853">
        <v>2750003000</v>
      </c>
      <c r="F92" s="854">
        <v>108450000</v>
      </c>
      <c r="G92" s="854">
        <v>135714000</v>
      </c>
      <c r="H92" s="854">
        <v>2349167000</v>
      </c>
      <c r="I92" s="854">
        <v>156657000</v>
      </c>
      <c r="J92" s="855">
        <v>0</v>
      </c>
      <c r="K92" s="855">
        <v>0</v>
      </c>
      <c r="L92" s="866">
        <v>15000</v>
      </c>
    </row>
    <row r="93" spans="1:12" ht="18.95" customHeight="1">
      <c r="A93" s="233"/>
      <c r="B93" s="234"/>
      <c r="C93" s="235" t="s">
        <v>391</v>
      </c>
      <c r="D93" s="238" t="s">
        <v>42</v>
      </c>
      <c r="E93" s="856">
        <v>3150070317</v>
      </c>
      <c r="F93" s="848">
        <v>400943812.97000003</v>
      </c>
      <c r="G93" s="848">
        <v>135798535.50999999</v>
      </c>
      <c r="H93" s="848">
        <v>2455509241.52</v>
      </c>
      <c r="I93" s="848">
        <v>157788053</v>
      </c>
      <c r="J93" s="848">
        <v>0</v>
      </c>
      <c r="K93" s="848">
        <v>0</v>
      </c>
      <c r="L93" s="857">
        <v>30674</v>
      </c>
    </row>
    <row r="94" spans="1:12" ht="18.95" customHeight="1">
      <c r="A94" s="233"/>
      <c r="B94" s="234"/>
      <c r="C94" s="235" t="s">
        <v>392</v>
      </c>
      <c r="D94" s="238" t="s">
        <v>43</v>
      </c>
      <c r="E94" s="856">
        <v>2352087064.8899989</v>
      </c>
      <c r="F94" s="848">
        <v>385536426.64999998</v>
      </c>
      <c r="G94" s="848">
        <v>110249360.49999999</v>
      </c>
      <c r="H94" s="848">
        <v>1796906731.4599991</v>
      </c>
      <c r="I94" s="848">
        <v>59378882.409999996</v>
      </c>
      <c r="J94" s="848">
        <v>0</v>
      </c>
      <c r="K94" s="848">
        <v>0</v>
      </c>
      <c r="L94" s="857">
        <v>15663.869999999999</v>
      </c>
    </row>
    <row r="95" spans="1:12" ht="18.95" customHeight="1">
      <c r="A95" s="237"/>
      <c r="B95" s="235"/>
      <c r="C95" s="235" t="s">
        <v>393</v>
      </c>
      <c r="D95" s="238" t="s">
        <v>44</v>
      </c>
      <c r="E95" s="367">
        <v>0.85530345417441322</v>
      </c>
      <c r="F95" s="194">
        <v>3.5549693559243889</v>
      </c>
      <c r="G95" s="194">
        <v>0.8123654191903561</v>
      </c>
      <c r="H95" s="194">
        <v>0.76491229932141869</v>
      </c>
      <c r="I95" s="194">
        <v>0.37903753046464567</v>
      </c>
      <c r="J95" s="194">
        <v>0</v>
      </c>
      <c r="K95" s="194">
        <v>0</v>
      </c>
      <c r="L95" s="368">
        <v>1.0442579999999999</v>
      </c>
    </row>
    <row r="96" spans="1:12" ht="18.95" customHeight="1">
      <c r="A96" s="239"/>
      <c r="B96" s="240"/>
      <c r="C96" s="240"/>
      <c r="D96" s="243" t="s">
        <v>45</v>
      </c>
      <c r="E96" s="369">
        <v>0.74667763833603307</v>
      </c>
      <c r="F96" s="370">
        <v>0.96157220582637382</v>
      </c>
      <c r="G96" s="370">
        <v>0.8118597162035035</v>
      </c>
      <c r="H96" s="370">
        <v>0.7317857742403302</v>
      </c>
      <c r="I96" s="370">
        <v>0.37632052161769181</v>
      </c>
      <c r="J96" s="370">
        <v>0</v>
      </c>
      <c r="K96" s="370">
        <v>0</v>
      </c>
      <c r="L96" s="371">
        <v>0.51065625611266863</v>
      </c>
    </row>
    <row r="97" spans="1:12" ht="18.95" customHeight="1">
      <c r="A97" s="233" t="s">
        <v>394</v>
      </c>
      <c r="B97" s="234" t="s">
        <v>47</v>
      </c>
      <c r="C97" s="235" t="s">
        <v>113</v>
      </c>
      <c r="D97" s="238" t="s">
        <v>41</v>
      </c>
      <c r="E97" s="853">
        <v>36452900000</v>
      </c>
      <c r="F97" s="854">
        <v>1450433000</v>
      </c>
      <c r="G97" s="854">
        <v>1234758000</v>
      </c>
      <c r="H97" s="854">
        <v>21691759000</v>
      </c>
      <c r="I97" s="854">
        <v>12075950000</v>
      </c>
      <c r="J97" s="855">
        <v>0</v>
      </c>
      <c r="K97" s="855">
        <v>0</v>
      </c>
      <c r="L97" s="866">
        <v>0</v>
      </c>
    </row>
    <row r="98" spans="1:12" ht="18.95" customHeight="1">
      <c r="A98" s="233"/>
      <c r="B98" s="234"/>
      <c r="C98" s="235"/>
      <c r="D98" s="238" t="s">
        <v>42</v>
      </c>
      <c r="E98" s="856">
        <v>36285376227.999992</v>
      </c>
      <c r="F98" s="848">
        <v>2035852461</v>
      </c>
      <c r="G98" s="848">
        <v>1161405703.3999999</v>
      </c>
      <c r="H98" s="848">
        <v>21876800201.599991</v>
      </c>
      <c r="I98" s="848">
        <v>11211317862</v>
      </c>
      <c r="J98" s="848">
        <v>0</v>
      </c>
      <c r="K98" s="848">
        <v>0</v>
      </c>
      <c r="L98" s="857">
        <v>0</v>
      </c>
    </row>
    <row r="99" spans="1:12" ht="18.95" customHeight="1">
      <c r="A99" s="233"/>
      <c r="B99" s="234"/>
      <c r="C99" s="235"/>
      <c r="D99" s="238" t="s">
        <v>43</v>
      </c>
      <c r="E99" s="856">
        <v>22679469913.730003</v>
      </c>
      <c r="F99" s="848">
        <v>1569112801.9800003</v>
      </c>
      <c r="G99" s="848">
        <v>1021742746.6599997</v>
      </c>
      <c r="H99" s="848">
        <v>15665410783.780006</v>
      </c>
      <c r="I99" s="848">
        <v>4423203581.3099985</v>
      </c>
      <c r="J99" s="848">
        <v>0</v>
      </c>
      <c r="K99" s="848">
        <v>0</v>
      </c>
      <c r="L99" s="857">
        <v>0</v>
      </c>
    </row>
    <row r="100" spans="1:12" ht="18.95" customHeight="1">
      <c r="A100" s="237"/>
      <c r="B100" s="235"/>
      <c r="C100" s="235"/>
      <c r="D100" s="238" t="s">
        <v>44</v>
      </c>
      <c r="E100" s="367">
        <v>0.6221581798356236</v>
      </c>
      <c r="F100" s="194">
        <v>1.0818237050453212</v>
      </c>
      <c r="G100" s="194">
        <v>0.82748420877613238</v>
      </c>
      <c r="H100" s="194">
        <v>0.72218259403398344</v>
      </c>
      <c r="I100" s="194">
        <v>0.36628203837462053</v>
      </c>
      <c r="J100" s="194">
        <v>0</v>
      </c>
      <c r="K100" s="194">
        <v>0</v>
      </c>
      <c r="L100" s="368">
        <v>0</v>
      </c>
    </row>
    <row r="101" spans="1:12" ht="18.95" customHeight="1">
      <c r="A101" s="239"/>
      <c r="B101" s="240"/>
      <c r="C101" s="240"/>
      <c r="D101" s="241" t="s">
        <v>45</v>
      </c>
      <c r="E101" s="369">
        <v>0.62503058453143867</v>
      </c>
      <c r="F101" s="370">
        <v>0.77073993918462069</v>
      </c>
      <c r="G101" s="370">
        <v>0.87974662399957337</v>
      </c>
      <c r="H101" s="370">
        <v>0.71607413513034202</v>
      </c>
      <c r="I101" s="370">
        <v>0.39453020918282466</v>
      </c>
      <c r="J101" s="370">
        <v>0</v>
      </c>
      <c r="K101" s="370">
        <v>0</v>
      </c>
      <c r="L101" s="371">
        <v>0</v>
      </c>
    </row>
    <row r="102" spans="1:12" ht="18.95" customHeight="1">
      <c r="A102" s="250" t="s">
        <v>395</v>
      </c>
      <c r="B102" s="246" t="s">
        <v>47</v>
      </c>
      <c r="C102" s="251" t="s">
        <v>396</v>
      </c>
      <c r="D102" s="248" t="s">
        <v>41</v>
      </c>
      <c r="E102" s="853">
        <v>88819232000</v>
      </c>
      <c r="F102" s="854">
        <v>67611095000</v>
      </c>
      <c r="G102" s="854">
        <v>21087135000</v>
      </c>
      <c r="H102" s="854">
        <v>118902000</v>
      </c>
      <c r="I102" s="854">
        <v>2100000</v>
      </c>
      <c r="J102" s="855">
        <v>0</v>
      </c>
      <c r="K102" s="855">
        <v>0</v>
      </c>
      <c r="L102" s="866">
        <v>0</v>
      </c>
    </row>
    <row r="103" spans="1:12" ht="18.95" customHeight="1">
      <c r="A103" s="233"/>
      <c r="B103" s="234"/>
      <c r="C103" s="235" t="s">
        <v>397</v>
      </c>
      <c r="D103" s="238" t="s">
        <v>42</v>
      </c>
      <c r="E103" s="856">
        <v>88485251895</v>
      </c>
      <c r="F103" s="848">
        <v>66622062000</v>
      </c>
      <c r="G103" s="848">
        <v>21737959291</v>
      </c>
      <c r="H103" s="848">
        <v>123130604</v>
      </c>
      <c r="I103" s="848">
        <v>2100000</v>
      </c>
      <c r="J103" s="848">
        <v>0</v>
      </c>
      <c r="K103" s="848">
        <v>0</v>
      </c>
      <c r="L103" s="857">
        <v>0</v>
      </c>
    </row>
    <row r="104" spans="1:12" ht="18.95" customHeight="1">
      <c r="A104" s="233"/>
      <c r="B104" s="234"/>
      <c r="C104" s="235"/>
      <c r="D104" s="238" t="s">
        <v>43</v>
      </c>
      <c r="E104" s="856">
        <v>73921841948.25</v>
      </c>
      <c r="F104" s="848">
        <v>55480557306.020004</v>
      </c>
      <c r="G104" s="848">
        <v>18330712010.139999</v>
      </c>
      <c r="H104" s="848">
        <v>110402292.75</v>
      </c>
      <c r="I104" s="848">
        <v>170339.34</v>
      </c>
      <c r="J104" s="848">
        <v>0</v>
      </c>
      <c r="K104" s="848">
        <v>0</v>
      </c>
      <c r="L104" s="857">
        <v>0</v>
      </c>
    </row>
    <row r="105" spans="1:12" ht="18.95" customHeight="1">
      <c r="A105" s="237"/>
      <c r="B105" s="235"/>
      <c r="C105" s="235"/>
      <c r="D105" s="238" t="s">
        <v>44</v>
      </c>
      <c r="E105" s="367">
        <v>0.83227292427218913</v>
      </c>
      <c r="F105" s="194">
        <v>0.82058362323550604</v>
      </c>
      <c r="G105" s="194">
        <v>0.86928413983881636</v>
      </c>
      <c r="H105" s="194">
        <v>0.92851501867083819</v>
      </c>
      <c r="I105" s="194">
        <v>8.1113971428571421E-2</v>
      </c>
      <c r="J105" s="194">
        <v>0</v>
      </c>
      <c r="K105" s="194">
        <v>0</v>
      </c>
      <c r="L105" s="368">
        <v>0</v>
      </c>
    </row>
    <row r="106" spans="1:12" ht="18.95" customHeight="1">
      <c r="A106" s="239"/>
      <c r="B106" s="240"/>
      <c r="C106" s="240"/>
      <c r="D106" s="244" t="s">
        <v>45</v>
      </c>
      <c r="E106" s="369">
        <v>0.83541426808581043</v>
      </c>
      <c r="F106" s="370">
        <v>0.83276553802882902</v>
      </c>
      <c r="G106" s="370">
        <v>0.84325818098892669</v>
      </c>
      <c r="H106" s="370">
        <v>0.89662755775972636</v>
      </c>
      <c r="I106" s="370">
        <v>8.1113971428571421E-2</v>
      </c>
      <c r="J106" s="370">
        <v>0</v>
      </c>
      <c r="K106" s="370">
        <v>0</v>
      </c>
      <c r="L106" s="371">
        <v>0</v>
      </c>
    </row>
    <row r="107" spans="1:12" ht="18.95" customHeight="1">
      <c r="A107" s="233" t="s">
        <v>398</v>
      </c>
      <c r="B107" s="234" t="s">
        <v>47</v>
      </c>
      <c r="C107" s="235" t="s">
        <v>399</v>
      </c>
      <c r="D107" s="249" t="s">
        <v>41</v>
      </c>
      <c r="E107" s="853">
        <v>15905755000</v>
      </c>
      <c r="F107" s="854">
        <v>2461185000</v>
      </c>
      <c r="G107" s="854">
        <v>253907000</v>
      </c>
      <c r="H107" s="854">
        <v>12541097000</v>
      </c>
      <c r="I107" s="854">
        <v>586459000</v>
      </c>
      <c r="J107" s="855">
        <v>0</v>
      </c>
      <c r="K107" s="855">
        <v>0</v>
      </c>
      <c r="L107" s="866">
        <v>63107000</v>
      </c>
    </row>
    <row r="108" spans="1:12" ht="18.95" customHeight="1">
      <c r="A108" s="233"/>
      <c r="B108" s="234"/>
      <c r="C108" s="235" t="s">
        <v>400</v>
      </c>
      <c r="D108" s="238" t="s">
        <v>42</v>
      </c>
      <c r="E108" s="856">
        <v>17527209965.890003</v>
      </c>
      <c r="F108" s="848">
        <v>2727071762.9300003</v>
      </c>
      <c r="G108" s="848">
        <v>377571153.49000001</v>
      </c>
      <c r="H108" s="848">
        <v>13103347224.310001</v>
      </c>
      <c r="I108" s="848">
        <v>1123821049.0999999</v>
      </c>
      <c r="J108" s="848">
        <v>0</v>
      </c>
      <c r="K108" s="848">
        <v>0</v>
      </c>
      <c r="L108" s="857">
        <v>195398776.06000003</v>
      </c>
    </row>
    <row r="109" spans="1:12" ht="18.95" customHeight="1">
      <c r="A109" s="233"/>
      <c r="B109" s="234"/>
      <c r="C109" s="235"/>
      <c r="D109" s="238" t="s">
        <v>43</v>
      </c>
      <c r="E109" s="856">
        <v>14248005391.589993</v>
      </c>
      <c r="F109" s="848">
        <v>2501409202.9299998</v>
      </c>
      <c r="G109" s="848">
        <v>350309239.35999984</v>
      </c>
      <c r="H109" s="848">
        <v>10658247779.349995</v>
      </c>
      <c r="I109" s="848">
        <v>637873252.3100003</v>
      </c>
      <c r="J109" s="848">
        <v>0</v>
      </c>
      <c r="K109" s="848">
        <v>0</v>
      </c>
      <c r="L109" s="857">
        <v>100165917.63999996</v>
      </c>
    </row>
    <row r="110" spans="1:12" ht="18.95" customHeight="1">
      <c r="A110" s="233"/>
      <c r="B110" s="235"/>
      <c r="C110" s="235"/>
      <c r="D110" s="238" t="s">
        <v>44</v>
      </c>
      <c r="E110" s="367">
        <v>0.89577674191448264</v>
      </c>
      <c r="F110" s="194">
        <v>1.016343429254607</v>
      </c>
      <c r="G110" s="194">
        <v>1.3796753904382306</v>
      </c>
      <c r="H110" s="194">
        <v>0.84986566799937791</v>
      </c>
      <c r="I110" s="194">
        <v>1.0876689628942522</v>
      </c>
      <c r="J110" s="194">
        <v>0</v>
      </c>
      <c r="K110" s="194">
        <v>0</v>
      </c>
      <c r="L110" s="368">
        <v>1.5872394130603571</v>
      </c>
    </row>
    <row r="111" spans="1:12" ht="18.95" customHeight="1">
      <c r="A111" s="239"/>
      <c r="B111" s="240"/>
      <c r="C111" s="240"/>
      <c r="D111" s="238" t="s">
        <v>45</v>
      </c>
      <c r="E111" s="369">
        <v>0.81290778277422782</v>
      </c>
      <c r="F111" s="370">
        <v>0.91725096381125459</v>
      </c>
      <c r="G111" s="370">
        <v>0.92779661825854443</v>
      </c>
      <c r="H111" s="370">
        <v>0.813398866480182</v>
      </c>
      <c r="I111" s="370">
        <v>0.56759325946140116</v>
      </c>
      <c r="J111" s="370">
        <v>0</v>
      </c>
      <c r="K111" s="370">
        <v>0</v>
      </c>
      <c r="L111" s="371">
        <v>0.51262305557759769</v>
      </c>
    </row>
    <row r="112" spans="1:12" ht="18.95" customHeight="1">
      <c r="A112" s="233" t="s">
        <v>401</v>
      </c>
      <c r="B112" s="234" t="s">
        <v>47</v>
      </c>
      <c r="C112" s="235" t="s">
        <v>402</v>
      </c>
      <c r="D112" s="236" t="s">
        <v>41</v>
      </c>
      <c r="E112" s="853">
        <v>13396411000</v>
      </c>
      <c r="F112" s="854">
        <v>178258000</v>
      </c>
      <c r="G112" s="854">
        <v>315122000</v>
      </c>
      <c r="H112" s="854">
        <v>12403797000</v>
      </c>
      <c r="I112" s="854">
        <v>483635000</v>
      </c>
      <c r="J112" s="855">
        <v>0</v>
      </c>
      <c r="K112" s="855">
        <v>0</v>
      </c>
      <c r="L112" s="866">
        <v>15599000</v>
      </c>
    </row>
    <row r="113" spans="1:12" ht="18.95" customHeight="1">
      <c r="A113" s="233"/>
      <c r="B113" s="234"/>
      <c r="C113" s="235"/>
      <c r="D113" s="238" t="s">
        <v>42</v>
      </c>
      <c r="E113" s="856">
        <v>13613977868.999998</v>
      </c>
      <c r="F113" s="848">
        <v>178245130</v>
      </c>
      <c r="G113" s="848">
        <v>306837402.58000004</v>
      </c>
      <c r="H113" s="848">
        <v>12518343091.419998</v>
      </c>
      <c r="I113" s="848">
        <v>584836307</v>
      </c>
      <c r="J113" s="848">
        <v>0</v>
      </c>
      <c r="K113" s="848">
        <v>0</v>
      </c>
      <c r="L113" s="857">
        <v>25715938</v>
      </c>
    </row>
    <row r="114" spans="1:12" ht="18.95" customHeight="1">
      <c r="A114" s="233"/>
      <c r="B114" s="234"/>
      <c r="C114" s="235"/>
      <c r="D114" s="238" t="s">
        <v>43</v>
      </c>
      <c r="E114" s="856">
        <v>10610523556.80999</v>
      </c>
      <c r="F114" s="848">
        <v>144011943.06</v>
      </c>
      <c r="G114" s="848">
        <v>251590520.40999997</v>
      </c>
      <c r="H114" s="848">
        <v>9922634814.7599907</v>
      </c>
      <c r="I114" s="848">
        <v>275103406.55000001</v>
      </c>
      <c r="J114" s="848">
        <v>0</v>
      </c>
      <c r="K114" s="848">
        <v>0</v>
      </c>
      <c r="L114" s="857">
        <v>17182872.029999994</v>
      </c>
    </row>
    <row r="115" spans="1:12" ht="18.95" customHeight="1">
      <c r="A115" s="237"/>
      <c r="B115" s="235"/>
      <c r="C115" s="235"/>
      <c r="D115" s="238" t="s">
        <v>44</v>
      </c>
      <c r="E115" s="367">
        <v>0.79204225346699131</v>
      </c>
      <c r="F115" s="194">
        <v>0.80788488067856701</v>
      </c>
      <c r="G115" s="194">
        <v>0.79839084675141681</v>
      </c>
      <c r="H115" s="194">
        <v>0.7999675272628205</v>
      </c>
      <c r="I115" s="194">
        <v>0.56882443692040485</v>
      </c>
      <c r="J115" s="194">
        <v>0</v>
      </c>
      <c r="K115" s="194">
        <v>0</v>
      </c>
      <c r="L115" s="368">
        <v>1.1015367671004548</v>
      </c>
    </row>
    <row r="116" spans="1:12" ht="18.95" customHeight="1">
      <c r="A116" s="239"/>
      <c r="B116" s="240"/>
      <c r="C116" s="240"/>
      <c r="D116" s="243" t="s">
        <v>45</v>
      </c>
      <c r="E116" s="369">
        <v>0.7793845163338271</v>
      </c>
      <c r="F116" s="370">
        <v>0.80794321314697348</v>
      </c>
      <c r="G116" s="370">
        <v>0.81994736721969264</v>
      </c>
      <c r="H116" s="370">
        <v>0.7926476165652393</v>
      </c>
      <c r="I116" s="370">
        <v>0.47039385766109765</v>
      </c>
      <c r="J116" s="370">
        <v>0</v>
      </c>
      <c r="K116" s="370">
        <v>0</v>
      </c>
      <c r="L116" s="371">
        <v>0.66817986689810782</v>
      </c>
    </row>
    <row r="117" spans="1:12" ht="18.95" customHeight="1">
      <c r="A117" s="233" t="s">
        <v>403</v>
      </c>
      <c r="B117" s="234" t="s">
        <v>47</v>
      </c>
      <c r="C117" s="235" t="s">
        <v>404</v>
      </c>
      <c r="D117" s="236" t="s">
        <v>41</v>
      </c>
      <c r="E117" s="853">
        <v>0</v>
      </c>
      <c r="F117" s="854">
        <v>0</v>
      </c>
      <c r="G117" s="854">
        <v>0</v>
      </c>
      <c r="H117" s="854">
        <v>0</v>
      </c>
      <c r="I117" s="854">
        <v>0</v>
      </c>
      <c r="J117" s="855">
        <v>0</v>
      </c>
      <c r="K117" s="855">
        <v>0</v>
      </c>
      <c r="L117" s="866">
        <v>0</v>
      </c>
    </row>
    <row r="118" spans="1:12" ht="18.95" customHeight="1">
      <c r="A118" s="233"/>
      <c r="B118" s="234"/>
      <c r="C118" s="235" t="s">
        <v>405</v>
      </c>
      <c r="D118" s="238" t="s">
        <v>42</v>
      </c>
      <c r="E118" s="856">
        <v>5587967</v>
      </c>
      <c r="F118" s="848">
        <v>5587967</v>
      </c>
      <c r="G118" s="848">
        <v>0</v>
      </c>
      <c r="H118" s="848">
        <v>0</v>
      </c>
      <c r="I118" s="848">
        <v>0</v>
      </c>
      <c r="J118" s="848">
        <v>0</v>
      </c>
      <c r="K118" s="848">
        <v>0</v>
      </c>
      <c r="L118" s="857">
        <v>0</v>
      </c>
    </row>
    <row r="119" spans="1:12" ht="18.95" customHeight="1">
      <c r="A119" s="233"/>
      <c r="B119" s="234"/>
      <c r="C119" s="235" t="s">
        <v>406</v>
      </c>
      <c r="D119" s="238" t="s">
        <v>43</v>
      </c>
      <c r="E119" s="856">
        <v>5587966.8799999999</v>
      </c>
      <c r="F119" s="848">
        <v>5587966.8799999999</v>
      </c>
      <c r="G119" s="848">
        <v>0</v>
      </c>
      <c r="H119" s="848">
        <v>0</v>
      </c>
      <c r="I119" s="848">
        <v>0</v>
      </c>
      <c r="J119" s="848">
        <v>0</v>
      </c>
      <c r="K119" s="848">
        <v>0</v>
      </c>
      <c r="L119" s="857">
        <v>0</v>
      </c>
    </row>
    <row r="120" spans="1:12" ht="18.95" customHeight="1">
      <c r="A120" s="237"/>
      <c r="B120" s="235"/>
      <c r="C120" s="235" t="s">
        <v>407</v>
      </c>
      <c r="D120" s="238" t="s">
        <v>44</v>
      </c>
      <c r="E120" s="367">
        <v>0</v>
      </c>
      <c r="F120" s="194">
        <v>0</v>
      </c>
      <c r="G120" s="194">
        <v>0</v>
      </c>
      <c r="H120" s="194">
        <v>0</v>
      </c>
      <c r="I120" s="194">
        <v>0</v>
      </c>
      <c r="J120" s="194">
        <v>0</v>
      </c>
      <c r="K120" s="194">
        <v>0</v>
      </c>
      <c r="L120" s="368">
        <v>0</v>
      </c>
    </row>
    <row r="121" spans="1:12" ht="18.95" customHeight="1">
      <c r="A121" s="239"/>
      <c r="B121" s="240"/>
      <c r="C121" s="240" t="s">
        <v>408</v>
      </c>
      <c r="D121" s="243" t="s">
        <v>45</v>
      </c>
      <c r="E121" s="369">
        <v>0.99999997852528477</v>
      </c>
      <c r="F121" s="370">
        <v>0.99999997852528477</v>
      </c>
      <c r="G121" s="370">
        <v>0</v>
      </c>
      <c r="H121" s="370">
        <v>0</v>
      </c>
      <c r="I121" s="370">
        <v>0</v>
      </c>
      <c r="J121" s="370">
        <v>0</v>
      </c>
      <c r="K121" s="370">
        <v>0</v>
      </c>
      <c r="L121" s="371">
        <v>0</v>
      </c>
    </row>
    <row r="122" spans="1:12" ht="18.95" customHeight="1">
      <c r="A122" s="233" t="s">
        <v>409</v>
      </c>
      <c r="B122" s="234" t="s">
        <v>47</v>
      </c>
      <c r="C122" s="235" t="s">
        <v>410</v>
      </c>
      <c r="D122" s="236" t="s">
        <v>41</v>
      </c>
      <c r="E122" s="853">
        <v>29200000000</v>
      </c>
      <c r="F122" s="854">
        <v>0</v>
      </c>
      <c r="G122" s="854">
        <v>0</v>
      </c>
      <c r="H122" s="854">
        <v>100000</v>
      </c>
      <c r="I122" s="854">
        <v>0</v>
      </c>
      <c r="J122" s="855">
        <v>29199900000</v>
      </c>
      <c r="K122" s="855">
        <v>0</v>
      </c>
      <c r="L122" s="866">
        <v>0</v>
      </c>
    </row>
    <row r="123" spans="1:12" ht="18.95" customHeight="1">
      <c r="A123" s="233"/>
      <c r="B123" s="234"/>
      <c r="C123" s="235"/>
      <c r="D123" s="238" t="s">
        <v>42</v>
      </c>
      <c r="E123" s="856">
        <v>28082101163</v>
      </c>
      <c r="F123" s="848">
        <v>0</v>
      </c>
      <c r="G123" s="848">
        <v>0</v>
      </c>
      <c r="H123" s="848">
        <v>107000</v>
      </c>
      <c r="I123" s="848">
        <v>0</v>
      </c>
      <c r="J123" s="848">
        <v>28081994163</v>
      </c>
      <c r="K123" s="848">
        <v>0</v>
      </c>
      <c r="L123" s="857">
        <v>0</v>
      </c>
    </row>
    <row r="124" spans="1:12" ht="18.95" customHeight="1">
      <c r="A124" s="233"/>
      <c r="B124" s="234"/>
      <c r="C124" s="235"/>
      <c r="D124" s="238" t="s">
        <v>43</v>
      </c>
      <c r="E124" s="856">
        <v>24953202655.650002</v>
      </c>
      <c r="F124" s="848">
        <v>0</v>
      </c>
      <c r="G124" s="848">
        <v>0</v>
      </c>
      <c r="H124" s="848">
        <v>106266.04</v>
      </c>
      <c r="I124" s="848">
        <v>0</v>
      </c>
      <c r="J124" s="848">
        <v>24953096389.610001</v>
      </c>
      <c r="K124" s="848">
        <v>0</v>
      </c>
      <c r="L124" s="857">
        <v>0</v>
      </c>
    </row>
    <row r="125" spans="1:12" ht="18.95" customHeight="1">
      <c r="A125" s="237"/>
      <c r="B125" s="235"/>
      <c r="C125" s="235"/>
      <c r="D125" s="238" t="s">
        <v>44</v>
      </c>
      <c r="E125" s="367">
        <v>0.85456173478253428</v>
      </c>
      <c r="F125" s="194">
        <v>0</v>
      </c>
      <c r="G125" s="194">
        <v>0</v>
      </c>
      <c r="H125" s="194">
        <v>1.0626603999999999</v>
      </c>
      <c r="I125" s="194">
        <v>0</v>
      </c>
      <c r="J125" s="194">
        <v>0.85456102211343188</v>
      </c>
      <c r="K125" s="194">
        <v>0</v>
      </c>
      <c r="L125" s="368">
        <v>0</v>
      </c>
    </row>
    <row r="126" spans="1:12" ht="18.95" customHeight="1">
      <c r="A126" s="239"/>
      <c r="B126" s="240"/>
      <c r="C126" s="240"/>
      <c r="D126" s="243" t="s">
        <v>45</v>
      </c>
      <c r="E126" s="369">
        <v>0.88858032776149509</v>
      </c>
      <c r="F126" s="370">
        <v>0</v>
      </c>
      <c r="G126" s="370">
        <v>0</v>
      </c>
      <c r="H126" s="370">
        <v>0.99314056074766344</v>
      </c>
      <c r="I126" s="370">
        <v>0</v>
      </c>
      <c r="J126" s="370">
        <v>0.88857992935870123</v>
      </c>
      <c r="K126" s="370">
        <v>0</v>
      </c>
      <c r="L126" s="371">
        <v>0</v>
      </c>
    </row>
    <row r="127" spans="1:12" ht="18.95" customHeight="1">
      <c r="A127" s="233" t="s">
        <v>411</v>
      </c>
      <c r="B127" s="234" t="s">
        <v>47</v>
      </c>
      <c r="C127" s="235" t="s">
        <v>412</v>
      </c>
      <c r="D127" s="236" t="s">
        <v>41</v>
      </c>
      <c r="E127" s="853">
        <v>110806380000</v>
      </c>
      <c r="F127" s="854">
        <v>72654657000</v>
      </c>
      <c r="G127" s="854">
        <v>1192933000</v>
      </c>
      <c r="H127" s="854">
        <v>4786249000</v>
      </c>
      <c r="I127" s="854">
        <v>3362972000</v>
      </c>
      <c r="J127" s="855">
        <v>0</v>
      </c>
      <c r="K127" s="855">
        <v>22207223000</v>
      </c>
      <c r="L127" s="866">
        <v>6602346000</v>
      </c>
    </row>
    <row r="128" spans="1:12" ht="18.95" customHeight="1">
      <c r="A128" s="237"/>
      <c r="B128" s="235"/>
      <c r="C128" s="235"/>
      <c r="D128" s="238" t="s">
        <v>42</v>
      </c>
      <c r="E128" s="856">
        <v>88842495537.62001</v>
      </c>
      <c r="F128" s="848">
        <v>61856353996.220009</v>
      </c>
      <c r="G128" s="848">
        <v>0</v>
      </c>
      <c r="H128" s="848">
        <v>644001830.59000015</v>
      </c>
      <c r="I128" s="848">
        <v>895065469.13999987</v>
      </c>
      <c r="J128" s="848">
        <v>0</v>
      </c>
      <c r="K128" s="848">
        <v>21767223000</v>
      </c>
      <c r="L128" s="857">
        <v>3679851241.6700001</v>
      </c>
    </row>
    <row r="129" spans="1:12" ht="18.95" customHeight="1">
      <c r="A129" s="237"/>
      <c r="B129" s="235"/>
      <c r="C129" s="235"/>
      <c r="D129" s="238" t="s">
        <v>43</v>
      </c>
      <c r="E129" s="856">
        <v>76527111709.279984</v>
      </c>
      <c r="F129" s="848">
        <v>55249879200.049995</v>
      </c>
      <c r="G129" s="848">
        <v>0</v>
      </c>
      <c r="H129" s="848">
        <v>675702.66999999993</v>
      </c>
      <c r="I129" s="848">
        <v>333300303.4199999</v>
      </c>
      <c r="J129" s="848">
        <v>0</v>
      </c>
      <c r="K129" s="848">
        <v>19711986003.839996</v>
      </c>
      <c r="L129" s="857">
        <v>1231270499.3000002</v>
      </c>
    </row>
    <row r="130" spans="1:12" ht="18.95" customHeight="1">
      <c r="A130" s="237"/>
      <c r="B130" s="235"/>
      <c r="C130" s="235"/>
      <c r="D130" s="238" t="s">
        <v>44</v>
      </c>
      <c r="E130" s="367">
        <v>0.69063813572178767</v>
      </c>
      <c r="F130" s="194">
        <v>0.76044511778577384</v>
      </c>
      <c r="G130" s="194">
        <v>0</v>
      </c>
      <c r="H130" s="194">
        <v>1.4117582892156258E-4</v>
      </c>
      <c r="I130" s="194">
        <v>9.9108854733253773E-2</v>
      </c>
      <c r="J130" s="194">
        <v>0</v>
      </c>
      <c r="K130" s="194">
        <v>0.88763849508963799</v>
      </c>
      <c r="L130" s="368">
        <v>0.18648984759356751</v>
      </c>
    </row>
    <row r="131" spans="1:12" ht="18.95" customHeight="1">
      <c r="A131" s="239"/>
      <c r="B131" s="240"/>
      <c r="C131" s="240"/>
      <c r="D131" s="241" t="s">
        <v>45</v>
      </c>
      <c r="E131" s="369">
        <v>0.86137958244177049</v>
      </c>
      <c r="F131" s="370">
        <v>0.89319650497710013</v>
      </c>
      <c r="G131" s="370">
        <v>0</v>
      </c>
      <c r="H131" s="370">
        <v>1.0492247659932227E-3</v>
      </c>
      <c r="I131" s="370">
        <v>0.37237533444368348</v>
      </c>
      <c r="J131" s="370">
        <v>0</v>
      </c>
      <c r="K131" s="370">
        <v>0.9055811117403445</v>
      </c>
      <c r="L131" s="371">
        <v>0.33459790041437154</v>
      </c>
    </row>
    <row r="132" spans="1:12" ht="18.95" customHeight="1">
      <c r="A132" s="250" t="s">
        <v>413</v>
      </c>
      <c r="B132" s="246" t="s">
        <v>47</v>
      </c>
      <c r="C132" s="251" t="s">
        <v>115</v>
      </c>
      <c r="D132" s="248" t="s">
        <v>41</v>
      </c>
      <c r="E132" s="853">
        <v>2085616000</v>
      </c>
      <c r="F132" s="854">
        <v>148184000</v>
      </c>
      <c r="G132" s="854">
        <v>30173000</v>
      </c>
      <c r="H132" s="854">
        <v>1764693000</v>
      </c>
      <c r="I132" s="854">
        <v>90312000</v>
      </c>
      <c r="J132" s="855">
        <v>0</v>
      </c>
      <c r="K132" s="855">
        <v>0</v>
      </c>
      <c r="L132" s="866">
        <v>52254000</v>
      </c>
    </row>
    <row r="133" spans="1:12" ht="18.95" customHeight="1">
      <c r="A133" s="233"/>
      <c r="B133" s="235"/>
      <c r="C133" s="235"/>
      <c r="D133" s="238" t="s">
        <v>42</v>
      </c>
      <c r="E133" s="856">
        <v>4110580801.3399992</v>
      </c>
      <c r="F133" s="848">
        <v>2000543278.4199996</v>
      </c>
      <c r="G133" s="848">
        <v>30811999.119999997</v>
      </c>
      <c r="H133" s="848">
        <v>1898544518.7099998</v>
      </c>
      <c r="I133" s="848">
        <v>110032441.09</v>
      </c>
      <c r="J133" s="848">
        <v>0</v>
      </c>
      <c r="K133" s="848">
        <v>0</v>
      </c>
      <c r="L133" s="857">
        <v>70648564</v>
      </c>
    </row>
    <row r="134" spans="1:12" ht="18.95" customHeight="1">
      <c r="A134" s="233"/>
      <c r="B134" s="235"/>
      <c r="C134" s="235"/>
      <c r="D134" s="238" t="s">
        <v>43</v>
      </c>
      <c r="E134" s="856">
        <v>3273884006.3999987</v>
      </c>
      <c r="F134" s="848">
        <v>1687212362.8800006</v>
      </c>
      <c r="G134" s="848">
        <v>19744525.990000013</v>
      </c>
      <c r="H134" s="848">
        <v>1461066219.1899977</v>
      </c>
      <c r="I134" s="848">
        <v>54350617.760000005</v>
      </c>
      <c r="J134" s="848">
        <v>0</v>
      </c>
      <c r="K134" s="848">
        <v>0</v>
      </c>
      <c r="L134" s="857">
        <v>51510280.579999976</v>
      </c>
    </row>
    <row r="135" spans="1:12" ht="18.95" customHeight="1">
      <c r="A135" s="233"/>
      <c r="B135" s="235"/>
      <c r="C135" s="235"/>
      <c r="D135" s="238" t="s">
        <v>44</v>
      </c>
      <c r="E135" s="367">
        <v>1.5697443855436468</v>
      </c>
      <c r="F135" s="194" t="s">
        <v>763</v>
      </c>
      <c r="G135" s="194">
        <v>0.65437729062406835</v>
      </c>
      <c r="H135" s="194">
        <v>0.82794356819571313</v>
      </c>
      <c r="I135" s="194">
        <v>0.60180948002480295</v>
      </c>
      <c r="J135" s="194">
        <v>0</v>
      </c>
      <c r="K135" s="194">
        <v>0</v>
      </c>
      <c r="L135" s="368">
        <v>0.98576722509281545</v>
      </c>
    </row>
    <row r="136" spans="1:12" ht="18.95" customHeight="1">
      <c r="A136" s="252"/>
      <c r="B136" s="240"/>
      <c r="C136" s="240"/>
      <c r="D136" s="241" t="s">
        <v>45</v>
      </c>
      <c r="E136" s="369">
        <v>0.79645290157847093</v>
      </c>
      <c r="F136" s="370">
        <v>0.84337708715431381</v>
      </c>
      <c r="G136" s="370">
        <v>0.64080639211702062</v>
      </c>
      <c r="H136" s="370">
        <v>0.76957174550889407</v>
      </c>
      <c r="I136" s="370">
        <v>0.49395084960029584</v>
      </c>
      <c r="J136" s="370">
        <v>0</v>
      </c>
      <c r="K136" s="370">
        <v>0</v>
      </c>
      <c r="L136" s="371">
        <v>0.7291058397167135</v>
      </c>
    </row>
    <row r="137" spans="1:12" ht="18.95" hidden="1" customHeight="1">
      <c r="A137" s="233" t="s">
        <v>414</v>
      </c>
      <c r="B137" s="234" t="s">
        <v>47</v>
      </c>
      <c r="C137" s="235" t="s">
        <v>756</v>
      </c>
      <c r="D137" s="236" t="s">
        <v>41</v>
      </c>
      <c r="E137" s="853">
        <v>0</v>
      </c>
      <c r="F137" s="854">
        <v>0</v>
      </c>
      <c r="G137" s="854">
        <v>0</v>
      </c>
      <c r="H137" s="854">
        <v>0</v>
      </c>
      <c r="I137" s="854">
        <v>0</v>
      </c>
      <c r="J137" s="855">
        <v>0</v>
      </c>
      <c r="K137" s="855">
        <v>0</v>
      </c>
      <c r="L137" s="866">
        <v>0</v>
      </c>
    </row>
    <row r="138" spans="1:12" ht="18.95" hidden="1" customHeight="1">
      <c r="A138" s="233"/>
      <c r="B138" s="234"/>
      <c r="C138" s="235"/>
      <c r="D138" s="238" t="s">
        <v>42</v>
      </c>
      <c r="E138" s="856">
        <v>0</v>
      </c>
      <c r="F138" s="848">
        <v>0</v>
      </c>
      <c r="G138" s="848">
        <v>0</v>
      </c>
      <c r="H138" s="848">
        <v>0</v>
      </c>
      <c r="I138" s="848">
        <v>0</v>
      </c>
      <c r="J138" s="848">
        <v>0</v>
      </c>
      <c r="K138" s="848">
        <v>0</v>
      </c>
      <c r="L138" s="857">
        <v>0</v>
      </c>
    </row>
    <row r="139" spans="1:12" ht="18.95" hidden="1" customHeight="1">
      <c r="A139" s="233"/>
      <c r="B139" s="234"/>
      <c r="C139" s="235"/>
      <c r="D139" s="238" t="s">
        <v>43</v>
      </c>
      <c r="E139" s="856" t="s">
        <v>4</v>
      </c>
      <c r="F139" s="848"/>
      <c r="G139" s="848"/>
      <c r="H139" s="848">
        <v>0</v>
      </c>
      <c r="I139" s="848">
        <v>0</v>
      </c>
      <c r="J139" s="848">
        <v>0</v>
      </c>
      <c r="K139" s="848">
        <v>0</v>
      </c>
      <c r="L139" s="857"/>
    </row>
    <row r="140" spans="1:12" ht="18.95" hidden="1" customHeight="1">
      <c r="A140" s="237"/>
      <c r="B140" s="235"/>
      <c r="C140" s="235"/>
      <c r="D140" s="238" t="s">
        <v>44</v>
      </c>
      <c r="E140" s="367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368">
        <v>0</v>
      </c>
    </row>
    <row r="141" spans="1:12" ht="18.95" hidden="1" customHeight="1">
      <c r="A141" s="239"/>
      <c r="B141" s="240"/>
      <c r="C141" s="240"/>
      <c r="D141" s="244" t="s">
        <v>45</v>
      </c>
      <c r="E141" s="369">
        <v>0</v>
      </c>
      <c r="F141" s="370">
        <v>0</v>
      </c>
      <c r="G141" s="370">
        <v>0</v>
      </c>
      <c r="H141" s="370">
        <v>0</v>
      </c>
      <c r="I141" s="370">
        <v>0</v>
      </c>
      <c r="J141" s="370">
        <v>0</v>
      </c>
      <c r="K141" s="370">
        <v>0</v>
      </c>
      <c r="L141" s="371">
        <v>0</v>
      </c>
    </row>
    <row r="142" spans="1:12" ht="18.95" customHeight="1">
      <c r="A142" s="233" t="s">
        <v>415</v>
      </c>
      <c r="B142" s="234" t="s">
        <v>47</v>
      </c>
      <c r="C142" s="235" t="s">
        <v>416</v>
      </c>
      <c r="D142" s="249" t="s">
        <v>41</v>
      </c>
      <c r="E142" s="853">
        <v>8248570000</v>
      </c>
      <c r="F142" s="854">
        <v>4326004000</v>
      </c>
      <c r="G142" s="854">
        <v>11516000</v>
      </c>
      <c r="H142" s="854">
        <v>2791181000</v>
      </c>
      <c r="I142" s="854">
        <v>1034187000</v>
      </c>
      <c r="J142" s="855">
        <v>0</v>
      </c>
      <c r="K142" s="855">
        <v>0</v>
      </c>
      <c r="L142" s="866">
        <v>85682000</v>
      </c>
    </row>
    <row r="143" spans="1:12" ht="18.95" customHeight="1">
      <c r="A143" s="233"/>
      <c r="B143" s="234"/>
      <c r="C143" s="235"/>
      <c r="D143" s="238" t="s">
        <v>42</v>
      </c>
      <c r="E143" s="856">
        <v>8562992284.3299971</v>
      </c>
      <c r="F143" s="848">
        <v>4402054003.2299995</v>
      </c>
      <c r="G143" s="848">
        <v>13354715.109999999</v>
      </c>
      <c r="H143" s="848">
        <v>2786815526.829998</v>
      </c>
      <c r="I143" s="848">
        <v>1230767884.1599996</v>
      </c>
      <c r="J143" s="848">
        <v>0</v>
      </c>
      <c r="K143" s="848">
        <v>0</v>
      </c>
      <c r="L143" s="857">
        <v>130000155</v>
      </c>
    </row>
    <row r="144" spans="1:12" ht="18.95" customHeight="1">
      <c r="A144" s="233"/>
      <c r="B144" s="234"/>
      <c r="C144" s="235"/>
      <c r="D144" s="238" t="s">
        <v>43</v>
      </c>
      <c r="E144" s="856">
        <v>5740766242.2800007</v>
      </c>
      <c r="F144" s="848">
        <v>3211961499.6199999</v>
      </c>
      <c r="G144" s="848">
        <v>10468363.810000001</v>
      </c>
      <c r="H144" s="848">
        <v>1934094987.4500015</v>
      </c>
      <c r="I144" s="848">
        <v>494207047.60999984</v>
      </c>
      <c r="J144" s="848">
        <v>0</v>
      </c>
      <c r="K144" s="848">
        <v>0</v>
      </c>
      <c r="L144" s="857">
        <v>90034343.789999992</v>
      </c>
    </row>
    <row r="145" spans="1:12" ht="18.95" customHeight="1">
      <c r="A145" s="233"/>
      <c r="B145" s="235"/>
      <c r="C145" s="235"/>
      <c r="D145" s="238" t="s">
        <v>44</v>
      </c>
      <c r="E145" s="367">
        <v>0.69597108859838741</v>
      </c>
      <c r="F145" s="194">
        <v>0.74247769988654655</v>
      </c>
      <c r="G145" s="194">
        <v>0.90902777092740539</v>
      </c>
      <c r="H145" s="194">
        <v>0.69293069401446972</v>
      </c>
      <c r="I145" s="194">
        <v>0.47787010241861466</v>
      </c>
      <c r="J145" s="194">
        <v>0</v>
      </c>
      <c r="K145" s="194">
        <v>0</v>
      </c>
      <c r="L145" s="368">
        <v>1.0507964775565461</v>
      </c>
    </row>
    <row r="146" spans="1:12" ht="18.95" customHeight="1">
      <c r="A146" s="239"/>
      <c r="B146" s="240"/>
      <c r="C146" s="240"/>
      <c r="D146" s="241" t="s">
        <v>45</v>
      </c>
      <c r="E146" s="369">
        <v>0.67041590739085677</v>
      </c>
      <c r="F146" s="370">
        <v>0.7296506351951223</v>
      </c>
      <c r="G146" s="370">
        <v>0.7838702453608537</v>
      </c>
      <c r="H146" s="370">
        <v>0.69401615170776443</v>
      </c>
      <c r="I146" s="370">
        <v>0.40154366552008031</v>
      </c>
      <c r="J146" s="370">
        <v>0</v>
      </c>
      <c r="K146" s="370">
        <v>0</v>
      </c>
      <c r="L146" s="371">
        <v>0.69257104954990245</v>
      </c>
    </row>
    <row r="147" spans="1:12" ht="18.95" customHeight="1">
      <c r="A147" s="233" t="s">
        <v>417</v>
      </c>
      <c r="B147" s="234" t="s">
        <v>47</v>
      </c>
      <c r="C147" s="235" t="s">
        <v>418</v>
      </c>
      <c r="D147" s="248" t="s">
        <v>41</v>
      </c>
      <c r="E147" s="853">
        <v>3903045000</v>
      </c>
      <c r="F147" s="854">
        <v>3825830000</v>
      </c>
      <c r="G147" s="854">
        <v>17010000</v>
      </c>
      <c r="H147" s="854">
        <v>59100000</v>
      </c>
      <c r="I147" s="854">
        <v>793000</v>
      </c>
      <c r="J147" s="855">
        <v>0</v>
      </c>
      <c r="K147" s="855">
        <v>0</v>
      </c>
      <c r="L147" s="866">
        <v>312000</v>
      </c>
    </row>
    <row r="148" spans="1:12" ht="18.95" customHeight="1">
      <c r="A148" s="233"/>
      <c r="B148" s="234"/>
      <c r="C148" s="235"/>
      <c r="D148" s="238" t="s">
        <v>42</v>
      </c>
      <c r="E148" s="856">
        <v>4802846788.8499994</v>
      </c>
      <c r="F148" s="848">
        <v>4614873236.6299992</v>
      </c>
      <c r="G148" s="848">
        <v>16854000</v>
      </c>
      <c r="H148" s="848">
        <v>63984702</v>
      </c>
      <c r="I148" s="848">
        <v>97715358.549999997</v>
      </c>
      <c r="J148" s="848">
        <v>0</v>
      </c>
      <c r="K148" s="848">
        <v>0</v>
      </c>
      <c r="L148" s="857">
        <v>9419491.6700000018</v>
      </c>
    </row>
    <row r="149" spans="1:12" ht="18.95" customHeight="1">
      <c r="A149" s="233"/>
      <c r="B149" s="234"/>
      <c r="C149" s="235"/>
      <c r="D149" s="238" t="s">
        <v>43</v>
      </c>
      <c r="E149" s="856">
        <v>3758788875.5300002</v>
      </c>
      <c r="F149" s="848">
        <v>3665463750.5100002</v>
      </c>
      <c r="G149" s="848">
        <v>11547863.92</v>
      </c>
      <c r="H149" s="848">
        <v>47154338.199999981</v>
      </c>
      <c r="I149" s="848">
        <v>28568509.419999998</v>
      </c>
      <c r="J149" s="848">
        <v>0</v>
      </c>
      <c r="K149" s="848">
        <v>0</v>
      </c>
      <c r="L149" s="857">
        <v>6054413.4799999995</v>
      </c>
    </row>
    <row r="150" spans="1:12" ht="18.95" customHeight="1">
      <c r="A150" s="233"/>
      <c r="B150" s="235"/>
      <c r="C150" s="235"/>
      <c r="D150" s="238" t="s">
        <v>44</v>
      </c>
      <c r="E150" s="367">
        <v>0.96304010728290357</v>
      </c>
      <c r="F150" s="194">
        <v>0.95808327879440547</v>
      </c>
      <c r="G150" s="194">
        <v>0.67888676778365664</v>
      </c>
      <c r="H150" s="194">
        <v>0.7978737428087983</v>
      </c>
      <c r="I150" s="194" t="s">
        <v>763</v>
      </c>
      <c r="J150" s="194">
        <v>0</v>
      </c>
      <c r="K150" s="194">
        <v>0</v>
      </c>
      <c r="L150" s="847" t="s">
        <v>763</v>
      </c>
    </row>
    <row r="151" spans="1:12" ht="18.95" customHeight="1">
      <c r="A151" s="239"/>
      <c r="B151" s="240"/>
      <c r="C151" s="240"/>
      <c r="D151" s="238" t="s">
        <v>45</v>
      </c>
      <c r="E151" s="369">
        <v>0.78261686053700041</v>
      </c>
      <c r="F151" s="370">
        <v>0.794271816919222</v>
      </c>
      <c r="G151" s="370">
        <v>0.68517051857125899</v>
      </c>
      <c r="H151" s="370">
        <v>0.73696269148834948</v>
      </c>
      <c r="I151" s="370">
        <v>0.29236457649983211</v>
      </c>
      <c r="J151" s="370">
        <v>0</v>
      </c>
      <c r="K151" s="370">
        <v>0</v>
      </c>
      <c r="L151" s="371">
        <v>0.64275373789889434</v>
      </c>
    </row>
    <row r="152" spans="1:12" ht="18.75" customHeight="1">
      <c r="A152" s="233" t="s">
        <v>419</v>
      </c>
      <c r="B152" s="234" t="s">
        <v>47</v>
      </c>
      <c r="C152" s="235" t="s">
        <v>420</v>
      </c>
      <c r="D152" s="236" t="s">
        <v>41</v>
      </c>
      <c r="E152" s="853">
        <v>5003094000</v>
      </c>
      <c r="F152" s="854">
        <v>963696000</v>
      </c>
      <c r="G152" s="854">
        <v>3663871000</v>
      </c>
      <c r="H152" s="854">
        <v>267534000</v>
      </c>
      <c r="I152" s="854">
        <v>4387000</v>
      </c>
      <c r="J152" s="855">
        <v>0</v>
      </c>
      <c r="K152" s="855">
        <v>0</v>
      </c>
      <c r="L152" s="866">
        <v>103606000</v>
      </c>
    </row>
    <row r="153" spans="1:12" ht="18.95" customHeight="1">
      <c r="A153" s="233"/>
      <c r="B153" s="234"/>
      <c r="C153" s="235" t="s">
        <v>421</v>
      </c>
      <c r="D153" s="238" t="s">
        <v>42</v>
      </c>
      <c r="E153" s="856">
        <v>5232554861.4200001</v>
      </c>
      <c r="F153" s="848">
        <v>1088338263.4199998</v>
      </c>
      <c r="G153" s="848">
        <v>3741860503</v>
      </c>
      <c r="H153" s="848">
        <v>286872718</v>
      </c>
      <c r="I153" s="848">
        <v>7565812</v>
      </c>
      <c r="J153" s="848">
        <v>0</v>
      </c>
      <c r="K153" s="848">
        <v>0</v>
      </c>
      <c r="L153" s="857">
        <v>107917565</v>
      </c>
    </row>
    <row r="154" spans="1:12" ht="18.95" customHeight="1">
      <c r="A154" s="233"/>
      <c r="B154" s="234"/>
      <c r="C154" s="235"/>
      <c r="D154" s="238" t="s">
        <v>43</v>
      </c>
      <c r="E154" s="856">
        <v>4630227492.8500004</v>
      </c>
      <c r="F154" s="848">
        <v>907797745.66999972</v>
      </c>
      <c r="G154" s="848">
        <v>3412911383.9099998</v>
      </c>
      <c r="H154" s="848">
        <v>215203919.67999998</v>
      </c>
      <c r="I154" s="848">
        <v>7067169.9200000009</v>
      </c>
      <c r="J154" s="848">
        <v>0</v>
      </c>
      <c r="K154" s="848">
        <v>0</v>
      </c>
      <c r="L154" s="857">
        <v>87247273.670000002</v>
      </c>
    </row>
    <row r="155" spans="1:12" ht="18.95" customHeight="1">
      <c r="A155" s="233"/>
      <c r="B155" s="235"/>
      <c r="C155" s="235"/>
      <c r="D155" s="238" t="s">
        <v>44</v>
      </c>
      <c r="E155" s="367">
        <v>0.92547281599146458</v>
      </c>
      <c r="F155" s="194">
        <v>0.94199596726561041</v>
      </c>
      <c r="G155" s="194">
        <v>0.93150424343815597</v>
      </c>
      <c r="H155" s="194">
        <v>0.80439839302668059</v>
      </c>
      <c r="I155" s="194">
        <v>1.6109345612035562</v>
      </c>
      <c r="J155" s="194">
        <v>0</v>
      </c>
      <c r="K155" s="194">
        <v>0</v>
      </c>
      <c r="L155" s="368">
        <v>0.8421063806150223</v>
      </c>
    </row>
    <row r="156" spans="1:12" ht="18.95" customHeight="1">
      <c r="A156" s="239"/>
      <c r="B156" s="240"/>
      <c r="C156" s="240"/>
      <c r="D156" s="243" t="s">
        <v>45</v>
      </c>
      <c r="E156" s="369">
        <v>0.88488847522440661</v>
      </c>
      <c r="F156" s="370">
        <v>0.83411359885237457</v>
      </c>
      <c r="G156" s="370">
        <v>0.91208942214006417</v>
      </c>
      <c r="H156" s="370">
        <v>0.750172136201533</v>
      </c>
      <c r="I156" s="370">
        <v>0.93409272131001941</v>
      </c>
      <c r="J156" s="370">
        <v>0</v>
      </c>
      <c r="K156" s="370">
        <v>0</v>
      </c>
      <c r="L156" s="371">
        <v>0.80846221530294904</v>
      </c>
    </row>
    <row r="157" spans="1:12" ht="18.95" customHeight="1">
      <c r="A157" s="233" t="s">
        <v>422</v>
      </c>
      <c r="B157" s="234" t="s">
        <v>47</v>
      </c>
      <c r="C157" s="235" t="s">
        <v>423</v>
      </c>
      <c r="D157" s="236" t="s">
        <v>41</v>
      </c>
      <c r="E157" s="853">
        <v>125019000</v>
      </c>
      <c r="F157" s="854">
        <v>19220000</v>
      </c>
      <c r="G157" s="854">
        <v>3383000</v>
      </c>
      <c r="H157" s="854">
        <v>96095000</v>
      </c>
      <c r="I157" s="854">
        <v>6321000</v>
      </c>
      <c r="J157" s="855">
        <v>0</v>
      </c>
      <c r="K157" s="855">
        <v>0</v>
      </c>
      <c r="L157" s="866">
        <v>0</v>
      </c>
    </row>
    <row r="158" spans="1:12" ht="18.95" customHeight="1">
      <c r="A158" s="233"/>
      <c r="B158" s="234"/>
      <c r="C158" s="235" t="s">
        <v>424</v>
      </c>
      <c r="D158" s="238" t="s">
        <v>42</v>
      </c>
      <c r="E158" s="856">
        <v>439880877.62</v>
      </c>
      <c r="F158" s="848">
        <v>314542770</v>
      </c>
      <c r="G158" s="848">
        <v>14173789.49</v>
      </c>
      <c r="H158" s="848">
        <v>98608350.570000008</v>
      </c>
      <c r="I158" s="848">
        <v>12555967.559999999</v>
      </c>
      <c r="J158" s="848">
        <v>0</v>
      </c>
      <c r="K158" s="848">
        <v>0</v>
      </c>
      <c r="L158" s="857">
        <v>0</v>
      </c>
    </row>
    <row r="159" spans="1:12" ht="18.95" customHeight="1">
      <c r="A159" s="233"/>
      <c r="B159" s="234"/>
      <c r="C159" s="235"/>
      <c r="D159" s="238" t="s">
        <v>43</v>
      </c>
      <c r="E159" s="856">
        <v>328478241.48999995</v>
      </c>
      <c r="F159" s="848">
        <v>241066014.56999996</v>
      </c>
      <c r="G159" s="848">
        <v>8237443.7400000002</v>
      </c>
      <c r="H159" s="848">
        <v>75785259.349999979</v>
      </c>
      <c r="I159" s="848">
        <v>3389523.8299999996</v>
      </c>
      <c r="J159" s="848">
        <v>0</v>
      </c>
      <c r="K159" s="848">
        <v>0</v>
      </c>
      <c r="L159" s="857">
        <v>0</v>
      </c>
    </row>
    <row r="160" spans="1:12" ht="18.95" customHeight="1">
      <c r="A160" s="233"/>
      <c r="B160" s="235"/>
      <c r="C160" s="235"/>
      <c r="D160" s="238" t="s">
        <v>44</v>
      </c>
      <c r="E160" s="367">
        <v>2.6274265630824112</v>
      </c>
      <c r="F160" s="194" t="s">
        <v>763</v>
      </c>
      <c r="G160" s="194">
        <v>2.4349523322494826</v>
      </c>
      <c r="H160" s="194">
        <v>0.78864935064259301</v>
      </c>
      <c r="I160" s="194">
        <v>0.53623221483942407</v>
      </c>
      <c r="J160" s="194">
        <v>0</v>
      </c>
      <c r="K160" s="194">
        <v>0</v>
      </c>
      <c r="L160" s="368">
        <v>0</v>
      </c>
    </row>
    <row r="161" spans="1:12" ht="18.95" customHeight="1">
      <c r="A161" s="239"/>
      <c r="B161" s="240"/>
      <c r="C161" s="240"/>
      <c r="D161" s="243" t="s">
        <v>45</v>
      </c>
      <c r="E161" s="369">
        <v>0.7467436258362713</v>
      </c>
      <c r="F161" s="370">
        <v>0.76640138500083776</v>
      </c>
      <c r="G161" s="370">
        <v>0.58117440969556833</v>
      </c>
      <c r="H161" s="370">
        <v>0.76854808859419677</v>
      </c>
      <c r="I161" s="370">
        <v>0.26995321657234356</v>
      </c>
      <c r="J161" s="370">
        <v>0</v>
      </c>
      <c r="K161" s="370">
        <v>0</v>
      </c>
      <c r="L161" s="371">
        <v>0</v>
      </c>
    </row>
    <row r="162" spans="1:12" ht="18.95" customHeight="1">
      <c r="A162" s="233" t="s">
        <v>441</v>
      </c>
      <c r="B162" s="234" t="s">
        <v>47</v>
      </c>
      <c r="C162" s="235" t="s">
        <v>180</v>
      </c>
      <c r="D162" s="238" t="s">
        <v>41</v>
      </c>
      <c r="E162" s="853">
        <v>37794820000</v>
      </c>
      <c r="F162" s="854">
        <v>34080768000</v>
      </c>
      <c r="G162" s="854">
        <v>24000</v>
      </c>
      <c r="H162" s="854">
        <v>3714028000</v>
      </c>
      <c r="I162" s="854">
        <v>0</v>
      </c>
      <c r="J162" s="855">
        <v>0</v>
      </c>
      <c r="K162" s="855">
        <v>0</v>
      </c>
      <c r="L162" s="866">
        <v>0</v>
      </c>
    </row>
    <row r="163" spans="1:12" ht="18.95" customHeight="1">
      <c r="A163" s="233"/>
      <c r="B163" s="234"/>
      <c r="C163" s="235"/>
      <c r="D163" s="238" t="s">
        <v>42</v>
      </c>
      <c r="E163" s="856">
        <v>46776258519.999992</v>
      </c>
      <c r="F163" s="848">
        <v>42993398098.009995</v>
      </c>
      <c r="G163" s="848">
        <v>18600</v>
      </c>
      <c r="H163" s="848">
        <v>3734714874</v>
      </c>
      <c r="I163" s="848">
        <v>48090977.989999995</v>
      </c>
      <c r="J163" s="848">
        <v>0</v>
      </c>
      <c r="K163" s="848">
        <v>0</v>
      </c>
      <c r="L163" s="857">
        <v>35970</v>
      </c>
    </row>
    <row r="164" spans="1:12" ht="18.95" customHeight="1">
      <c r="A164" s="233"/>
      <c r="B164" s="234"/>
      <c r="C164" s="235"/>
      <c r="D164" s="238" t="s">
        <v>43</v>
      </c>
      <c r="E164" s="856">
        <v>40028303378.559982</v>
      </c>
      <c r="F164" s="848">
        <v>37193141130.409988</v>
      </c>
      <c r="G164" s="848">
        <v>6121.99</v>
      </c>
      <c r="H164" s="848">
        <v>2815831983.639997</v>
      </c>
      <c r="I164" s="848">
        <v>19302142.52</v>
      </c>
      <c r="J164" s="848">
        <v>0</v>
      </c>
      <c r="K164" s="848">
        <v>0</v>
      </c>
      <c r="L164" s="857">
        <v>22000</v>
      </c>
    </row>
    <row r="165" spans="1:12" ht="18.95" customHeight="1">
      <c r="A165" s="237"/>
      <c r="B165" s="235"/>
      <c r="C165" s="235"/>
      <c r="D165" s="238" t="s">
        <v>44</v>
      </c>
      <c r="E165" s="367">
        <v>1.0590949600648973</v>
      </c>
      <c r="F165" s="194">
        <v>1.0913234446597562</v>
      </c>
      <c r="G165" s="194">
        <v>0.25508291666666666</v>
      </c>
      <c r="H165" s="194">
        <v>0.75816121570435036</v>
      </c>
      <c r="I165" s="194">
        <v>0</v>
      </c>
      <c r="J165" s="194">
        <v>0</v>
      </c>
      <c r="K165" s="194">
        <v>0</v>
      </c>
      <c r="L165" s="368">
        <v>0</v>
      </c>
    </row>
    <row r="166" spans="1:12" ht="18.75" customHeight="1">
      <c r="A166" s="239"/>
      <c r="B166" s="240"/>
      <c r="C166" s="240"/>
      <c r="D166" s="244" t="s">
        <v>45</v>
      </c>
      <c r="E166" s="369">
        <v>0.85573974159231214</v>
      </c>
      <c r="F166" s="370">
        <v>0.86508958993244878</v>
      </c>
      <c r="G166" s="370">
        <v>0.32913924731182792</v>
      </c>
      <c r="H166" s="370">
        <v>0.75396170220195424</v>
      </c>
      <c r="I166" s="370">
        <v>0.40136722784081608</v>
      </c>
      <c r="J166" s="370">
        <v>0</v>
      </c>
      <c r="K166" s="370">
        <v>0</v>
      </c>
      <c r="L166" s="371">
        <v>0.6116207951070336</v>
      </c>
    </row>
    <row r="167" spans="1:12" ht="18.95" customHeight="1">
      <c r="A167" s="250" t="s">
        <v>425</v>
      </c>
      <c r="B167" s="246" t="s">
        <v>47</v>
      </c>
      <c r="C167" s="251" t="s">
        <v>426</v>
      </c>
      <c r="D167" s="248" t="s">
        <v>41</v>
      </c>
      <c r="E167" s="853">
        <v>1505117000</v>
      </c>
      <c r="F167" s="854">
        <v>908499000</v>
      </c>
      <c r="G167" s="854">
        <v>596000</v>
      </c>
      <c r="H167" s="854">
        <v>306213000</v>
      </c>
      <c r="I167" s="854">
        <v>84545000</v>
      </c>
      <c r="J167" s="855">
        <v>0</v>
      </c>
      <c r="K167" s="855">
        <v>0</v>
      </c>
      <c r="L167" s="866">
        <v>205264000</v>
      </c>
    </row>
    <row r="168" spans="1:12" ht="18.95" customHeight="1">
      <c r="A168" s="233"/>
      <c r="B168" s="234"/>
      <c r="C168" s="235" t="s">
        <v>427</v>
      </c>
      <c r="D168" s="238" t="s">
        <v>42</v>
      </c>
      <c r="E168" s="856">
        <v>1880834841.51</v>
      </c>
      <c r="F168" s="848">
        <v>911489916</v>
      </c>
      <c r="G168" s="848">
        <v>1060073.58</v>
      </c>
      <c r="H168" s="848">
        <v>460543263.77999991</v>
      </c>
      <c r="I168" s="848">
        <v>295523154.73000002</v>
      </c>
      <c r="J168" s="848">
        <v>0</v>
      </c>
      <c r="K168" s="848">
        <v>0</v>
      </c>
      <c r="L168" s="857">
        <v>212218433.42000002</v>
      </c>
    </row>
    <row r="169" spans="1:12" ht="18.95" customHeight="1">
      <c r="A169" s="233"/>
      <c r="B169" s="234"/>
      <c r="C169" s="235"/>
      <c r="D169" s="238" t="s">
        <v>43</v>
      </c>
      <c r="E169" s="856">
        <v>1385028267.9199996</v>
      </c>
      <c r="F169" s="848">
        <v>688185679.79000008</v>
      </c>
      <c r="G169" s="848">
        <v>518969.41000000003</v>
      </c>
      <c r="H169" s="848">
        <v>327346344.99999976</v>
      </c>
      <c r="I169" s="848">
        <v>177960271.09</v>
      </c>
      <c r="J169" s="848">
        <v>0</v>
      </c>
      <c r="K169" s="848">
        <v>0</v>
      </c>
      <c r="L169" s="857">
        <v>191017002.62999988</v>
      </c>
    </row>
    <row r="170" spans="1:12" ht="18.95" customHeight="1">
      <c r="A170" s="233"/>
      <c r="B170" s="235"/>
      <c r="C170" s="235"/>
      <c r="D170" s="238" t="s">
        <v>44</v>
      </c>
      <c r="E170" s="367">
        <v>0.92021302524654203</v>
      </c>
      <c r="F170" s="194">
        <v>0.75749745436153493</v>
      </c>
      <c r="G170" s="194">
        <v>0.87075404362416109</v>
      </c>
      <c r="H170" s="194">
        <v>1.0690151789767246</v>
      </c>
      <c r="I170" s="194">
        <v>2.1049177490094033</v>
      </c>
      <c r="J170" s="194">
        <v>0</v>
      </c>
      <c r="K170" s="194">
        <v>0</v>
      </c>
      <c r="L170" s="368">
        <v>0.93059183602580031</v>
      </c>
    </row>
    <row r="171" spans="1:12" ht="18.95" customHeight="1">
      <c r="A171" s="239"/>
      <c r="B171" s="240"/>
      <c r="C171" s="240"/>
      <c r="D171" s="243" t="s">
        <v>45</v>
      </c>
      <c r="E171" s="369">
        <v>0.73639015896156546</v>
      </c>
      <c r="F171" s="370">
        <v>0.75501184128294851</v>
      </c>
      <c r="G171" s="370">
        <v>0.48955980017915363</v>
      </c>
      <c r="H171" s="370">
        <v>0.71078304850936236</v>
      </c>
      <c r="I171" s="370">
        <v>0.6021872338652805</v>
      </c>
      <c r="J171" s="370">
        <v>0</v>
      </c>
      <c r="K171" s="370">
        <v>0</v>
      </c>
      <c r="L171" s="371">
        <v>0.90009618651721668</v>
      </c>
    </row>
    <row r="172" spans="1:12" ht="18.95" customHeight="1">
      <c r="A172" s="233" t="s">
        <v>428</v>
      </c>
      <c r="B172" s="234" t="s">
        <v>47</v>
      </c>
      <c r="C172" s="235" t="s">
        <v>429</v>
      </c>
      <c r="D172" s="238" t="s">
        <v>41</v>
      </c>
      <c r="E172" s="853">
        <v>2501951000</v>
      </c>
      <c r="F172" s="854">
        <v>1559510000</v>
      </c>
      <c r="G172" s="854">
        <v>8302000</v>
      </c>
      <c r="H172" s="854">
        <v>314445000</v>
      </c>
      <c r="I172" s="854">
        <v>600278000</v>
      </c>
      <c r="J172" s="855">
        <v>0</v>
      </c>
      <c r="K172" s="855">
        <v>0</v>
      </c>
      <c r="L172" s="866">
        <v>19416000</v>
      </c>
    </row>
    <row r="173" spans="1:12" ht="18.95" customHeight="1">
      <c r="A173" s="233"/>
      <c r="B173" s="234"/>
      <c r="C173" s="235" t="s">
        <v>430</v>
      </c>
      <c r="D173" s="238" t="s">
        <v>42</v>
      </c>
      <c r="E173" s="856">
        <v>2890285155.25</v>
      </c>
      <c r="F173" s="848">
        <v>1814887637</v>
      </c>
      <c r="G173" s="848">
        <v>8326960</v>
      </c>
      <c r="H173" s="848">
        <v>319874587</v>
      </c>
      <c r="I173" s="848">
        <v>702887100.25</v>
      </c>
      <c r="J173" s="848">
        <v>0</v>
      </c>
      <c r="K173" s="848">
        <v>0</v>
      </c>
      <c r="L173" s="857">
        <v>44308871</v>
      </c>
    </row>
    <row r="174" spans="1:12" ht="18.95" customHeight="1">
      <c r="A174" s="233"/>
      <c r="B174" s="234"/>
      <c r="C174" s="235"/>
      <c r="D174" s="238" t="s">
        <v>43</v>
      </c>
      <c r="E174" s="856">
        <v>1989409116.53</v>
      </c>
      <c r="F174" s="848">
        <v>1440945396.6499999</v>
      </c>
      <c r="G174" s="848">
        <v>6727918.7400000012</v>
      </c>
      <c r="H174" s="848">
        <v>211403142.99000013</v>
      </c>
      <c r="I174" s="848">
        <v>307057216.29000008</v>
      </c>
      <c r="J174" s="848">
        <v>0</v>
      </c>
      <c r="K174" s="848">
        <v>0</v>
      </c>
      <c r="L174" s="857">
        <v>23275441.860000003</v>
      </c>
    </row>
    <row r="175" spans="1:12" ht="18.95" customHeight="1">
      <c r="A175" s="237"/>
      <c r="B175" s="235"/>
      <c r="C175" s="235"/>
      <c r="D175" s="238" t="s">
        <v>44</v>
      </c>
      <c r="E175" s="367">
        <v>0.79514311692355288</v>
      </c>
      <c r="F175" s="194">
        <v>0.92397316891202996</v>
      </c>
      <c r="G175" s="194">
        <v>0.81039734280896181</v>
      </c>
      <c r="H175" s="194">
        <v>0.67230562734341504</v>
      </c>
      <c r="I175" s="194">
        <v>0.511525020557142</v>
      </c>
      <c r="J175" s="194">
        <v>0</v>
      </c>
      <c r="K175" s="194">
        <v>0</v>
      </c>
      <c r="L175" s="368">
        <v>1.1987763627935726</v>
      </c>
    </row>
    <row r="176" spans="1:12" ht="18.95" customHeight="1">
      <c r="A176" s="239"/>
      <c r="B176" s="240"/>
      <c r="C176" s="240"/>
      <c r="D176" s="244" t="s">
        <v>45</v>
      </c>
      <c r="E176" s="369">
        <v>0.68830894173759227</v>
      </c>
      <c r="F176" s="370">
        <v>0.79395846182074126</v>
      </c>
      <c r="G176" s="370">
        <v>0.80796818286625627</v>
      </c>
      <c r="H176" s="370">
        <v>0.6608938364647271</v>
      </c>
      <c r="I176" s="370">
        <v>0.43685140356223245</v>
      </c>
      <c r="J176" s="370">
        <v>0</v>
      </c>
      <c r="K176" s="370">
        <v>0</v>
      </c>
      <c r="L176" s="371">
        <v>0.52529981772724477</v>
      </c>
    </row>
    <row r="177" spans="1:12" ht="18.95" customHeight="1">
      <c r="A177" s="233" t="s">
        <v>431</v>
      </c>
      <c r="B177" s="234" t="s">
        <v>47</v>
      </c>
      <c r="C177" s="235" t="s">
        <v>432</v>
      </c>
      <c r="D177" s="249" t="s">
        <v>41</v>
      </c>
      <c r="E177" s="853">
        <v>112172000</v>
      </c>
      <c r="F177" s="854">
        <v>106443000</v>
      </c>
      <c r="G177" s="854">
        <v>56000</v>
      </c>
      <c r="H177" s="854">
        <v>16000</v>
      </c>
      <c r="I177" s="854">
        <v>645000</v>
      </c>
      <c r="J177" s="855">
        <v>0</v>
      </c>
      <c r="K177" s="855">
        <v>0</v>
      </c>
      <c r="L177" s="866">
        <v>5012000</v>
      </c>
    </row>
    <row r="178" spans="1:12" ht="18.95" customHeight="1">
      <c r="A178" s="237"/>
      <c r="B178" s="235"/>
      <c r="C178" s="235" t="s">
        <v>433</v>
      </c>
      <c r="D178" s="238" t="s">
        <v>42</v>
      </c>
      <c r="E178" s="856">
        <v>113170307.13</v>
      </c>
      <c r="F178" s="848">
        <v>107264307.13</v>
      </c>
      <c r="G178" s="848">
        <v>36000</v>
      </c>
      <c r="H178" s="848">
        <v>268200</v>
      </c>
      <c r="I178" s="848">
        <v>589800</v>
      </c>
      <c r="J178" s="848">
        <v>0</v>
      </c>
      <c r="K178" s="848">
        <v>0</v>
      </c>
      <c r="L178" s="857">
        <v>5012000</v>
      </c>
    </row>
    <row r="179" spans="1:12" ht="18.95" customHeight="1">
      <c r="A179" s="237"/>
      <c r="B179" s="235"/>
      <c r="C179" s="235" t="s">
        <v>434</v>
      </c>
      <c r="D179" s="238" t="s">
        <v>43</v>
      </c>
      <c r="E179" s="856">
        <v>105763709.61999999</v>
      </c>
      <c r="F179" s="848">
        <v>101893971.13</v>
      </c>
      <c r="G179" s="848">
        <v>15090.77</v>
      </c>
      <c r="H179" s="848">
        <v>136425.72</v>
      </c>
      <c r="I179" s="848">
        <v>589800</v>
      </c>
      <c r="J179" s="848">
        <v>0</v>
      </c>
      <c r="K179" s="848">
        <v>0</v>
      </c>
      <c r="L179" s="857">
        <v>3128422</v>
      </c>
    </row>
    <row r="180" spans="1:12" ht="18.95" customHeight="1">
      <c r="A180" s="237"/>
      <c r="B180" s="235"/>
      <c r="C180" s="235" t="s">
        <v>435</v>
      </c>
      <c r="D180" s="238" t="s">
        <v>44</v>
      </c>
      <c r="E180" s="367">
        <v>0.9428708556502513</v>
      </c>
      <c r="F180" s="194">
        <v>0.95726324070159607</v>
      </c>
      <c r="G180" s="194">
        <v>0.26947803571428575</v>
      </c>
      <c r="H180" s="846">
        <v>8.5266075000000008</v>
      </c>
      <c r="I180" s="194">
        <v>0.91441860465116276</v>
      </c>
      <c r="J180" s="194">
        <v>0</v>
      </c>
      <c r="K180" s="194">
        <v>0</v>
      </c>
      <c r="L180" s="368">
        <v>0.62418635275339185</v>
      </c>
    </row>
    <row r="181" spans="1:12" ht="18.95" customHeight="1">
      <c r="A181" s="239"/>
      <c r="B181" s="240"/>
      <c r="C181" s="240"/>
      <c r="D181" s="243" t="s">
        <v>45</v>
      </c>
      <c r="E181" s="369">
        <v>0.93455352646969525</v>
      </c>
      <c r="F181" s="370">
        <v>0.94993361590923842</v>
      </c>
      <c r="G181" s="370">
        <v>0.41918805555555555</v>
      </c>
      <c r="H181" s="370">
        <v>0.50867158836689041</v>
      </c>
      <c r="I181" s="370">
        <v>1</v>
      </c>
      <c r="J181" s="370">
        <v>0</v>
      </c>
      <c r="K181" s="370">
        <v>0</v>
      </c>
      <c r="L181" s="371">
        <v>0.62418635275339185</v>
      </c>
    </row>
    <row r="182" spans="1:12" ht="18.95" customHeight="1">
      <c r="A182" s="233" t="s">
        <v>436</v>
      </c>
      <c r="B182" s="234" t="s">
        <v>47</v>
      </c>
      <c r="C182" s="235" t="s">
        <v>437</v>
      </c>
      <c r="D182" s="236" t="s">
        <v>41</v>
      </c>
      <c r="E182" s="853">
        <v>258313000</v>
      </c>
      <c r="F182" s="854">
        <v>212937000</v>
      </c>
      <c r="G182" s="854">
        <v>26128000</v>
      </c>
      <c r="H182" s="854">
        <v>19248000</v>
      </c>
      <c r="I182" s="854">
        <v>0</v>
      </c>
      <c r="J182" s="855">
        <v>0</v>
      </c>
      <c r="K182" s="855">
        <v>0</v>
      </c>
      <c r="L182" s="866">
        <v>0</v>
      </c>
    </row>
    <row r="183" spans="1:12" ht="18.95" customHeight="1">
      <c r="A183" s="237"/>
      <c r="B183" s="235"/>
      <c r="C183" s="235"/>
      <c r="D183" s="238" t="s">
        <v>42</v>
      </c>
      <c r="E183" s="856">
        <v>271129793.06</v>
      </c>
      <c r="F183" s="848">
        <v>223662130</v>
      </c>
      <c r="G183" s="848">
        <v>25798278</v>
      </c>
      <c r="H183" s="848">
        <v>19227186.079999998</v>
      </c>
      <c r="I183" s="848">
        <v>1500000</v>
      </c>
      <c r="J183" s="848">
        <v>0</v>
      </c>
      <c r="K183" s="848">
        <v>0</v>
      </c>
      <c r="L183" s="857">
        <v>942198.98</v>
      </c>
    </row>
    <row r="184" spans="1:12" ht="18.95" customHeight="1">
      <c r="A184" s="237"/>
      <c r="B184" s="235"/>
      <c r="C184" s="235"/>
      <c r="D184" s="238" t="s">
        <v>43</v>
      </c>
      <c r="E184" s="856">
        <v>236743224.83000001</v>
      </c>
      <c r="F184" s="848">
        <v>205560877.88999999</v>
      </c>
      <c r="G184" s="848">
        <v>18051990.27</v>
      </c>
      <c r="H184" s="848">
        <v>12193714.619999999</v>
      </c>
      <c r="I184" s="848">
        <v>0</v>
      </c>
      <c r="J184" s="848">
        <v>0</v>
      </c>
      <c r="K184" s="848">
        <v>0</v>
      </c>
      <c r="L184" s="857">
        <v>936642.04999999993</v>
      </c>
    </row>
    <row r="185" spans="1:12" ht="19.5" customHeight="1">
      <c r="A185" s="237"/>
      <c r="B185" s="235"/>
      <c r="C185" s="235"/>
      <c r="D185" s="238" t="s">
        <v>44</v>
      </c>
      <c r="E185" s="367">
        <v>0.91649752366315285</v>
      </c>
      <c r="F185" s="194">
        <v>0.96536007312021854</v>
      </c>
      <c r="G185" s="194">
        <v>0.6909059350122474</v>
      </c>
      <c r="H185" s="194">
        <v>0.63350553927680797</v>
      </c>
      <c r="I185" s="194">
        <v>0</v>
      </c>
      <c r="J185" s="194">
        <v>0</v>
      </c>
      <c r="K185" s="194">
        <v>0</v>
      </c>
      <c r="L185" s="368">
        <v>0</v>
      </c>
    </row>
    <row r="186" spans="1:12" ht="18.75" customHeight="1">
      <c r="A186" s="239"/>
      <c r="B186" s="240"/>
      <c r="C186" s="240"/>
      <c r="D186" s="243" t="s">
        <v>45</v>
      </c>
      <c r="E186" s="369">
        <v>0.87317303700965698</v>
      </c>
      <c r="F186" s="370">
        <v>0.91906876631283085</v>
      </c>
      <c r="G186" s="370">
        <v>0.69973624867520223</v>
      </c>
      <c r="H186" s="370">
        <v>0.63419132520300658</v>
      </c>
      <c r="I186" s="370">
        <v>0</v>
      </c>
      <c r="J186" s="370">
        <v>0</v>
      </c>
      <c r="K186" s="370">
        <v>0</v>
      </c>
      <c r="L186" s="371">
        <v>0.99410216937403173</v>
      </c>
    </row>
    <row r="187" spans="1:12" s="94" customFormat="1" ht="8.25" customHeight="1">
      <c r="A187" s="1608"/>
      <c r="B187" s="1609"/>
      <c r="C187" s="1609"/>
      <c r="D187" s="1610"/>
      <c r="E187" s="1610"/>
      <c r="F187" s="1610"/>
      <c r="G187" s="1611"/>
      <c r="H187" s="1611"/>
      <c r="I187" s="1611"/>
      <c r="J187" s="1611"/>
      <c r="K187" s="1611"/>
      <c r="L187" s="1611"/>
    </row>
    <row r="188" spans="1:12" s="94" customFormat="1" ht="15.75" customHeight="1">
      <c r="A188" s="1608" t="s">
        <v>778</v>
      </c>
      <c r="B188" s="1609"/>
      <c r="C188" s="1609"/>
      <c r="D188" s="1610"/>
      <c r="E188" s="1610"/>
      <c r="F188" s="1610"/>
      <c r="G188" s="1611"/>
      <c r="H188" s="1611"/>
      <c r="I188" s="1611"/>
      <c r="J188" s="1611"/>
      <c r="K188" s="1611"/>
      <c r="L188" s="1611"/>
    </row>
    <row r="189" spans="1:12" s="94" customFormat="1" ht="18.75" customHeight="1">
      <c r="A189" s="1608"/>
      <c r="B189" s="1609"/>
      <c r="C189" s="1609"/>
      <c r="D189" s="1610"/>
      <c r="E189" s="1610"/>
      <c r="F189" s="1610"/>
      <c r="G189" s="1611"/>
      <c r="H189" s="1611"/>
      <c r="I189" s="1611"/>
      <c r="J189" s="1611"/>
      <c r="K189" s="1611"/>
      <c r="L189" s="1611"/>
    </row>
    <row r="190" spans="1:12">
      <c r="E190" s="253"/>
      <c r="F190" s="253"/>
      <c r="G190" s="253"/>
      <c r="H190" s="253"/>
      <c r="I190" s="253"/>
      <c r="J190" s="253"/>
      <c r="K190" s="253"/>
      <c r="L190" s="253"/>
    </row>
    <row r="194" spans="8:10">
      <c r="H194" s="242"/>
      <c r="I194" s="242"/>
      <c r="J194" s="242"/>
    </row>
    <row r="195" spans="8:10">
      <c r="H195" s="372"/>
      <c r="I195" s="373"/>
      <c r="J195" s="242"/>
    </row>
  </sheetData>
  <mergeCells count="3">
    <mergeCell ref="A187:L187"/>
    <mergeCell ref="A188:L188"/>
    <mergeCell ref="A189:L189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8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46"/>
  <sheetViews>
    <sheetView showGridLines="0" zoomScale="75" zoomScaleNormal="75" workbookViewId="0">
      <selection activeCell="P435" sqref="P435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6" ht="15.95" customHeight="1">
      <c r="A6" s="22"/>
      <c r="B6" s="23"/>
      <c r="C6" s="24" t="s">
        <v>439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6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6" ht="15.95" customHeight="1">
      <c r="A8" s="22"/>
      <c r="B8" s="23"/>
      <c r="C8" s="34" t="s">
        <v>731</v>
      </c>
      <c r="D8" s="35"/>
      <c r="E8" s="36" t="s">
        <v>4</v>
      </c>
      <c r="F8" s="27" t="s">
        <v>20</v>
      </c>
      <c r="G8" s="28"/>
      <c r="H8" s="37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16" ht="15.95" customHeight="1">
      <c r="A9" s="22"/>
      <c r="B9" s="23"/>
      <c r="C9" s="34" t="s">
        <v>26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16" ht="15.95" customHeight="1">
      <c r="A10" s="22"/>
      <c r="B10" s="23"/>
      <c r="C10" s="34" t="s">
        <v>30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6" ht="9.9499999999999993" customHeight="1">
      <c r="A11" s="49"/>
      <c r="B11" s="50"/>
      <c r="C11" s="51" t="s">
        <v>31</v>
      </c>
      <c r="D11" s="52"/>
      <c r="E11" s="53" t="s">
        <v>32</v>
      </c>
      <c r="F11" s="1612" t="s">
        <v>33</v>
      </c>
      <c r="G11" s="1613"/>
      <c r="H11" s="54" t="s">
        <v>34</v>
      </c>
      <c r="I11" s="55" t="s">
        <v>35</v>
      </c>
      <c r="J11" s="56" t="s">
        <v>36</v>
      </c>
      <c r="K11" s="57" t="s">
        <v>37</v>
      </c>
      <c r="L11" s="58" t="s">
        <v>38</v>
      </c>
      <c r="M11" s="58" t="s">
        <v>39</v>
      </c>
    </row>
    <row r="12" spans="1:16" ht="18.399999999999999" customHeight="1">
      <c r="A12" s="22"/>
      <c r="B12" s="23"/>
      <c r="C12" s="59" t="s">
        <v>40</v>
      </c>
      <c r="D12" s="60" t="s">
        <v>41</v>
      </c>
      <c r="E12" s="858">
        <v>416234520000</v>
      </c>
      <c r="F12" s="859">
        <v>222579619000</v>
      </c>
      <c r="G12" s="860" t="s">
        <v>4</v>
      </c>
      <c r="H12" s="859">
        <v>28476092000</v>
      </c>
      <c r="I12" s="859">
        <v>81440065000</v>
      </c>
      <c r="J12" s="859">
        <v>21783880000</v>
      </c>
      <c r="K12" s="859">
        <v>29199900000</v>
      </c>
      <c r="L12" s="859">
        <v>22207223000</v>
      </c>
      <c r="M12" s="861">
        <v>10547741000</v>
      </c>
      <c r="N12" s="62"/>
      <c r="O12" s="62"/>
      <c r="P12" s="62"/>
    </row>
    <row r="13" spans="1:16" ht="18.399999999999999" customHeight="1">
      <c r="A13" s="22"/>
      <c r="B13" s="23"/>
      <c r="C13" s="63"/>
      <c r="D13" s="64" t="s">
        <v>42</v>
      </c>
      <c r="E13" s="862">
        <v>416234519999.99994</v>
      </c>
      <c r="F13" s="859">
        <v>228914906625.12</v>
      </c>
      <c r="G13" s="860" t="s">
        <v>4</v>
      </c>
      <c r="H13" s="859">
        <v>28055863402.989998</v>
      </c>
      <c r="I13" s="859">
        <v>79990304844.490021</v>
      </c>
      <c r="J13" s="859">
        <v>20246074408.669998</v>
      </c>
      <c r="K13" s="859">
        <v>28081994163</v>
      </c>
      <c r="L13" s="859">
        <v>21767223000</v>
      </c>
      <c r="M13" s="863">
        <v>9178153555.7299995</v>
      </c>
      <c r="N13" s="62"/>
      <c r="O13" s="62"/>
      <c r="P13" s="62"/>
    </row>
    <row r="14" spans="1:16" ht="18.399999999999999" customHeight="1">
      <c r="A14" s="22"/>
      <c r="B14" s="23"/>
      <c r="C14" s="65" t="s">
        <v>4</v>
      </c>
      <c r="D14" s="64" t="s">
        <v>43</v>
      </c>
      <c r="E14" s="862">
        <v>336083991680</v>
      </c>
      <c r="F14" s="859">
        <v>193070091657.39001</v>
      </c>
      <c r="G14" s="860" t="s">
        <v>4</v>
      </c>
      <c r="H14" s="859">
        <v>23871049370.709995</v>
      </c>
      <c r="I14" s="859">
        <v>60317951659.459999</v>
      </c>
      <c r="J14" s="859">
        <v>8756799292.5899982</v>
      </c>
      <c r="K14" s="859">
        <v>24953096389.610001</v>
      </c>
      <c r="L14" s="859">
        <v>19711986003.839996</v>
      </c>
      <c r="M14" s="863">
        <v>5403017306.4000006</v>
      </c>
      <c r="N14" s="62"/>
      <c r="O14" s="62"/>
      <c r="P14" s="62"/>
    </row>
    <row r="15" spans="1:16" ht="18.399999999999999" customHeight="1">
      <c r="A15" s="22"/>
      <c r="B15" s="23"/>
      <c r="C15" s="63"/>
      <c r="D15" s="64" t="s">
        <v>44</v>
      </c>
      <c r="E15" s="354">
        <v>0.80743901702338383</v>
      </c>
      <c r="F15" s="354">
        <v>0.86742035288230956</v>
      </c>
      <c r="G15" s="258"/>
      <c r="H15" s="354">
        <v>0.83828389691640259</v>
      </c>
      <c r="I15" s="354">
        <v>0.74064223376368865</v>
      </c>
      <c r="J15" s="354">
        <v>0.40198528878188816</v>
      </c>
      <c r="K15" s="354">
        <v>0.85456102211343188</v>
      </c>
      <c r="L15" s="354">
        <v>0.88763849508963799</v>
      </c>
      <c r="M15" s="355">
        <v>0.51224402518036805</v>
      </c>
      <c r="N15" s="62"/>
      <c r="O15" s="62"/>
      <c r="P15" s="62"/>
    </row>
    <row r="16" spans="1:16" ht="18.399999999999999" customHeight="1">
      <c r="A16" s="66"/>
      <c r="B16" s="67"/>
      <c r="C16" s="68"/>
      <c r="D16" s="64" t="s">
        <v>45</v>
      </c>
      <c r="E16" s="356">
        <v>0.80743901702338394</v>
      </c>
      <c r="F16" s="356">
        <v>0.84341423852125608</v>
      </c>
      <c r="G16" s="258"/>
      <c r="H16" s="356">
        <v>0.85083994842111987</v>
      </c>
      <c r="I16" s="356">
        <v>0.7540657805558405</v>
      </c>
      <c r="J16" s="356">
        <v>0.43251837940692667</v>
      </c>
      <c r="K16" s="356">
        <v>0.88857992935870123</v>
      </c>
      <c r="L16" s="356">
        <v>0.9055811117403445</v>
      </c>
      <c r="M16" s="357">
        <v>0.58868238296436548</v>
      </c>
      <c r="N16" s="62"/>
      <c r="O16" s="62"/>
      <c r="P16" s="62"/>
    </row>
    <row r="17" spans="1:16" ht="18.399999999999999" customHeight="1">
      <c r="A17" s="69" t="s">
        <v>46</v>
      </c>
      <c r="B17" s="70" t="s">
        <v>47</v>
      </c>
      <c r="C17" s="71" t="s">
        <v>48</v>
      </c>
      <c r="D17" s="72" t="s">
        <v>41</v>
      </c>
      <c r="E17" s="864">
        <v>199882000</v>
      </c>
      <c r="F17" s="854">
        <v>30000000</v>
      </c>
      <c r="G17" s="865"/>
      <c r="H17" s="854">
        <v>857000</v>
      </c>
      <c r="I17" s="854">
        <v>155004000</v>
      </c>
      <c r="J17" s="854">
        <v>14021000</v>
      </c>
      <c r="K17" s="854">
        <v>0</v>
      </c>
      <c r="L17" s="854">
        <v>0</v>
      </c>
      <c r="M17" s="866">
        <v>0</v>
      </c>
      <c r="N17" s="62"/>
      <c r="O17" s="62"/>
      <c r="P17" s="62"/>
    </row>
    <row r="18" spans="1:16" ht="18.399999999999999" customHeight="1">
      <c r="A18" s="74"/>
      <c r="B18" s="70"/>
      <c r="C18" s="71" t="s">
        <v>4</v>
      </c>
      <c r="D18" s="75" t="s">
        <v>42</v>
      </c>
      <c r="E18" s="864">
        <v>199882000</v>
      </c>
      <c r="F18" s="864">
        <v>30000000</v>
      </c>
      <c r="G18" s="864"/>
      <c r="H18" s="864">
        <v>857000</v>
      </c>
      <c r="I18" s="864">
        <v>160465000</v>
      </c>
      <c r="J18" s="864">
        <v>8560000</v>
      </c>
      <c r="K18" s="864">
        <v>0</v>
      </c>
      <c r="L18" s="864">
        <v>0</v>
      </c>
      <c r="M18" s="867">
        <v>0</v>
      </c>
      <c r="N18" s="62"/>
      <c r="O18" s="62"/>
      <c r="P18" s="62"/>
    </row>
    <row r="19" spans="1:16" ht="18.399999999999999" customHeight="1">
      <c r="A19" s="74"/>
      <c r="B19" s="70"/>
      <c r="C19" s="71" t="s">
        <v>4</v>
      </c>
      <c r="D19" s="75" t="s">
        <v>43</v>
      </c>
      <c r="E19" s="864">
        <v>148959573.31999999</v>
      </c>
      <c r="F19" s="864">
        <v>20505000</v>
      </c>
      <c r="G19" s="864"/>
      <c r="H19" s="864">
        <v>558553.14</v>
      </c>
      <c r="I19" s="864">
        <v>125293225.29999998</v>
      </c>
      <c r="J19" s="864">
        <v>2602794.88</v>
      </c>
      <c r="K19" s="864">
        <v>0</v>
      </c>
      <c r="L19" s="864">
        <v>0</v>
      </c>
      <c r="M19" s="867">
        <v>0</v>
      </c>
      <c r="N19" s="62"/>
      <c r="O19" s="62"/>
      <c r="P19" s="62"/>
    </row>
    <row r="20" spans="1:16" ht="18.399999999999999" customHeight="1">
      <c r="A20" s="74"/>
      <c r="B20" s="70"/>
      <c r="C20" s="71" t="s">
        <v>4</v>
      </c>
      <c r="D20" s="75" t="s">
        <v>44</v>
      </c>
      <c r="E20" s="258">
        <v>0.74523755675848746</v>
      </c>
      <c r="F20" s="258">
        <v>0.6835</v>
      </c>
      <c r="G20" s="258"/>
      <c r="H20" s="258">
        <v>0.65175395565927652</v>
      </c>
      <c r="I20" s="258">
        <v>0.8083225290960232</v>
      </c>
      <c r="J20" s="258">
        <v>0.18563546679980028</v>
      </c>
      <c r="K20" s="258">
        <v>0</v>
      </c>
      <c r="L20" s="258">
        <v>0</v>
      </c>
      <c r="M20" s="358">
        <v>0</v>
      </c>
      <c r="N20" s="62"/>
      <c r="O20" s="62"/>
      <c r="P20" s="62"/>
    </row>
    <row r="21" spans="1:16" s="23" customFormat="1" ht="18.399999999999999" customHeight="1">
      <c r="A21" s="76"/>
      <c r="B21" s="77"/>
      <c r="C21" s="78" t="s">
        <v>4</v>
      </c>
      <c r="D21" s="79" t="s">
        <v>45</v>
      </c>
      <c r="E21" s="259">
        <v>0.74523755675848746</v>
      </c>
      <c r="F21" s="259">
        <v>0.6835</v>
      </c>
      <c r="G21" s="259"/>
      <c r="H21" s="259">
        <v>0.65175395565927652</v>
      </c>
      <c r="I21" s="259">
        <v>0.78081341912566593</v>
      </c>
      <c r="J21" s="259">
        <v>0.30406482242990651</v>
      </c>
      <c r="K21" s="259">
        <v>0</v>
      </c>
      <c r="L21" s="259">
        <v>0</v>
      </c>
      <c r="M21" s="359">
        <v>0</v>
      </c>
      <c r="N21" s="62"/>
      <c r="O21" s="62"/>
      <c r="P21" s="62"/>
    </row>
    <row r="22" spans="1:16" ht="18.399999999999999" customHeight="1">
      <c r="A22" s="69" t="s">
        <v>49</v>
      </c>
      <c r="B22" s="70" t="s">
        <v>47</v>
      </c>
      <c r="C22" s="71" t="s">
        <v>50</v>
      </c>
      <c r="D22" s="80" t="s">
        <v>41</v>
      </c>
      <c r="E22" s="864">
        <v>575563000</v>
      </c>
      <c r="F22" s="854">
        <v>0</v>
      </c>
      <c r="G22" s="865"/>
      <c r="H22" s="854">
        <v>101951000</v>
      </c>
      <c r="I22" s="854">
        <v>399320000</v>
      </c>
      <c r="J22" s="854">
        <v>74292000</v>
      </c>
      <c r="K22" s="854">
        <v>0</v>
      </c>
      <c r="L22" s="854">
        <v>0</v>
      </c>
      <c r="M22" s="866">
        <v>0</v>
      </c>
      <c r="N22" s="62"/>
      <c r="O22" s="62"/>
      <c r="P22" s="62"/>
    </row>
    <row r="23" spans="1:16" ht="18.399999999999999" customHeight="1">
      <c r="A23" s="74"/>
      <c r="B23" s="70"/>
      <c r="C23" s="71" t="s">
        <v>4</v>
      </c>
      <c r="D23" s="80" t="s">
        <v>42</v>
      </c>
      <c r="E23" s="864">
        <v>575563000</v>
      </c>
      <c r="F23" s="864">
        <v>0</v>
      </c>
      <c r="G23" s="864"/>
      <c r="H23" s="864">
        <v>101951000</v>
      </c>
      <c r="I23" s="864">
        <v>399320000</v>
      </c>
      <c r="J23" s="864">
        <v>74292000</v>
      </c>
      <c r="K23" s="864">
        <v>0</v>
      </c>
      <c r="L23" s="864">
        <v>0</v>
      </c>
      <c r="M23" s="867">
        <v>0</v>
      </c>
      <c r="N23" s="62"/>
      <c r="O23" s="62"/>
      <c r="P23" s="62"/>
    </row>
    <row r="24" spans="1:16" ht="18.399999999999999" customHeight="1">
      <c r="A24" s="74"/>
      <c r="B24" s="70"/>
      <c r="C24" s="71" t="s">
        <v>4</v>
      </c>
      <c r="D24" s="80" t="s">
        <v>43</v>
      </c>
      <c r="E24" s="864">
        <v>370283098.92000002</v>
      </c>
      <c r="F24" s="864">
        <v>0</v>
      </c>
      <c r="G24" s="864"/>
      <c r="H24" s="864">
        <v>84180333.420000002</v>
      </c>
      <c r="I24" s="864">
        <v>261612199.12</v>
      </c>
      <c r="J24" s="864">
        <v>24490566.379999999</v>
      </c>
      <c r="K24" s="864">
        <v>0</v>
      </c>
      <c r="L24" s="864">
        <v>0</v>
      </c>
      <c r="M24" s="867">
        <v>0</v>
      </c>
      <c r="N24" s="62"/>
      <c r="O24" s="62"/>
      <c r="P24" s="62"/>
    </row>
    <row r="25" spans="1:16" ht="18.399999999999999" customHeight="1">
      <c r="A25" s="74"/>
      <c r="B25" s="70"/>
      <c r="C25" s="71" t="s">
        <v>4</v>
      </c>
      <c r="D25" s="80" t="s">
        <v>44</v>
      </c>
      <c r="E25" s="258">
        <v>0.64334069236556213</v>
      </c>
      <c r="F25" s="258">
        <v>0</v>
      </c>
      <c r="G25" s="258"/>
      <c r="H25" s="258">
        <v>0.82569404341301211</v>
      </c>
      <c r="I25" s="258">
        <v>0.65514424301312235</v>
      </c>
      <c r="J25" s="258">
        <v>0.32965280757012866</v>
      </c>
      <c r="K25" s="258">
        <v>0</v>
      </c>
      <c r="L25" s="258">
        <v>0</v>
      </c>
      <c r="M25" s="358">
        <v>0</v>
      </c>
      <c r="N25" s="62"/>
      <c r="O25" s="62"/>
      <c r="P25" s="62"/>
    </row>
    <row r="26" spans="1:16" ht="18.399999999999999" customHeight="1">
      <c r="A26" s="76"/>
      <c r="B26" s="77"/>
      <c r="C26" s="78" t="s">
        <v>4</v>
      </c>
      <c r="D26" s="80" t="s">
        <v>45</v>
      </c>
      <c r="E26" s="259">
        <v>0.64334069236556213</v>
      </c>
      <c r="F26" s="259">
        <v>0</v>
      </c>
      <c r="G26" s="259"/>
      <c r="H26" s="259">
        <v>0.82569404341301211</v>
      </c>
      <c r="I26" s="259">
        <v>0.65514424301312235</v>
      </c>
      <c r="J26" s="259">
        <v>0.32965280757012866</v>
      </c>
      <c r="K26" s="259">
        <v>0</v>
      </c>
      <c r="L26" s="259">
        <v>0</v>
      </c>
      <c r="M26" s="359">
        <v>0</v>
      </c>
      <c r="N26" s="62"/>
      <c r="O26" s="62"/>
      <c r="P26" s="62"/>
    </row>
    <row r="27" spans="1:16" ht="18.399999999999999" customHeight="1">
      <c r="A27" s="69" t="s">
        <v>51</v>
      </c>
      <c r="B27" s="70" t="s">
        <v>47</v>
      </c>
      <c r="C27" s="71" t="s">
        <v>52</v>
      </c>
      <c r="D27" s="81" t="s">
        <v>41</v>
      </c>
      <c r="E27" s="864">
        <v>220232000</v>
      </c>
      <c r="F27" s="854">
        <v>100500000</v>
      </c>
      <c r="G27" s="865"/>
      <c r="H27" s="854">
        <v>23251000</v>
      </c>
      <c r="I27" s="854">
        <v>94381000</v>
      </c>
      <c r="J27" s="854">
        <v>2100000</v>
      </c>
      <c r="K27" s="854">
        <v>0</v>
      </c>
      <c r="L27" s="854">
        <v>0</v>
      </c>
      <c r="M27" s="866">
        <v>0</v>
      </c>
      <c r="N27" s="62"/>
      <c r="O27" s="62"/>
      <c r="P27" s="62"/>
    </row>
    <row r="28" spans="1:16" ht="18.399999999999999" customHeight="1">
      <c r="A28" s="74"/>
      <c r="B28" s="70"/>
      <c r="C28" s="71" t="s">
        <v>4</v>
      </c>
      <c r="D28" s="80" t="s">
        <v>42</v>
      </c>
      <c r="E28" s="864">
        <v>220232000</v>
      </c>
      <c r="F28" s="864">
        <v>101361512.97</v>
      </c>
      <c r="G28" s="864"/>
      <c r="H28" s="864">
        <v>22482915.510000002</v>
      </c>
      <c r="I28" s="864">
        <v>93235218.519999996</v>
      </c>
      <c r="J28" s="864">
        <v>3152353</v>
      </c>
      <c r="K28" s="864">
        <v>0</v>
      </c>
      <c r="L28" s="864">
        <v>0</v>
      </c>
      <c r="M28" s="867">
        <v>0</v>
      </c>
      <c r="N28" s="62"/>
      <c r="O28" s="62"/>
      <c r="P28" s="62"/>
    </row>
    <row r="29" spans="1:16" ht="18.399999999999999" customHeight="1">
      <c r="A29" s="74"/>
      <c r="B29" s="70"/>
      <c r="C29" s="71" t="s">
        <v>4</v>
      </c>
      <c r="D29" s="80" t="s">
        <v>43</v>
      </c>
      <c r="E29" s="864">
        <v>177107863.88</v>
      </c>
      <c r="F29" s="864">
        <v>97958380.409999996</v>
      </c>
      <c r="G29" s="864"/>
      <c r="H29" s="864">
        <v>17554496.919999998</v>
      </c>
      <c r="I29" s="864">
        <v>60414846.82</v>
      </c>
      <c r="J29" s="864">
        <v>1180139.73</v>
      </c>
      <c r="K29" s="864">
        <v>0</v>
      </c>
      <c r="L29" s="864">
        <v>0</v>
      </c>
      <c r="M29" s="867">
        <v>0</v>
      </c>
      <c r="N29" s="62"/>
      <c r="O29" s="62"/>
      <c r="P29" s="62"/>
    </row>
    <row r="30" spans="1:16" ht="18.399999999999999" customHeight="1">
      <c r="A30" s="74"/>
      <c r="B30" s="70"/>
      <c r="C30" s="71" t="s">
        <v>4</v>
      </c>
      <c r="D30" s="80" t="s">
        <v>44</v>
      </c>
      <c r="E30" s="258">
        <v>0.8041876924334338</v>
      </c>
      <c r="F30" s="258">
        <v>0.97471025283582091</v>
      </c>
      <c r="G30" s="258"/>
      <c r="H30" s="258">
        <v>0.754999652488065</v>
      </c>
      <c r="I30" s="258">
        <v>0.6401166211419671</v>
      </c>
      <c r="J30" s="258">
        <v>0.56197129999999995</v>
      </c>
      <c r="K30" s="258">
        <v>0</v>
      </c>
      <c r="L30" s="258">
        <v>0</v>
      </c>
      <c r="M30" s="358">
        <v>0</v>
      </c>
      <c r="N30" s="62"/>
      <c r="O30" s="62"/>
      <c r="P30" s="62"/>
    </row>
    <row r="31" spans="1:16" ht="18.399999999999999" customHeight="1">
      <c r="A31" s="76"/>
      <c r="B31" s="77"/>
      <c r="C31" s="78" t="s">
        <v>4</v>
      </c>
      <c r="D31" s="82" t="s">
        <v>45</v>
      </c>
      <c r="E31" s="259">
        <v>0.8041876924334338</v>
      </c>
      <c r="F31" s="259">
        <v>0.96642579160191477</v>
      </c>
      <c r="G31" s="259"/>
      <c r="H31" s="259">
        <v>0.7807927273574492</v>
      </c>
      <c r="I31" s="259">
        <v>0.64798310959115024</v>
      </c>
      <c r="J31" s="259">
        <v>0.37436788646449176</v>
      </c>
      <c r="K31" s="259">
        <v>0</v>
      </c>
      <c r="L31" s="259">
        <v>0</v>
      </c>
      <c r="M31" s="359">
        <v>0</v>
      </c>
      <c r="N31" s="62"/>
      <c r="O31" s="62"/>
      <c r="P31" s="62"/>
    </row>
    <row r="32" spans="1:16" ht="18.399999999999999" customHeight="1">
      <c r="A32" s="69" t="s">
        <v>53</v>
      </c>
      <c r="B32" s="70" t="s">
        <v>47</v>
      </c>
      <c r="C32" s="71" t="s">
        <v>54</v>
      </c>
      <c r="D32" s="80" t="s">
        <v>41</v>
      </c>
      <c r="E32" s="864">
        <v>158171000</v>
      </c>
      <c r="F32" s="854">
        <v>0</v>
      </c>
      <c r="G32" s="865"/>
      <c r="H32" s="854">
        <v>32980000</v>
      </c>
      <c r="I32" s="854">
        <v>119737000</v>
      </c>
      <c r="J32" s="854">
        <v>5454000</v>
      </c>
      <c r="K32" s="854">
        <v>0</v>
      </c>
      <c r="L32" s="854">
        <v>0</v>
      </c>
      <c r="M32" s="866">
        <v>0</v>
      </c>
      <c r="N32" s="62"/>
      <c r="O32" s="62"/>
      <c r="P32" s="62"/>
    </row>
    <row r="33" spans="1:16" ht="18.399999999999999" customHeight="1">
      <c r="A33" s="74"/>
      <c r="B33" s="70"/>
      <c r="C33" s="71" t="s">
        <v>4</v>
      </c>
      <c r="D33" s="80" t="s">
        <v>42</v>
      </c>
      <c r="E33" s="864">
        <v>158171000</v>
      </c>
      <c r="F33" s="864">
        <v>0</v>
      </c>
      <c r="G33" s="864"/>
      <c r="H33" s="864">
        <v>32786000</v>
      </c>
      <c r="I33" s="864">
        <v>116255000</v>
      </c>
      <c r="J33" s="864">
        <v>9130000</v>
      </c>
      <c r="K33" s="864">
        <v>0</v>
      </c>
      <c r="L33" s="864">
        <v>0</v>
      </c>
      <c r="M33" s="867">
        <v>0</v>
      </c>
      <c r="N33" s="62"/>
      <c r="O33" s="62"/>
      <c r="P33" s="62"/>
    </row>
    <row r="34" spans="1:16" ht="18.399999999999999" customHeight="1">
      <c r="A34" s="74"/>
      <c r="B34" s="70"/>
      <c r="C34" s="71" t="s">
        <v>4</v>
      </c>
      <c r="D34" s="80" t="s">
        <v>43</v>
      </c>
      <c r="E34" s="864">
        <v>110649242.19000004</v>
      </c>
      <c r="F34" s="864">
        <v>0</v>
      </c>
      <c r="G34" s="864"/>
      <c r="H34" s="864">
        <v>23015829.080000002</v>
      </c>
      <c r="I34" s="864">
        <v>84552118.890000045</v>
      </c>
      <c r="J34" s="864">
        <v>3081294.2199999997</v>
      </c>
      <c r="K34" s="864">
        <v>0</v>
      </c>
      <c r="L34" s="864">
        <v>0</v>
      </c>
      <c r="M34" s="867">
        <v>0</v>
      </c>
      <c r="N34" s="62"/>
      <c r="O34" s="62"/>
      <c r="P34" s="62"/>
    </row>
    <row r="35" spans="1:16" ht="18.399999999999999" customHeight="1">
      <c r="A35" s="74"/>
      <c r="B35" s="70"/>
      <c r="C35" s="71" t="s">
        <v>4</v>
      </c>
      <c r="D35" s="80" t="s">
        <v>44</v>
      </c>
      <c r="E35" s="258">
        <v>0.69955454659830207</v>
      </c>
      <c r="F35" s="258">
        <v>0</v>
      </c>
      <c r="G35" s="258"/>
      <c r="H35" s="258">
        <v>0.69787231898120083</v>
      </c>
      <c r="I35" s="258">
        <v>0.7061486331710336</v>
      </c>
      <c r="J35" s="258">
        <v>0.56496043637697102</v>
      </c>
      <c r="K35" s="258">
        <v>0</v>
      </c>
      <c r="L35" s="258">
        <v>0</v>
      </c>
      <c r="M35" s="358">
        <v>0</v>
      </c>
      <c r="N35" s="62"/>
      <c r="O35" s="62"/>
      <c r="P35" s="62"/>
    </row>
    <row r="36" spans="1:16" ht="18.399999999999999" customHeight="1">
      <c r="A36" s="76"/>
      <c r="B36" s="77"/>
      <c r="C36" s="78" t="s">
        <v>4</v>
      </c>
      <c r="D36" s="80" t="s">
        <v>45</v>
      </c>
      <c r="E36" s="259">
        <v>0.69955454659830207</v>
      </c>
      <c r="F36" s="259">
        <v>0</v>
      </c>
      <c r="G36" s="259"/>
      <c r="H36" s="259">
        <v>0.70200174098700674</v>
      </c>
      <c r="I36" s="259">
        <v>0.72729877330007353</v>
      </c>
      <c r="J36" s="259">
        <v>0.33749115224534498</v>
      </c>
      <c r="K36" s="259">
        <v>0</v>
      </c>
      <c r="L36" s="259">
        <v>0</v>
      </c>
      <c r="M36" s="359">
        <v>0</v>
      </c>
      <c r="N36" s="62"/>
      <c r="O36" s="62"/>
      <c r="P36" s="62"/>
    </row>
    <row r="37" spans="1:16" ht="18.399999999999999" customHeight="1">
      <c r="A37" s="69" t="s">
        <v>55</v>
      </c>
      <c r="B37" s="70" t="s">
        <v>47</v>
      </c>
      <c r="C37" s="71" t="s">
        <v>56</v>
      </c>
      <c r="D37" s="81" t="s">
        <v>41</v>
      </c>
      <c r="E37" s="864">
        <v>524788000</v>
      </c>
      <c r="F37" s="854">
        <v>0</v>
      </c>
      <c r="G37" s="865"/>
      <c r="H37" s="854">
        <v>69059000</v>
      </c>
      <c r="I37" s="854">
        <v>442221000</v>
      </c>
      <c r="J37" s="854">
        <v>13508000</v>
      </c>
      <c r="K37" s="854">
        <v>0</v>
      </c>
      <c r="L37" s="854">
        <v>0</v>
      </c>
      <c r="M37" s="866">
        <v>0</v>
      </c>
      <c r="N37" s="62"/>
      <c r="O37" s="62"/>
      <c r="P37" s="62"/>
    </row>
    <row r="38" spans="1:16" ht="18.399999999999999" customHeight="1">
      <c r="A38" s="74"/>
      <c r="B38" s="70"/>
      <c r="C38" s="71" t="s">
        <v>4</v>
      </c>
      <c r="D38" s="80" t="s">
        <v>42</v>
      </c>
      <c r="E38" s="864">
        <v>524788000</v>
      </c>
      <c r="F38" s="864">
        <v>0</v>
      </c>
      <c r="G38" s="864"/>
      <c r="H38" s="864">
        <v>69207000</v>
      </c>
      <c r="I38" s="864">
        <v>442073000</v>
      </c>
      <c r="J38" s="864">
        <v>13508000</v>
      </c>
      <c r="K38" s="864">
        <v>0</v>
      </c>
      <c r="L38" s="864">
        <v>0</v>
      </c>
      <c r="M38" s="867">
        <v>0</v>
      </c>
      <c r="N38" s="62"/>
      <c r="O38" s="62"/>
      <c r="P38" s="62"/>
    </row>
    <row r="39" spans="1:16" ht="18.399999999999999" customHeight="1">
      <c r="A39" s="74"/>
      <c r="B39" s="70"/>
      <c r="C39" s="71" t="s">
        <v>4</v>
      </c>
      <c r="D39" s="80" t="s">
        <v>43</v>
      </c>
      <c r="E39" s="864">
        <v>380759294.82999998</v>
      </c>
      <c r="F39" s="864">
        <v>0</v>
      </c>
      <c r="G39" s="864"/>
      <c r="H39" s="864">
        <v>47401676.609999999</v>
      </c>
      <c r="I39" s="864">
        <v>327123156.33999997</v>
      </c>
      <c r="J39" s="864">
        <v>6234461.8799999999</v>
      </c>
      <c r="K39" s="864">
        <v>0</v>
      </c>
      <c r="L39" s="864">
        <v>0</v>
      </c>
      <c r="M39" s="867">
        <v>0</v>
      </c>
      <c r="N39" s="62"/>
      <c r="O39" s="62"/>
      <c r="P39" s="62"/>
    </row>
    <row r="40" spans="1:16" ht="18.399999999999999" customHeight="1">
      <c r="A40" s="74"/>
      <c r="B40" s="70"/>
      <c r="C40" s="71" t="s">
        <v>4</v>
      </c>
      <c r="D40" s="80" t="s">
        <v>44</v>
      </c>
      <c r="E40" s="258">
        <v>0.72554878318482885</v>
      </c>
      <c r="F40" s="258">
        <v>0</v>
      </c>
      <c r="G40" s="258"/>
      <c r="H40" s="258">
        <v>0.68639390390825239</v>
      </c>
      <c r="I40" s="258">
        <v>0.73972777489083508</v>
      </c>
      <c r="J40" s="258">
        <v>0.46153848682262361</v>
      </c>
      <c r="K40" s="258">
        <v>0</v>
      </c>
      <c r="L40" s="258">
        <v>0</v>
      </c>
      <c r="M40" s="358">
        <v>0</v>
      </c>
      <c r="N40" s="62"/>
      <c r="O40" s="62"/>
      <c r="P40" s="62"/>
    </row>
    <row r="41" spans="1:16" ht="18.399999999999999" customHeight="1">
      <c r="A41" s="76"/>
      <c r="B41" s="77"/>
      <c r="C41" s="78" t="s">
        <v>4</v>
      </c>
      <c r="D41" s="79" t="s">
        <v>45</v>
      </c>
      <c r="E41" s="360">
        <v>0.72554878318482885</v>
      </c>
      <c r="F41" s="259">
        <v>0</v>
      </c>
      <c r="G41" s="259"/>
      <c r="H41" s="259">
        <v>0.68492604230785903</v>
      </c>
      <c r="I41" s="259">
        <v>0.73997542564237118</v>
      </c>
      <c r="J41" s="259">
        <v>0.46153848682262361</v>
      </c>
      <c r="K41" s="259">
        <v>0</v>
      </c>
      <c r="L41" s="259">
        <v>0</v>
      </c>
      <c r="M41" s="359">
        <v>0</v>
      </c>
      <c r="N41" s="62"/>
      <c r="O41" s="62"/>
      <c r="P41" s="62"/>
    </row>
    <row r="42" spans="1:16" ht="18.399999999999999" customHeight="1">
      <c r="A42" s="69" t="s">
        <v>57</v>
      </c>
      <c r="B42" s="70" t="s">
        <v>47</v>
      </c>
      <c r="C42" s="71" t="s">
        <v>58</v>
      </c>
      <c r="D42" s="72" t="s">
        <v>41</v>
      </c>
      <c r="E42" s="864">
        <v>37100000</v>
      </c>
      <c r="F42" s="854">
        <v>0</v>
      </c>
      <c r="G42" s="865"/>
      <c r="H42" s="854">
        <v>8841000</v>
      </c>
      <c r="I42" s="854">
        <v>27729000</v>
      </c>
      <c r="J42" s="854">
        <v>530000</v>
      </c>
      <c r="K42" s="854">
        <v>0</v>
      </c>
      <c r="L42" s="854">
        <v>0</v>
      </c>
      <c r="M42" s="866">
        <v>0</v>
      </c>
      <c r="N42" s="62"/>
      <c r="O42" s="62"/>
      <c r="P42" s="62"/>
    </row>
    <row r="43" spans="1:16" ht="18.399999999999999" customHeight="1">
      <c r="A43" s="74"/>
      <c r="B43" s="70"/>
      <c r="C43" s="71" t="s">
        <v>4</v>
      </c>
      <c r="D43" s="80" t="s">
        <v>42</v>
      </c>
      <c r="E43" s="864">
        <v>37100000</v>
      </c>
      <c r="F43" s="864">
        <v>0</v>
      </c>
      <c r="G43" s="864"/>
      <c r="H43" s="864">
        <v>8856000</v>
      </c>
      <c r="I43" s="864">
        <v>27714000</v>
      </c>
      <c r="J43" s="864">
        <v>530000</v>
      </c>
      <c r="K43" s="864">
        <v>0</v>
      </c>
      <c r="L43" s="864">
        <v>0</v>
      </c>
      <c r="M43" s="867">
        <v>0</v>
      </c>
      <c r="N43" s="62"/>
      <c r="O43" s="62"/>
      <c r="P43" s="62"/>
    </row>
    <row r="44" spans="1:16" ht="18.399999999999999" customHeight="1">
      <c r="A44" s="74"/>
      <c r="B44" s="70"/>
      <c r="C44" s="71" t="s">
        <v>4</v>
      </c>
      <c r="D44" s="80" t="s">
        <v>43</v>
      </c>
      <c r="E44" s="864">
        <v>28739721.410000004</v>
      </c>
      <c r="F44" s="864">
        <v>0</v>
      </c>
      <c r="G44" s="864"/>
      <c r="H44" s="864">
        <v>7249656.5999999996</v>
      </c>
      <c r="I44" s="864">
        <v>21378274.170000002</v>
      </c>
      <c r="J44" s="864">
        <v>111790.64</v>
      </c>
      <c r="K44" s="864">
        <v>0</v>
      </c>
      <c r="L44" s="864">
        <v>0</v>
      </c>
      <c r="M44" s="867">
        <v>0</v>
      </c>
      <c r="N44" s="62"/>
      <c r="O44" s="62"/>
      <c r="P44" s="62"/>
    </row>
    <row r="45" spans="1:16" ht="18.399999999999999" customHeight="1">
      <c r="A45" s="74"/>
      <c r="B45" s="70"/>
      <c r="C45" s="71" t="s">
        <v>4</v>
      </c>
      <c r="D45" s="80" t="s">
        <v>44</v>
      </c>
      <c r="E45" s="258">
        <v>0.77465556361185994</v>
      </c>
      <c r="F45" s="258">
        <v>0</v>
      </c>
      <c r="G45" s="258"/>
      <c r="H45" s="258">
        <v>0.82000413980318965</v>
      </c>
      <c r="I45" s="258">
        <v>0.77097169641891172</v>
      </c>
      <c r="J45" s="258">
        <v>0.21092573584905661</v>
      </c>
      <c r="K45" s="258">
        <v>0</v>
      </c>
      <c r="L45" s="258">
        <v>0</v>
      </c>
      <c r="M45" s="358">
        <v>0</v>
      </c>
      <c r="N45" s="62"/>
      <c r="O45" s="62"/>
      <c r="P45" s="62"/>
    </row>
    <row r="46" spans="1:16" ht="18.399999999999999" customHeight="1">
      <c r="A46" s="76"/>
      <c r="B46" s="77"/>
      <c r="C46" s="78" t="s">
        <v>4</v>
      </c>
      <c r="D46" s="82" t="s">
        <v>45</v>
      </c>
      <c r="E46" s="259">
        <v>0.77465556361185994</v>
      </c>
      <c r="F46" s="259">
        <v>0</v>
      </c>
      <c r="G46" s="259"/>
      <c r="H46" s="259">
        <v>0.818615243902439</v>
      </c>
      <c r="I46" s="259">
        <v>0.77138897921628069</v>
      </c>
      <c r="J46" s="259">
        <v>0.21092573584905661</v>
      </c>
      <c r="K46" s="259">
        <v>0</v>
      </c>
      <c r="L46" s="259">
        <v>0</v>
      </c>
      <c r="M46" s="359">
        <v>0</v>
      </c>
      <c r="N46" s="62"/>
      <c r="O46" s="62"/>
      <c r="P46" s="62"/>
    </row>
    <row r="47" spans="1:16" ht="18.399999999999999" customHeight="1">
      <c r="A47" s="69" t="s">
        <v>59</v>
      </c>
      <c r="B47" s="70" t="s">
        <v>47</v>
      </c>
      <c r="C47" s="71" t="s">
        <v>60</v>
      </c>
      <c r="D47" s="81" t="s">
        <v>41</v>
      </c>
      <c r="E47" s="864">
        <v>288676000</v>
      </c>
      <c r="F47" s="854">
        <v>0</v>
      </c>
      <c r="G47" s="865"/>
      <c r="H47" s="854">
        <v>357000</v>
      </c>
      <c r="I47" s="854">
        <v>277308000</v>
      </c>
      <c r="J47" s="854">
        <v>11011000</v>
      </c>
      <c r="K47" s="854">
        <v>0</v>
      </c>
      <c r="L47" s="854">
        <v>0</v>
      </c>
      <c r="M47" s="866">
        <v>0</v>
      </c>
      <c r="N47" s="62"/>
      <c r="O47" s="62"/>
      <c r="P47" s="62"/>
    </row>
    <row r="48" spans="1:16" ht="18.399999999999999" customHeight="1">
      <c r="A48" s="74"/>
      <c r="B48" s="70"/>
      <c r="C48" s="71" t="s">
        <v>4</v>
      </c>
      <c r="D48" s="80" t="s">
        <v>42</v>
      </c>
      <c r="E48" s="864">
        <v>288676000</v>
      </c>
      <c r="F48" s="864">
        <v>0</v>
      </c>
      <c r="G48" s="864"/>
      <c r="H48" s="864">
        <v>366612</v>
      </c>
      <c r="I48" s="864">
        <v>277199688</v>
      </c>
      <c r="J48" s="864">
        <v>11109700</v>
      </c>
      <c r="K48" s="864">
        <v>0</v>
      </c>
      <c r="L48" s="864">
        <v>0</v>
      </c>
      <c r="M48" s="867">
        <v>0</v>
      </c>
      <c r="N48" s="62"/>
      <c r="O48" s="62"/>
      <c r="P48" s="62"/>
    </row>
    <row r="49" spans="1:16" ht="18.399999999999999" customHeight="1">
      <c r="A49" s="74"/>
      <c r="B49" s="70"/>
      <c r="C49" s="71" t="s">
        <v>4</v>
      </c>
      <c r="D49" s="80" t="s">
        <v>43</v>
      </c>
      <c r="E49" s="864">
        <v>230253397.62999994</v>
      </c>
      <c r="F49" s="864">
        <v>0</v>
      </c>
      <c r="G49" s="864"/>
      <c r="H49" s="864">
        <v>260423.72999999998</v>
      </c>
      <c r="I49" s="864">
        <v>227695922.27999994</v>
      </c>
      <c r="J49" s="864">
        <v>2297051.62</v>
      </c>
      <c r="K49" s="864">
        <v>0</v>
      </c>
      <c r="L49" s="864">
        <v>0</v>
      </c>
      <c r="M49" s="867">
        <v>0</v>
      </c>
      <c r="N49" s="62"/>
      <c r="O49" s="62"/>
      <c r="P49" s="62"/>
    </row>
    <row r="50" spans="1:16" ht="18.399999999999999" customHeight="1">
      <c r="A50" s="74"/>
      <c r="B50" s="70"/>
      <c r="C50" s="71" t="s">
        <v>4</v>
      </c>
      <c r="D50" s="80" t="s">
        <v>44</v>
      </c>
      <c r="E50" s="258">
        <v>0.79761877547839077</v>
      </c>
      <c r="F50" s="258">
        <v>0</v>
      </c>
      <c r="G50" s="258"/>
      <c r="H50" s="258">
        <v>0.72947823529411759</v>
      </c>
      <c r="I50" s="258">
        <v>0.82109395430351795</v>
      </c>
      <c r="J50" s="258">
        <v>0.20861426028516938</v>
      </c>
      <c r="K50" s="258">
        <v>0</v>
      </c>
      <c r="L50" s="258">
        <v>0</v>
      </c>
      <c r="M50" s="358">
        <v>0</v>
      </c>
      <c r="N50" s="62"/>
      <c r="O50" s="62"/>
      <c r="P50" s="62"/>
    </row>
    <row r="51" spans="1:16" ht="18.399999999999999" customHeight="1">
      <c r="A51" s="76"/>
      <c r="B51" s="77"/>
      <c r="C51" s="78" t="s">
        <v>4</v>
      </c>
      <c r="D51" s="82" t="s">
        <v>45</v>
      </c>
      <c r="E51" s="259">
        <v>0.79761877547839077</v>
      </c>
      <c r="F51" s="259">
        <v>0</v>
      </c>
      <c r="G51" s="259"/>
      <c r="H51" s="259">
        <v>0.71035244345520598</v>
      </c>
      <c r="I51" s="259">
        <v>0.82141478557508307</v>
      </c>
      <c r="J51" s="259">
        <v>0.20676090443486322</v>
      </c>
      <c r="K51" s="259">
        <v>0</v>
      </c>
      <c r="L51" s="259">
        <v>0</v>
      </c>
      <c r="M51" s="359">
        <v>0</v>
      </c>
      <c r="N51" s="62"/>
      <c r="O51" s="62"/>
      <c r="P51" s="62"/>
    </row>
    <row r="52" spans="1:16" ht="18.399999999999999" customHeight="1">
      <c r="A52" s="69" t="s">
        <v>61</v>
      </c>
      <c r="B52" s="70" t="s">
        <v>47</v>
      </c>
      <c r="C52" s="71" t="s">
        <v>62</v>
      </c>
      <c r="D52" s="80" t="s">
        <v>41</v>
      </c>
      <c r="E52" s="864">
        <v>40883000</v>
      </c>
      <c r="F52" s="854">
        <v>0</v>
      </c>
      <c r="G52" s="865"/>
      <c r="H52" s="854">
        <v>105000</v>
      </c>
      <c r="I52" s="854">
        <v>35258000</v>
      </c>
      <c r="J52" s="854">
        <v>5520000</v>
      </c>
      <c r="K52" s="854">
        <v>0</v>
      </c>
      <c r="L52" s="854">
        <v>0</v>
      </c>
      <c r="M52" s="866">
        <v>0</v>
      </c>
      <c r="N52" s="62"/>
      <c r="O52" s="62"/>
      <c r="P52" s="62"/>
    </row>
    <row r="53" spans="1:16" ht="18.399999999999999" customHeight="1">
      <c r="A53" s="74"/>
      <c r="B53" s="70"/>
      <c r="C53" s="71" t="s">
        <v>4</v>
      </c>
      <c r="D53" s="80" t="s">
        <v>42</v>
      </c>
      <c r="E53" s="864">
        <v>40883000</v>
      </c>
      <c r="F53" s="864">
        <v>0</v>
      </c>
      <c r="G53" s="864"/>
      <c r="H53" s="864">
        <v>93900</v>
      </c>
      <c r="I53" s="864">
        <v>35947100</v>
      </c>
      <c r="J53" s="864">
        <v>4842000</v>
      </c>
      <c r="K53" s="864">
        <v>0</v>
      </c>
      <c r="L53" s="864">
        <v>0</v>
      </c>
      <c r="M53" s="867">
        <v>0</v>
      </c>
      <c r="N53" s="62"/>
      <c r="O53" s="62"/>
      <c r="P53" s="62"/>
    </row>
    <row r="54" spans="1:16" ht="18.399999999999999" customHeight="1">
      <c r="A54" s="74"/>
      <c r="B54" s="70"/>
      <c r="C54" s="71" t="s">
        <v>4</v>
      </c>
      <c r="D54" s="80" t="s">
        <v>43</v>
      </c>
      <c r="E54" s="864">
        <v>27622608.570000004</v>
      </c>
      <c r="F54" s="864">
        <v>0</v>
      </c>
      <c r="G54" s="864"/>
      <c r="H54" s="864">
        <v>71166.319999999992</v>
      </c>
      <c r="I54" s="864">
        <v>27548490.250000004</v>
      </c>
      <c r="J54" s="864">
        <v>2952</v>
      </c>
      <c r="K54" s="864">
        <v>0</v>
      </c>
      <c r="L54" s="864">
        <v>0</v>
      </c>
      <c r="M54" s="867">
        <v>0</v>
      </c>
      <c r="N54" s="62"/>
      <c r="O54" s="62"/>
      <c r="P54" s="62"/>
    </row>
    <row r="55" spans="1:16" ht="18.399999999999999" customHeight="1">
      <c r="A55" s="74"/>
      <c r="B55" s="70"/>
      <c r="C55" s="71" t="s">
        <v>4</v>
      </c>
      <c r="D55" s="80" t="s">
        <v>44</v>
      </c>
      <c r="E55" s="258">
        <v>0.6756502353056284</v>
      </c>
      <c r="F55" s="258">
        <v>0</v>
      </c>
      <c r="G55" s="258"/>
      <c r="H55" s="258">
        <v>0.67777447619047615</v>
      </c>
      <c r="I55" s="258">
        <v>0.78134012848147949</v>
      </c>
      <c r="J55" s="258">
        <v>5.3478260869565218E-4</v>
      </c>
      <c r="K55" s="258">
        <v>0</v>
      </c>
      <c r="L55" s="258">
        <v>0</v>
      </c>
      <c r="M55" s="358">
        <v>0</v>
      </c>
      <c r="N55" s="62"/>
      <c r="O55" s="62"/>
      <c r="P55" s="62"/>
    </row>
    <row r="56" spans="1:16" ht="18.399999999999999" customHeight="1">
      <c r="A56" s="76"/>
      <c r="B56" s="77"/>
      <c r="C56" s="78" t="s">
        <v>4</v>
      </c>
      <c r="D56" s="80" t="s">
        <v>45</v>
      </c>
      <c r="E56" s="259">
        <v>0.6756502353056284</v>
      </c>
      <c r="F56" s="259">
        <v>0</v>
      </c>
      <c r="G56" s="259"/>
      <c r="H56" s="259">
        <v>0.75789478168264102</v>
      </c>
      <c r="I56" s="259">
        <v>0.76636196661204947</v>
      </c>
      <c r="J56" s="259">
        <v>6.0966542750929371E-4</v>
      </c>
      <c r="K56" s="259">
        <v>0</v>
      </c>
      <c r="L56" s="259">
        <v>0</v>
      </c>
      <c r="M56" s="359">
        <v>0</v>
      </c>
      <c r="N56" s="62"/>
      <c r="O56" s="62"/>
      <c r="P56" s="62"/>
    </row>
    <row r="57" spans="1:16" ht="18.399999999999999" customHeight="1">
      <c r="A57" s="69" t="s">
        <v>63</v>
      </c>
      <c r="B57" s="70" t="s">
        <v>47</v>
      </c>
      <c r="C57" s="71" t="s">
        <v>64</v>
      </c>
      <c r="D57" s="81" t="s">
        <v>41</v>
      </c>
      <c r="E57" s="864">
        <v>48069000</v>
      </c>
      <c r="F57" s="854">
        <v>0</v>
      </c>
      <c r="G57" s="865"/>
      <c r="H57" s="854">
        <v>15000</v>
      </c>
      <c r="I57" s="854">
        <v>47729000</v>
      </c>
      <c r="J57" s="854">
        <v>325000</v>
      </c>
      <c r="K57" s="854">
        <v>0</v>
      </c>
      <c r="L57" s="854">
        <v>0</v>
      </c>
      <c r="M57" s="866">
        <v>0</v>
      </c>
      <c r="N57" s="62"/>
      <c r="O57" s="62"/>
      <c r="P57" s="62"/>
    </row>
    <row r="58" spans="1:16" ht="18.399999999999999" customHeight="1">
      <c r="A58" s="74"/>
      <c r="B58" s="70"/>
      <c r="C58" s="71" t="s">
        <v>65</v>
      </c>
      <c r="D58" s="80" t="s">
        <v>42</v>
      </c>
      <c r="E58" s="864">
        <v>48069000</v>
      </c>
      <c r="F58" s="864">
        <v>0</v>
      </c>
      <c r="G58" s="864"/>
      <c r="H58" s="864">
        <v>40000</v>
      </c>
      <c r="I58" s="864">
        <v>47718000</v>
      </c>
      <c r="J58" s="864">
        <v>311000</v>
      </c>
      <c r="K58" s="864">
        <v>0</v>
      </c>
      <c r="L58" s="864">
        <v>0</v>
      </c>
      <c r="M58" s="867">
        <v>0</v>
      </c>
      <c r="N58" s="62"/>
      <c r="O58" s="62"/>
      <c r="P58" s="62"/>
    </row>
    <row r="59" spans="1:16" ht="18.399999999999999" customHeight="1">
      <c r="A59" s="74"/>
      <c r="B59" s="70"/>
      <c r="C59" s="71" t="s">
        <v>4</v>
      </c>
      <c r="D59" s="80" t="s">
        <v>43</v>
      </c>
      <c r="E59" s="864">
        <v>22509209.74000001</v>
      </c>
      <c r="F59" s="864">
        <v>0</v>
      </c>
      <c r="G59" s="864"/>
      <c r="H59" s="864">
        <v>31695</v>
      </c>
      <c r="I59" s="864">
        <v>22402248.40000001</v>
      </c>
      <c r="J59" s="864">
        <v>75266.34</v>
      </c>
      <c r="K59" s="864">
        <v>0</v>
      </c>
      <c r="L59" s="864">
        <v>0</v>
      </c>
      <c r="M59" s="867">
        <v>0</v>
      </c>
      <c r="N59" s="62"/>
      <c r="O59" s="62"/>
      <c r="P59" s="62"/>
    </row>
    <row r="60" spans="1:16" ht="18.399999999999999" customHeight="1">
      <c r="A60" s="74"/>
      <c r="B60" s="70"/>
      <c r="C60" s="71" t="s">
        <v>4</v>
      </c>
      <c r="D60" s="80" t="s">
        <v>44</v>
      </c>
      <c r="E60" s="258">
        <v>0.46826873327924462</v>
      </c>
      <c r="F60" s="258">
        <v>0</v>
      </c>
      <c r="G60" s="258"/>
      <c r="H60" s="258">
        <v>2.113</v>
      </c>
      <c r="I60" s="258">
        <v>0.46936345617968134</v>
      </c>
      <c r="J60" s="258">
        <v>0.23158873846153846</v>
      </c>
      <c r="K60" s="258">
        <v>0</v>
      </c>
      <c r="L60" s="258">
        <v>0</v>
      </c>
      <c r="M60" s="358">
        <v>0</v>
      </c>
      <c r="N60" s="62"/>
      <c r="O60" s="62"/>
      <c r="P60" s="62"/>
    </row>
    <row r="61" spans="1:16" ht="18.399999999999999" customHeight="1">
      <c r="A61" s="76"/>
      <c r="B61" s="77"/>
      <c r="C61" s="78" t="s">
        <v>4</v>
      </c>
      <c r="D61" s="82" t="s">
        <v>45</v>
      </c>
      <c r="E61" s="259">
        <v>0.46826873327924462</v>
      </c>
      <c r="F61" s="259">
        <v>0</v>
      </c>
      <c r="G61" s="259"/>
      <c r="H61" s="259">
        <v>0.79237500000000005</v>
      </c>
      <c r="I61" s="259">
        <v>0.46947165430235988</v>
      </c>
      <c r="J61" s="259">
        <v>0.24201395498392281</v>
      </c>
      <c r="K61" s="259">
        <v>0</v>
      </c>
      <c r="L61" s="259">
        <v>0</v>
      </c>
      <c r="M61" s="359">
        <v>0</v>
      </c>
      <c r="N61" s="62"/>
      <c r="O61" s="62"/>
      <c r="P61" s="62"/>
    </row>
    <row r="62" spans="1:16" ht="18.399999999999999" customHeight="1">
      <c r="A62" s="69" t="s">
        <v>66</v>
      </c>
      <c r="B62" s="70" t="s">
        <v>47</v>
      </c>
      <c r="C62" s="71" t="s">
        <v>746</v>
      </c>
      <c r="D62" s="80" t="s">
        <v>41</v>
      </c>
      <c r="E62" s="864">
        <v>31985000</v>
      </c>
      <c r="F62" s="854">
        <v>0</v>
      </c>
      <c r="G62" s="865"/>
      <c r="H62" s="854">
        <v>30000</v>
      </c>
      <c r="I62" s="854">
        <v>30995000</v>
      </c>
      <c r="J62" s="854">
        <v>960000</v>
      </c>
      <c r="K62" s="854">
        <v>0</v>
      </c>
      <c r="L62" s="854">
        <v>0</v>
      </c>
      <c r="M62" s="866">
        <v>0</v>
      </c>
      <c r="N62" s="62"/>
      <c r="O62" s="62"/>
      <c r="P62" s="62"/>
    </row>
    <row r="63" spans="1:16" ht="18.399999999999999" customHeight="1">
      <c r="A63" s="74"/>
      <c r="B63" s="70"/>
      <c r="C63" s="71" t="s">
        <v>747</v>
      </c>
      <c r="D63" s="80" t="s">
        <v>42</v>
      </c>
      <c r="E63" s="864">
        <v>31985000</v>
      </c>
      <c r="F63" s="864">
        <v>0</v>
      </c>
      <c r="G63" s="864"/>
      <c r="H63" s="864">
        <v>40000</v>
      </c>
      <c r="I63" s="864">
        <v>31875000</v>
      </c>
      <c r="J63" s="864">
        <v>70000</v>
      </c>
      <c r="K63" s="864">
        <v>0</v>
      </c>
      <c r="L63" s="864">
        <v>0</v>
      </c>
      <c r="M63" s="867">
        <v>0</v>
      </c>
      <c r="N63" s="62"/>
      <c r="O63" s="62"/>
      <c r="P63" s="62"/>
    </row>
    <row r="64" spans="1:16" ht="18.399999999999999" customHeight="1">
      <c r="A64" s="74"/>
      <c r="B64" s="70"/>
      <c r="C64" s="71" t="s">
        <v>4</v>
      </c>
      <c r="D64" s="80" t="s">
        <v>43</v>
      </c>
      <c r="E64" s="864">
        <v>25906362.830000002</v>
      </c>
      <c r="F64" s="864">
        <v>0</v>
      </c>
      <c r="G64" s="864"/>
      <c r="H64" s="864">
        <v>36338.080000000002</v>
      </c>
      <c r="I64" s="864">
        <v>25804517.360000003</v>
      </c>
      <c r="J64" s="864">
        <v>65507.39</v>
      </c>
      <c r="K64" s="864">
        <v>0</v>
      </c>
      <c r="L64" s="864">
        <v>0</v>
      </c>
      <c r="M64" s="867">
        <v>0</v>
      </c>
      <c r="N64" s="62"/>
      <c r="O64" s="62"/>
      <c r="P64" s="62"/>
    </row>
    <row r="65" spans="1:16" ht="18.399999999999999" customHeight="1">
      <c r="A65" s="74"/>
      <c r="B65" s="70"/>
      <c r="C65" s="71" t="s">
        <v>4</v>
      </c>
      <c r="D65" s="80" t="s">
        <v>44</v>
      </c>
      <c r="E65" s="258">
        <v>0.80995350414256684</v>
      </c>
      <c r="F65" s="258">
        <v>0</v>
      </c>
      <c r="G65" s="258"/>
      <c r="H65" s="258">
        <v>1.2112693333333333</v>
      </c>
      <c r="I65" s="258">
        <v>0.83253806613970005</v>
      </c>
      <c r="J65" s="258">
        <v>6.8236864583333334E-2</v>
      </c>
      <c r="K65" s="258">
        <v>0</v>
      </c>
      <c r="L65" s="258">
        <v>0</v>
      </c>
      <c r="M65" s="358">
        <v>0</v>
      </c>
      <c r="N65" s="62"/>
      <c r="O65" s="62"/>
      <c r="P65" s="62"/>
    </row>
    <row r="66" spans="1:16" ht="18.399999999999999" customHeight="1">
      <c r="A66" s="76"/>
      <c r="B66" s="77"/>
      <c r="C66" s="78" t="s">
        <v>4</v>
      </c>
      <c r="D66" s="82" t="s">
        <v>45</v>
      </c>
      <c r="E66" s="259">
        <v>0.80995350414256684</v>
      </c>
      <c r="F66" s="259">
        <v>0</v>
      </c>
      <c r="G66" s="259"/>
      <c r="H66" s="259">
        <v>0.90845200000000004</v>
      </c>
      <c r="I66" s="259">
        <v>0.80955348580392161</v>
      </c>
      <c r="J66" s="259">
        <v>0.93581985714285709</v>
      </c>
      <c r="K66" s="259">
        <v>0</v>
      </c>
      <c r="L66" s="259">
        <v>0</v>
      </c>
      <c r="M66" s="359">
        <v>0</v>
      </c>
      <c r="N66" s="62"/>
      <c r="O66" s="62"/>
      <c r="P66" s="62"/>
    </row>
    <row r="67" spans="1:16" ht="18.399999999999999" customHeight="1">
      <c r="A67" s="69" t="s">
        <v>67</v>
      </c>
      <c r="B67" s="70" t="s">
        <v>47</v>
      </c>
      <c r="C67" s="71" t="s">
        <v>68</v>
      </c>
      <c r="D67" s="81" t="s">
        <v>41</v>
      </c>
      <c r="E67" s="864">
        <v>76579000</v>
      </c>
      <c r="F67" s="854">
        <v>7650000</v>
      </c>
      <c r="G67" s="865"/>
      <c r="H67" s="854">
        <v>77000</v>
      </c>
      <c r="I67" s="854">
        <v>64814000</v>
      </c>
      <c r="J67" s="854">
        <v>4038000</v>
      </c>
      <c r="K67" s="854">
        <v>0</v>
      </c>
      <c r="L67" s="854">
        <v>0</v>
      </c>
      <c r="M67" s="866">
        <v>0</v>
      </c>
      <c r="N67" s="62"/>
      <c r="O67" s="62"/>
      <c r="P67" s="62"/>
    </row>
    <row r="68" spans="1:16" ht="18.399999999999999" customHeight="1">
      <c r="A68" s="74"/>
      <c r="B68" s="70"/>
      <c r="C68" s="71" t="s">
        <v>4</v>
      </c>
      <c r="D68" s="80" t="s">
        <v>42</v>
      </c>
      <c r="E68" s="864">
        <v>476056643</v>
      </c>
      <c r="F68" s="864">
        <v>299282300</v>
      </c>
      <c r="G68" s="864"/>
      <c r="H68" s="864">
        <v>838680</v>
      </c>
      <c r="I68" s="864">
        <v>169402663</v>
      </c>
      <c r="J68" s="864">
        <v>6533000</v>
      </c>
      <c r="K68" s="864">
        <v>0</v>
      </c>
      <c r="L68" s="864">
        <v>0</v>
      </c>
      <c r="M68" s="867">
        <v>0</v>
      </c>
      <c r="N68" s="62"/>
      <c r="O68" s="62"/>
      <c r="P68" s="62"/>
    </row>
    <row r="69" spans="1:16" ht="18.399999999999999" customHeight="1">
      <c r="A69" s="74"/>
      <c r="B69" s="70"/>
      <c r="C69" s="71" t="s">
        <v>4</v>
      </c>
      <c r="D69" s="80" t="s">
        <v>43</v>
      </c>
      <c r="E69" s="864">
        <v>388122396.48000002</v>
      </c>
      <c r="F69" s="864">
        <v>287578046.24000001</v>
      </c>
      <c r="G69" s="864"/>
      <c r="H69" s="864">
        <v>496549.74999999994</v>
      </c>
      <c r="I69" s="864">
        <v>96557571.010000005</v>
      </c>
      <c r="J69" s="864">
        <v>3490229.48</v>
      </c>
      <c r="K69" s="864">
        <v>0</v>
      </c>
      <c r="L69" s="864">
        <v>0</v>
      </c>
      <c r="M69" s="867">
        <v>0</v>
      </c>
      <c r="N69" s="62"/>
      <c r="O69" s="62"/>
      <c r="P69" s="62"/>
    </row>
    <row r="70" spans="1:16" ht="18.399999999999999" customHeight="1">
      <c r="A70" s="74"/>
      <c r="B70" s="70"/>
      <c r="C70" s="71" t="s">
        <v>4</v>
      </c>
      <c r="D70" s="80" t="s">
        <v>44</v>
      </c>
      <c r="E70" s="258">
        <v>5.0682614878752661</v>
      </c>
      <c r="F70" s="258" t="s">
        <v>763</v>
      </c>
      <c r="G70" s="258"/>
      <c r="H70" s="258">
        <v>6.4486980519480515</v>
      </c>
      <c r="I70" s="258">
        <v>1.489764109760237</v>
      </c>
      <c r="J70" s="258">
        <v>0.86434608221892029</v>
      </c>
      <c r="K70" s="258">
        <v>0</v>
      </c>
      <c r="L70" s="258">
        <v>0</v>
      </c>
      <c r="M70" s="358">
        <v>0</v>
      </c>
      <c r="N70" s="62"/>
      <c r="O70" s="62"/>
      <c r="P70" s="62"/>
    </row>
    <row r="71" spans="1:16" ht="18" customHeight="1">
      <c r="A71" s="76"/>
      <c r="B71" s="77"/>
      <c r="C71" s="78" t="s">
        <v>4</v>
      </c>
      <c r="D71" s="79" t="s">
        <v>45</v>
      </c>
      <c r="E71" s="360">
        <v>0.81528616854108271</v>
      </c>
      <c r="F71" s="259">
        <v>0.96089226205492273</v>
      </c>
      <c r="G71" s="259"/>
      <c r="H71" s="259">
        <v>0.59206103639051832</v>
      </c>
      <c r="I71" s="259">
        <v>0.56998850726449324</v>
      </c>
      <c r="J71" s="259">
        <v>0.53424605541099035</v>
      </c>
      <c r="K71" s="259">
        <v>0</v>
      </c>
      <c r="L71" s="259">
        <v>0</v>
      </c>
      <c r="M71" s="359">
        <v>0</v>
      </c>
      <c r="N71" s="62"/>
      <c r="O71" s="62"/>
      <c r="P71" s="62"/>
    </row>
    <row r="72" spans="1:16" ht="18.399999999999999" customHeight="1">
      <c r="A72" s="69" t="s">
        <v>69</v>
      </c>
      <c r="B72" s="70" t="s">
        <v>47</v>
      </c>
      <c r="C72" s="71" t="s">
        <v>70</v>
      </c>
      <c r="D72" s="72" t="s">
        <v>41</v>
      </c>
      <c r="E72" s="864">
        <v>338863000</v>
      </c>
      <c r="F72" s="854">
        <v>0</v>
      </c>
      <c r="G72" s="865"/>
      <c r="H72" s="854">
        <v>2513000</v>
      </c>
      <c r="I72" s="854">
        <v>331822000</v>
      </c>
      <c r="J72" s="854">
        <v>4513000</v>
      </c>
      <c r="K72" s="854">
        <v>0</v>
      </c>
      <c r="L72" s="854">
        <v>0</v>
      </c>
      <c r="M72" s="866">
        <v>15000</v>
      </c>
      <c r="N72" s="62"/>
      <c r="O72" s="62"/>
      <c r="P72" s="62"/>
    </row>
    <row r="73" spans="1:16" ht="18.399999999999999" customHeight="1">
      <c r="A73" s="74"/>
      <c r="B73" s="70"/>
      <c r="C73" s="71" t="s">
        <v>4</v>
      </c>
      <c r="D73" s="80" t="s">
        <v>42</v>
      </c>
      <c r="E73" s="864">
        <v>338878674</v>
      </c>
      <c r="F73" s="864">
        <v>0</v>
      </c>
      <c r="G73" s="864"/>
      <c r="H73" s="864">
        <v>2780751</v>
      </c>
      <c r="I73" s="864">
        <v>331502249</v>
      </c>
      <c r="J73" s="864">
        <v>4565000</v>
      </c>
      <c r="K73" s="864">
        <v>0</v>
      </c>
      <c r="L73" s="864">
        <v>0</v>
      </c>
      <c r="M73" s="867">
        <v>30674</v>
      </c>
      <c r="N73" s="62"/>
      <c r="O73" s="62"/>
      <c r="P73" s="62"/>
    </row>
    <row r="74" spans="1:16" ht="18.399999999999999" customHeight="1">
      <c r="A74" s="74"/>
      <c r="B74" s="70"/>
      <c r="C74" s="71" t="s">
        <v>4</v>
      </c>
      <c r="D74" s="80" t="s">
        <v>43</v>
      </c>
      <c r="E74" s="864">
        <v>272631998.85999995</v>
      </c>
      <c r="F74" s="864">
        <v>0</v>
      </c>
      <c r="G74" s="864"/>
      <c r="H74" s="864">
        <v>2561491.6399999997</v>
      </c>
      <c r="I74" s="864">
        <v>268489094.78999996</v>
      </c>
      <c r="J74" s="864">
        <v>1565748.56</v>
      </c>
      <c r="K74" s="864">
        <v>0</v>
      </c>
      <c r="L74" s="864">
        <v>0</v>
      </c>
      <c r="M74" s="867">
        <v>15663.869999999999</v>
      </c>
      <c r="N74" s="62"/>
      <c r="O74" s="62"/>
      <c r="P74" s="62"/>
    </row>
    <row r="75" spans="1:16" ht="18.399999999999999" customHeight="1">
      <c r="A75" s="74"/>
      <c r="B75" s="70"/>
      <c r="C75" s="71" t="s">
        <v>4</v>
      </c>
      <c r="D75" s="80" t="s">
        <v>44</v>
      </c>
      <c r="E75" s="258">
        <v>0.80454932778143362</v>
      </c>
      <c r="F75" s="258">
        <v>0</v>
      </c>
      <c r="G75" s="258"/>
      <c r="H75" s="258">
        <v>1.0192963151611618</v>
      </c>
      <c r="I75" s="258">
        <v>0.80913590657039003</v>
      </c>
      <c r="J75" s="258">
        <v>0.34694184799468203</v>
      </c>
      <c r="K75" s="258">
        <v>0</v>
      </c>
      <c r="L75" s="258">
        <v>0</v>
      </c>
      <c r="M75" s="358">
        <v>1.0442579999999999</v>
      </c>
      <c r="N75" s="62"/>
      <c r="O75" s="62"/>
      <c r="P75" s="62"/>
    </row>
    <row r="76" spans="1:16" ht="18.399999999999999" customHeight="1">
      <c r="A76" s="76"/>
      <c r="B76" s="77"/>
      <c r="C76" s="78" t="s">
        <v>4</v>
      </c>
      <c r="D76" s="83" t="s">
        <v>45</v>
      </c>
      <c r="E76" s="259">
        <v>0.80451211533010181</v>
      </c>
      <c r="F76" s="259">
        <v>0</v>
      </c>
      <c r="G76" s="259"/>
      <c r="H76" s="259">
        <v>0.92115102718654052</v>
      </c>
      <c r="I76" s="259">
        <v>0.809916359843459</v>
      </c>
      <c r="J76" s="259">
        <v>0.34298982694414021</v>
      </c>
      <c r="K76" s="259">
        <v>0</v>
      </c>
      <c r="L76" s="259">
        <v>0</v>
      </c>
      <c r="M76" s="359">
        <v>0.51065625611266863</v>
      </c>
      <c r="N76" s="62"/>
      <c r="O76" s="62"/>
      <c r="P76" s="62"/>
    </row>
    <row r="77" spans="1:16" ht="18.399999999999999" customHeight="1">
      <c r="A77" s="69" t="s">
        <v>71</v>
      </c>
      <c r="B77" s="70" t="s">
        <v>47</v>
      </c>
      <c r="C77" s="71" t="s">
        <v>72</v>
      </c>
      <c r="D77" s="81" t="s">
        <v>41</v>
      </c>
      <c r="E77" s="864">
        <v>342143000</v>
      </c>
      <c r="F77" s="854">
        <v>1970000</v>
      </c>
      <c r="G77" s="865"/>
      <c r="H77" s="854">
        <v>9539000</v>
      </c>
      <c r="I77" s="854">
        <v>309923000</v>
      </c>
      <c r="J77" s="854">
        <v>20711000</v>
      </c>
      <c r="K77" s="854">
        <v>0</v>
      </c>
      <c r="L77" s="854">
        <v>0</v>
      </c>
      <c r="M77" s="866">
        <v>0</v>
      </c>
      <c r="N77" s="62"/>
      <c r="O77" s="62"/>
      <c r="P77" s="62"/>
    </row>
    <row r="78" spans="1:16" ht="18.399999999999999" customHeight="1">
      <c r="A78" s="74"/>
      <c r="B78" s="70"/>
      <c r="C78" s="71" t="s">
        <v>73</v>
      </c>
      <c r="D78" s="80" t="s">
        <v>42</v>
      </c>
      <c r="E78" s="864">
        <v>344697000</v>
      </c>
      <c r="F78" s="864">
        <v>300000</v>
      </c>
      <c r="G78" s="864"/>
      <c r="H78" s="864">
        <v>9362378</v>
      </c>
      <c r="I78" s="864">
        <v>313173622</v>
      </c>
      <c r="J78" s="864">
        <v>21861000</v>
      </c>
      <c r="K78" s="864">
        <v>0</v>
      </c>
      <c r="L78" s="864">
        <v>0</v>
      </c>
      <c r="M78" s="867">
        <v>0</v>
      </c>
      <c r="N78" s="62"/>
      <c r="O78" s="62"/>
      <c r="P78" s="62"/>
    </row>
    <row r="79" spans="1:16" ht="18.399999999999999" customHeight="1">
      <c r="A79" s="74"/>
      <c r="B79" s="70"/>
      <c r="C79" s="71" t="s">
        <v>74</v>
      </c>
      <c r="D79" s="80" t="s">
        <v>43</v>
      </c>
      <c r="E79" s="864">
        <v>261205010.81</v>
      </c>
      <c r="F79" s="864">
        <v>0</v>
      </c>
      <c r="G79" s="864"/>
      <c r="H79" s="864">
        <v>6914139.3599999994</v>
      </c>
      <c r="I79" s="864">
        <v>239871478.25000003</v>
      </c>
      <c r="J79" s="864">
        <v>14419393.199999997</v>
      </c>
      <c r="K79" s="864">
        <v>0</v>
      </c>
      <c r="L79" s="864">
        <v>0</v>
      </c>
      <c r="M79" s="867">
        <v>0</v>
      </c>
      <c r="N79" s="62"/>
      <c r="O79" s="62"/>
      <c r="P79" s="62"/>
    </row>
    <row r="80" spans="1:16" ht="18.399999999999999" customHeight="1">
      <c r="A80" s="74"/>
      <c r="B80" s="70"/>
      <c r="C80" s="71" t="s">
        <v>4</v>
      </c>
      <c r="D80" s="80" t="s">
        <v>44</v>
      </c>
      <c r="E80" s="258">
        <v>0.76343812619284923</v>
      </c>
      <c r="F80" s="258">
        <v>0</v>
      </c>
      <c r="G80" s="258"/>
      <c r="H80" s="258">
        <v>0.72482853129258829</v>
      </c>
      <c r="I80" s="258">
        <v>0.77397120655775797</v>
      </c>
      <c r="J80" s="258">
        <v>0.69621907199072941</v>
      </c>
      <c r="K80" s="258">
        <v>0</v>
      </c>
      <c r="L80" s="258">
        <v>0</v>
      </c>
      <c r="M80" s="358">
        <v>0</v>
      </c>
      <c r="N80" s="62"/>
      <c r="O80" s="62"/>
      <c r="P80" s="62"/>
    </row>
    <row r="81" spans="1:16" ht="18.399999999999999" customHeight="1">
      <c r="A81" s="76"/>
      <c r="B81" s="77"/>
      <c r="C81" s="78" t="s">
        <v>4</v>
      </c>
      <c r="D81" s="82" t="s">
        <v>45</v>
      </c>
      <c r="E81" s="259">
        <v>0.75778150320426341</v>
      </c>
      <c r="F81" s="259">
        <v>0</v>
      </c>
      <c r="G81" s="259"/>
      <c r="H81" s="259">
        <v>0.73850247875059083</v>
      </c>
      <c r="I81" s="259">
        <v>0.765937682484638</v>
      </c>
      <c r="J81" s="259">
        <v>0.65959440098806077</v>
      </c>
      <c r="K81" s="259">
        <v>0</v>
      </c>
      <c r="L81" s="259">
        <v>0</v>
      </c>
      <c r="M81" s="359">
        <v>0</v>
      </c>
      <c r="N81" s="62"/>
      <c r="O81" s="62"/>
      <c r="P81" s="62"/>
    </row>
    <row r="82" spans="1:16" ht="18.399999999999999" customHeight="1">
      <c r="A82" s="69" t="s">
        <v>75</v>
      </c>
      <c r="B82" s="84" t="s">
        <v>47</v>
      </c>
      <c r="C82" s="71" t="s">
        <v>76</v>
      </c>
      <c r="D82" s="81" t="s">
        <v>41</v>
      </c>
      <c r="E82" s="864">
        <v>11585000</v>
      </c>
      <c r="F82" s="854">
        <v>0</v>
      </c>
      <c r="G82" s="865"/>
      <c r="H82" s="854">
        <v>11000</v>
      </c>
      <c r="I82" s="854">
        <v>11424000</v>
      </c>
      <c r="J82" s="854">
        <v>150000</v>
      </c>
      <c r="K82" s="854">
        <v>0</v>
      </c>
      <c r="L82" s="854">
        <v>0</v>
      </c>
      <c r="M82" s="866">
        <v>0</v>
      </c>
      <c r="N82" s="62"/>
      <c r="O82" s="62"/>
      <c r="P82" s="62"/>
    </row>
    <row r="83" spans="1:16" ht="18.399999999999999" customHeight="1">
      <c r="A83" s="74"/>
      <c r="B83" s="70"/>
      <c r="C83" s="71"/>
      <c r="D83" s="80" t="s">
        <v>42</v>
      </c>
      <c r="E83" s="864">
        <v>11585000</v>
      </c>
      <c r="F83" s="864">
        <v>0</v>
      </c>
      <c r="G83" s="864"/>
      <c r="H83" s="864">
        <v>11000</v>
      </c>
      <c r="I83" s="864">
        <v>11424000</v>
      </c>
      <c r="J83" s="864">
        <v>150000</v>
      </c>
      <c r="K83" s="864">
        <v>0</v>
      </c>
      <c r="L83" s="864">
        <v>0</v>
      </c>
      <c r="M83" s="867">
        <v>0</v>
      </c>
      <c r="N83" s="62"/>
      <c r="O83" s="62"/>
      <c r="P83" s="62"/>
    </row>
    <row r="84" spans="1:16" ht="18.399999999999999" customHeight="1">
      <c r="A84" s="74"/>
      <c r="B84" s="70"/>
      <c r="C84" s="71"/>
      <c r="D84" s="80" t="s">
        <v>43</v>
      </c>
      <c r="E84" s="864">
        <v>8189356.8100000015</v>
      </c>
      <c r="F84" s="864">
        <v>0</v>
      </c>
      <c r="G84" s="864"/>
      <c r="H84" s="864">
        <v>3770.3</v>
      </c>
      <c r="I84" s="864">
        <v>8143596.5100000016</v>
      </c>
      <c r="J84" s="864">
        <v>41990</v>
      </c>
      <c r="K84" s="864">
        <v>0</v>
      </c>
      <c r="L84" s="864">
        <v>0</v>
      </c>
      <c r="M84" s="867">
        <v>0</v>
      </c>
      <c r="N84" s="62"/>
      <c r="O84" s="62"/>
      <c r="P84" s="62"/>
    </row>
    <row r="85" spans="1:16" ht="18.399999999999999" customHeight="1">
      <c r="A85" s="74"/>
      <c r="B85" s="70"/>
      <c r="C85" s="71"/>
      <c r="D85" s="80" t="s">
        <v>44</v>
      </c>
      <c r="E85" s="258">
        <v>0.70689312127751414</v>
      </c>
      <c r="F85" s="258">
        <v>0</v>
      </c>
      <c r="G85" s="258"/>
      <c r="H85" s="258">
        <v>0.34275454545454548</v>
      </c>
      <c r="I85" s="258">
        <v>0.71284983455882367</v>
      </c>
      <c r="J85" s="258">
        <v>0.27993333333333331</v>
      </c>
      <c r="K85" s="258">
        <v>0</v>
      </c>
      <c r="L85" s="258">
        <v>0</v>
      </c>
      <c r="M85" s="358">
        <v>0</v>
      </c>
      <c r="N85" s="62"/>
      <c r="O85" s="62"/>
      <c r="P85" s="62"/>
    </row>
    <row r="86" spans="1:16" ht="18.399999999999999" customHeight="1">
      <c r="A86" s="76"/>
      <c r="B86" s="77"/>
      <c r="C86" s="78"/>
      <c r="D86" s="82" t="s">
        <v>45</v>
      </c>
      <c r="E86" s="259">
        <v>0.70689312127751414</v>
      </c>
      <c r="F86" s="259">
        <v>0</v>
      </c>
      <c r="G86" s="259"/>
      <c r="H86" s="259">
        <v>0.34275454545454548</v>
      </c>
      <c r="I86" s="259">
        <v>0.71284983455882367</v>
      </c>
      <c r="J86" s="259">
        <v>0.27993333333333331</v>
      </c>
      <c r="K86" s="259">
        <v>0</v>
      </c>
      <c r="L86" s="259">
        <v>0</v>
      </c>
      <c r="M86" s="359">
        <v>0</v>
      </c>
      <c r="N86" s="62"/>
      <c r="O86" s="62"/>
      <c r="P86" s="62"/>
    </row>
    <row r="87" spans="1:16" ht="18.399999999999999" customHeight="1">
      <c r="A87" s="69" t="s">
        <v>77</v>
      </c>
      <c r="B87" s="70" t="s">
        <v>47</v>
      </c>
      <c r="C87" s="71" t="s">
        <v>78</v>
      </c>
      <c r="D87" s="80" t="s">
        <v>41</v>
      </c>
      <c r="E87" s="864">
        <v>8128345000</v>
      </c>
      <c r="F87" s="854">
        <v>0</v>
      </c>
      <c r="G87" s="865"/>
      <c r="H87" s="854">
        <v>641208000</v>
      </c>
      <c r="I87" s="854">
        <v>7174609000</v>
      </c>
      <c r="J87" s="854">
        <v>312528000</v>
      </c>
      <c r="K87" s="854">
        <v>0</v>
      </c>
      <c r="L87" s="854">
        <v>0</v>
      </c>
      <c r="M87" s="866">
        <v>0</v>
      </c>
      <c r="N87" s="62"/>
      <c r="O87" s="62"/>
      <c r="P87" s="62"/>
    </row>
    <row r="88" spans="1:16" ht="18.399999999999999" customHeight="1">
      <c r="A88" s="74"/>
      <c r="B88" s="70"/>
      <c r="C88" s="71" t="s">
        <v>4</v>
      </c>
      <c r="D88" s="80" t="s">
        <v>42</v>
      </c>
      <c r="E88" s="864">
        <v>8128985650</v>
      </c>
      <c r="F88" s="864">
        <v>0</v>
      </c>
      <c r="G88" s="864"/>
      <c r="H88" s="864">
        <v>625018263</v>
      </c>
      <c r="I88" s="864">
        <v>7191172070</v>
      </c>
      <c r="J88" s="864">
        <v>312528000</v>
      </c>
      <c r="K88" s="864">
        <v>0</v>
      </c>
      <c r="L88" s="864">
        <v>0</v>
      </c>
      <c r="M88" s="867">
        <v>267317</v>
      </c>
      <c r="N88" s="62"/>
      <c r="O88" s="62"/>
      <c r="P88" s="62"/>
    </row>
    <row r="89" spans="1:16" ht="18.399999999999999" customHeight="1">
      <c r="A89" s="74"/>
      <c r="B89" s="70"/>
      <c r="C89" s="71" t="s">
        <v>4</v>
      </c>
      <c r="D89" s="80" t="s">
        <v>43</v>
      </c>
      <c r="E89" s="864">
        <v>6207946951.5699968</v>
      </c>
      <c r="F89" s="864">
        <v>0</v>
      </c>
      <c r="G89" s="864"/>
      <c r="H89" s="864">
        <v>478383726.18000001</v>
      </c>
      <c r="I89" s="864">
        <v>5592539006.3699961</v>
      </c>
      <c r="J89" s="864">
        <v>137010552.52000001</v>
      </c>
      <c r="K89" s="864">
        <v>0</v>
      </c>
      <c r="L89" s="864">
        <v>0</v>
      </c>
      <c r="M89" s="867">
        <v>13666.500000000002</v>
      </c>
      <c r="N89" s="62"/>
      <c r="O89" s="62"/>
      <c r="P89" s="62"/>
    </row>
    <row r="90" spans="1:16" ht="18.399999999999999" customHeight="1">
      <c r="A90" s="74"/>
      <c r="B90" s="70"/>
      <c r="C90" s="71" t="s">
        <v>4</v>
      </c>
      <c r="D90" s="80" t="s">
        <v>44</v>
      </c>
      <c r="E90" s="258">
        <v>0.76374058330078221</v>
      </c>
      <c r="F90" s="258">
        <v>0</v>
      </c>
      <c r="G90" s="258"/>
      <c r="H90" s="258">
        <v>0.74606637187932778</v>
      </c>
      <c r="I90" s="258">
        <v>0.77949042329275309</v>
      </c>
      <c r="J90" s="258">
        <v>0.4383944879178826</v>
      </c>
      <c r="K90" s="258">
        <v>0</v>
      </c>
      <c r="L90" s="258">
        <v>0</v>
      </c>
      <c r="M90" s="358">
        <v>0</v>
      </c>
      <c r="N90" s="62"/>
      <c r="O90" s="62"/>
      <c r="P90" s="62"/>
    </row>
    <row r="91" spans="1:16" ht="18.399999999999999" customHeight="1">
      <c r="A91" s="76"/>
      <c r="B91" s="77"/>
      <c r="C91" s="78" t="s">
        <v>4</v>
      </c>
      <c r="D91" s="80" t="s">
        <v>45</v>
      </c>
      <c r="E91" s="259">
        <v>0.76368039246938479</v>
      </c>
      <c r="F91" s="259">
        <v>0</v>
      </c>
      <c r="G91" s="259"/>
      <c r="H91" s="259">
        <v>0.76539159653323607</v>
      </c>
      <c r="I91" s="259">
        <v>0.77769506165773006</v>
      </c>
      <c r="J91" s="259">
        <v>0.4383944879178826</v>
      </c>
      <c r="K91" s="259">
        <v>0</v>
      </c>
      <c r="L91" s="259">
        <v>0</v>
      </c>
      <c r="M91" s="359">
        <v>5.1124694650920073E-2</v>
      </c>
      <c r="N91" s="62"/>
      <c r="O91" s="62"/>
      <c r="P91" s="62"/>
    </row>
    <row r="92" spans="1:16" ht="18.399999999999999" customHeight="1">
      <c r="A92" s="69" t="s">
        <v>79</v>
      </c>
      <c r="B92" s="70" t="s">
        <v>47</v>
      </c>
      <c r="C92" s="71" t="s">
        <v>80</v>
      </c>
      <c r="D92" s="81" t="s">
        <v>41</v>
      </c>
      <c r="E92" s="864">
        <v>256555000</v>
      </c>
      <c r="F92" s="854">
        <v>81131000</v>
      </c>
      <c r="G92" s="865"/>
      <c r="H92" s="854">
        <v>2435000</v>
      </c>
      <c r="I92" s="854">
        <v>165301000</v>
      </c>
      <c r="J92" s="854">
        <v>4655000</v>
      </c>
      <c r="K92" s="854">
        <v>0</v>
      </c>
      <c r="L92" s="854">
        <v>0</v>
      </c>
      <c r="M92" s="866">
        <v>3033000</v>
      </c>
      <c r="N92" s="62"/>
      <c r="O92" s="62"/>
      <c r="P92" s="62"/>
    </row>
    <row r="93" spans="1:16" ht="18.399999999999999" customHeight="1">
      <c r="A93" s="74"/>
      <c r="B93" s="70"/>
      <c r="C93" s="71" t="s">
        <v>81</v>
      </c>
      <c r="D93" s="80" t="s">
        <v>42</v>
      </c>
      <c r="E93" s="864">
        <v>349439040.40999997</v>
      </c>
      <c r="F93" s="864">
        <v>148268202</v>
      </c>
      <c r="G93" s="864"/>
      <c r="H93" s="864">
        <v>7504999.9199999999</v>
      </c>
      <c r="I93" s="864">
        <v>172107594</v>
      </c>
      <c r="J93" s="864">
        <v>17946905.490000002</v>
      </c>
      <c r="K93" s="864">
        <v>0</v>
      </c>
      <c r="L93" s="864">
        <v>0</v>
      </c>
      <c r="M93" s="867">
        <v>3611339</v>
      </c>
      <c r="N93" s="62"/>
      <c r="O93" s="62"/>
      <c r="P93" s="62"/>
    </row>
    <row r="94" spans="1:16" ht="18.399999999999999" customHeight="1">
      <c r="A94" s="74"/>
      <c r="B94" s="70"/>
      <c r="C94" s="71" t="s">
        <v>4</v>
      </c>
      <c r="D94" s="80" t="s">
        <v>43</v>
      </c>
      <c r="E94" s="864">
        <v>281615362.94000006</v>
      </c>
      <c r="F94" s="864">
        <v>136817717.94</v>
      </c>
      <c r="G94" s="864"/>
      <c r="H94" s="864">
        <v>5231019.07</v>
      </c>
      <c r="I94" s="864">
        <v>124880980.08000004</v>
      </c>
      <c r="J94" s="864">
        <v>11916436.290000001</v>
      </c>
      <c r="K94" s="864">
        <v>0</v>
      </c>
      <c r="L94" s="864">
        <v>0</v>
      </c>
      <c r="M94" s="867">
        <v>2769209.56</v>
      </c>
      <c r="N94" s="62"/>
      <c r="O94" s="62"/>
      <c r="P94" s="62"/>
    </row>
    <row r="95" spans="1:16" ht="18.399999999999999" customHeight="1">
      <c r="A95" s="74"/>
      <c r="B95" s="70"/>
      <c r="C95" s="71" t="s">
        <v>4</v>
      </c>
      <c r="D95" s="80" t="s">
        <v>44</v>
      </c>
      <c r="E95" s="258">
        <v>1.0976802749507906</v>
      </c>
      <c r="F95" s="258">
        <v>1.6863802731385045</v>
      </c>
      <c r="G95" s="258"/>
      <c r="H95" s="258">
        <v>2.1482624517453801</v>
      </c>
      <c r="I95" s="258">
        <v>0.75547625289623199</v>
      </c>
      <c r="J95" s="258">
        <v>2.5599218668098822</v>
      </c>
      <c r="K95" s="258">
        <v>0</v>
      </c>
      <c r="L95" s="258">
        <v>0</v>
      </c>
      <c r="M95" s="358">
        <v>0.91302656116056713</v>
      </c>
      <c r="N95" s="62"/>
      <c r="O95" s="62"/>
      <c r="P95" s="62"/>
    </row>
    <row r="96" spans="1:16" ht="18.399999999999999" customHeight="1">
      <c r="A96" s="76"/>
      <c r="B96" s="77"/>
      <c r="C96" s="78" t="s">
        <v>4</v>
      </c>
      <c r="D96" s="82" t="s">
        <v>45</v>
      </c>
      <c r="E96" s="259">
        <v>0.80590698340282252</v>
      </c>
      <c r="F96" s="259">
        <v>0.92277181549689258</v>
      </c>
      <c r="G96" s="259"/>
      <c r="H96" s="259">
        <v>0.69700454707000192</v>
      </c>
      <c r="I96" s="259">
        <v>0.7255983142731055</v>
      </c>
      <c r="J96" s="259">
        <v>0.66398278503443542</v>
      </c>
      <c r="K96" s="259">
        <v>0</v>
      </c>
      <c r="L96" s="259">
        <v>0</v>
      </c>
      <c r="M96" s="359">
        <v>0.76680964041315425</v>
      </c>
      <c r="N96" s="62"/>
      <c r="O96" s="62"/>
      <c r="P96" s="62"/>
    </row>
    <row r="97" spans="1:16" ht="18.399999999999999" customHeight="1">
      <c r="A97" s="69" t="s">
        <v>82</v>
      </c>
      <c r="B97" s="70" t="s">
        <v>47</v>
      </c>
      <c r="C97" s="71" t="s">
        <v>83</v>
      </c>
      <c r="D97" s="80" t="s">
        <v>41</v>
      </c>
      <c r="E97" s="864">
        <v>35335000</v>
      </c>
      <c r="F97" s="854">
        <v>2385000</v>
      </c>
      <c r="G97" s="865"/>
      <c r="H97" s="854">
        <v>73000</v>
      </c>
      <c r="I97" s="854">
        <v>28395000</v>
      </c>
      <c r="J97" s="854">
        <v>1330000</v>
      </c>
      <c r="K97" s="854">
        <v>0</v>
      </c>
      <c r="L97" s="854">
        <v>0</v>
      </c>
      <c r="M97" s="866">
        <v>3152000</v>
      </c>
      <c r="N97" s="62"/>
      <c r="O97" s="62"/>
      <c r="P97" s="62"/>
    </row>
    <row r="98" spans="1:16" ht="18.399999999999999" customHeight="1">
      <c r="A98" s="74"/>
      <c r="B98" s="70"/>
      <c r="C98" s="71" t="s">
        <v>4</v>
      </c>
      <c r="D98" s="80" t="s">
        <v>42</v>
      </c>
      <c r="E98" s="864">
        <v>47470001</v>
      </c>
      <c r="F98" s="864">
        <v>2461000</v>
      </c>
      <c r="G98" s="864"/>
      <c r="H98" s="864">
        <v>84500</v>
      </c>
      <c r="I98" s="864">
        <v>34473852</v>
      </c>
      <c r="J98" s="864">
        <v>7298649</v>
      </c>
      <c r="K98" s="864">
        <v>0</v>
      </c>
      <c r="L98" s="864">
        <v>0</v>
      </c>
      <c r="M98" s="867">
        <v>3152000</v>
      </c>
      <c r="N98" s="62"/>
      <c r="O98" s="62"/>
      <c r="P98" s="62"/>
    </row>
    <row r="99" spans="1:16" ht="18.399999999999999" customHeight="1">
      <c r="A99" s="74"/>
      <c r="B99" s="70"/>
      <c r="C99" s="71" t="s">
        <v>4</v>
      </c>
      <c r="D99" s="80" t="s">
        <v>43</v>
      </c>
      <c r="E99" s="864">
        <v>29821735.670000006</v>
      </c>
      <c r="F99" s="864">
        <v>2461000</v>
      </c>
      <c r="G99" s="864"/>
      <c r="H99" s="864">
        <v>58361.590000000004</v>
      </c>
      <c r="I99" s="864">
        <v>25152573.190000005</v>
      </c>
      <c r="J99" s="864">
        <v>324272</v>
      </c>
      <c r="K99" s="864">
        <v>0</v>
      </c>
      <c r="L99" s="864">
        <v>0</v>
      </c>
      <c r="M99" s="867">
        <v>1825528.8899999997</v>
      </c>
      <c r="N99" s="62"/>
      <c r="O99" s="62"/>
      <c r="P99" s="62"/>
    </row>
    <row r="100" spans="1:16" ht="18.399999999999999" customHeight="1">
      <c r="A100" s="74"/>
      <c r="B100" s="70"/>
      <c r="C100" s="71" t="s">
        <v>4</v>
      </c>
      <c r="D100" s="80" t="s">
        <v>44</v>
      </c>
      <c r="E100" s="258">
        <v>0.84397157690674984</v>
      </c>
      <c r="F100" s="258">
        <v>1.0318658280922433</v>
      </c>
      <c r="G100" s="258"/>
      <c r="H100" s="258">
        <v>0.79947383561643837</v>
      </c>
      <c r="I100" s="258">
        <v>0.88580993801725671</v>
      </c>
      <c r="J100" s="258">
        <v>0.24381353383458645</v>
      </c>
      <c r="K100" s="258">
        <v>0</v>
      </c>
      <c r="L100" s="258">
        <v>0</v>
      </c>
      <c r="M100" s="358">
        <v>0.57916525697969534</v>
      </c>
      <c r="N100" s="62"/>
      <c r="O100" s="62"/>
      <c r="P100" s="62"/>
    </row>
    <row r="101" spans="1:16" ht="18.399999999999999" customHeight="1">
      <c r="A101" s="76"/>
      <c r="B101" s="77"/>
      <c r="C101" s="78" t="s">
        <v>4</v>
      </c>
      <c r="D101" s="79" t="s">
        <v>45</v>
      </c>
      <c r="E101" s="360">
        <v>0.62822277315730424</v>
      </c>
      <c r="F101" s="259">
        <v>1</v>
      </c>
      <c r="G101" s="259"/>
      <c r="H101" s="259">
        <v>0.6906697041420119</v>
      </c>
      <c r="I101" s="259">
        <v>0.72961307573055678</v>
      </c>
      <c r="J101" s="259">
        <v>4.4429044334095252E-2</v>
      </c>
      <c r="K101" s="259">
        <v>0</v>
      </c>
      <c r="L101" s="259">
        <v>0</v>
      </c>
      <c r="M101" s="359">
        <v>0.57916525697969534</v>
      </c>
      <c r="N101" s="62"/>
      <c r="O101" s="62"/>
      <c r="P101" s="62"/>
    </row>
    <row r="102" spans="1:16" ht="18.399999999999999" customHeight="1">
      <c r="A102" s="254" t="s">
        <v>84</v>
      </c>
      <c r="B102" s="70" t="s">
        <v>47</v>
      </c>
      <c r="C102" s="71" t="s">
        <v>85</v>
      </c>
      <c r="D102" s="72" t="s">
        <v>41</v>
      </c>
      <c r="E102" s="864">
        <v>772416000</v>
      </c>
      <c r="F102" s="854">
        <v>650977000</v>
      </c>
      <c r="G102" s="865"/>
      <c r="H102" s="854">
        <v>490000</v>
      </c>
      <c r="I102" s="854">
        <v>116801000</v>
      </c>
      <c r="J102" s="854">
        <v>2481000</v>
      </c>
      <c r="K102" s="854">
        <v>0</v>
      </c>
      <c r="L102" s="854">
        <v>0</v>
      </c>
      <c r="M102" s="866">
        <v>1667000</v>
      </c>
      <c r="N102" s="62"/>
      <c r="O102" s="62"/>
      <c r="P102" s="62"/>
    </row>
    <row r="103" spans="1:16" ht="18.399999999999999" customHeight="1">
      <c r="A103" s="86"/>
      <c r="B103" s="85"/>
      <c r="C103" s="71" t="s">
        <v>86</v>
      </c>
      <c r="D103" s="80" t="s">
        <v>42</v>
      </c>
      <c r="E103" s="864">
        <v>829102748</v>
      </c>
      <c r="F103" s="864">
        <v>700190522</v>
      </c>
      <c r="G103" s="864"/>
      <c r="H103" s="864">
        <v>537400</v>
      </c>
      <c r="I103" s="864">
        <v>117237064</v>
      </c>
      <c r="J103" s="864">
        <v>9567130</v>
      </c>
      <c r="K103" s="864">
        <v>0</v>
      </c>
      <c r="L103" s="864">
        <v>0</v>
      </c>
      <c r="M103" s="867">
        <v>1570632</v>
      </c>
      <c r="N103" s="62"/>
      <c r="O103" s="62"/>
      <c r="P103" s="62"/>
    </row>
    <row r="104" spans="1:16" ht="18.399999999999999" customHeight="1">
      <c r="A104" s="86"/>
      <c r="B104" s="85"/>
      <c r="C104" s="71" t="s">
        <v>87</v>
      </c>
      <c r="D104" s="80" t="s">
        <v>43</v>
      </c>
      <c r="E104" s="864">
        <v>313511134.70999992</v>
      </c>
      <c r="F104" s="864">
        <v>240459659.53</v>
      </c>
      <c r="G104" s="864"/>
      <c r="H104" s="864">
        <v>296717.7</v>
      </c>
      <c r="I104" s="864">
        <v>70651063.299999997</v>
      </c>
      <c r="J104" s="864">
        <v>1350191.59</v>
      </c>
      <c r="K104" s="864">
        <v>0</v>
      </c>
      <c r="L104" s="864">
        <v>0</v>
      </c>
      <c r="M104" s="867">
        <v>753502.5900000002</v>
      </c>
      <c r="N104" s="62"/>
      <c r="O104" s="62"/>
      <c r="P104" s="62"/>
    </row>
    <row r="105" spans="1:16" ht="18.399999999999999" customHeight="1">
      <c r="A105" s="74"/>
      <c r="B105" s="70"/>
      <c r="C105" s="71" t="s">
        <v>4</v>
      </c>
      <c r="D105" s="80" t="s">
        <v>44</v>
      </c>
      <c r="E105" s="258">
        <v>0.40588379151907772</v>
      </c>
      <c r="F105" s="258">
        <v>0.36938272708559594</v>
      </c>
      <c r="G105" s="258"/>
      <c r="H105" s="258">
        <v>0.60554632653061224</v>
      </c>
      <c r="I105" s="258">
        <v>0.60488406178029297</v>
      </c>
      <c r="J105" s="258">
        <v>0.54421265215638859</v>
      </c>
      <c r="K105" s="258">
        <v>0</v>
      </c>
      <c r="L105" s="258">
        <v>0</v>
      </c>
      <c r="M105" s="358">
        <v>0.45201115176964618</v>
      </c>
      <c r="N105" s="62"/>
      <c r="O105" s="62"/>
      <c r="P105" s="62"/>
    </row>
    <row r="106" spans="1:16" ht="18.399999999999999" customHeight="1">
      <c r="A106" s="76"/>
      <c r="B106" s="77"/>
      <c r="C106" s="78" t="s">
        <v>4</v>
      </c>
      <c r="D106" s="82" t="s">
        <v>45</v>
      </c>
      <c r="E106" s="259">
        <v>0.37813303051553743</v>
      </c>
      <c r="F106" s="259">
        <v>0.34342032914578641</v>
      </c>
      <c r="G106" s="259"/>
      <c r="H106" s="259">
        <v>0.55213565314477109</v>
      </c>
      <c r="I106" s="259">
        <v>0.60263419169214261</v>
      </c>
      <c r="J106" s="259">
        <v>0.141128174280061</v>
      </c>
      <c r="K106" s="259">
        <v>0</v>
      </c>
      <c r="L106" s="259">
        <v>0</v>
      </c>
      <c r="M106" s="359">
        <v>0.47974483520009792</v>
      </c>
      <c r="N106" s="62"/>
      <c r="O106" s="62"/>
      <c r="P106" s="62"/>
    </row>
    <row r="107" spans="1:16" ht="18.399999999999999" customHeight="1">
      <c r="A107" s="69" t="s">
        <v>88</v>
      </c>
      <c r="B107" s="70" t="s">
        <v>47</v>
      </c>
      <c r="C107" s="71" t="s">
        <v>89</v>
      </c>
      <c r="D107" s="80" t="s">
        <v>41</v>
      </c>
      <c r="E107" s="864">
        <v>7178032000</v>
      </c>
      <c r="F107" s="854">
        <v>73147000</v>
      </c>
      <c r="G107" s="865"/>
      <c r="H107" s="854">
        <v>78861000</v>
      </c>
      <c r="I107" s="854">
        <v>6737252000</v>
      </c>
      <c r="J107" s="854">
        <v>222795000</v>
      </c>
      <c r="K107" s="854">
        <v>0</v>
      </c>
      <c r="L107" s="854">
        <v>0</v>
      </c>
      <c r="M107" s="866">
        <v>65977000</v>
      </c>
      <c r="N107" s="62"/>
      <c r="O107" s="62"/>
      <c r="P107" s="62"/>
    </row>
    <row r="108" spans="1:16" ht="18.399999999999999" customHeight="1">
      <c r="A108" s="74"/>
      <c r="B108" s="70"/>
      <c r="C108" s="71" t="s">
        <v>90</v>
      </c>
      <c r="D108" s="80" t="s">
        <v>42</v>
      </c>
      <c r="E108" s="864">
        <v>7812425704</v>
      </c>
      <c r="F108" s="864">
        <v>169659606</v>
      </c>
      <c r="G108" s="864"/>
      <c r="H108" s="864">
        <v>59703297</v>
      </c>
      <c r="I108" s="864">
        <v>7201978305</v>
      </c>
      <c r="J108" s="864">
        <v>304738037</v>
      </c>
      <c r="K108" s="864">
        <v>0</v>
      </c>
      <c r="L108" s="864">
        <v>0</v>
      </c>
      <c r="M108" s="867">
        <v>76346459</v>
      </c>
      <c r="N108" s="62"/>
      <c r="O108" s="62"/>
      <c r="P108" s="62"/>
    </row>
    <row r="109" spans="1:16" ht="18.399999999999999" customHeight="1">
      <c r="A109" s="74"/>
      <c r="B109" s="70"/>
      <c r="C109" s="71" t="s">
        <v>4</v>
      </c>
      <c r="D109" s="80" t="s">
        <v>43</v>
      </c>
      <c r="E109" s="864">
        <v>5965870030.5700026</v>
      </c>
      <c r="F109" s="864">
        <v>153795364.03</v>
      </c>
      <c r="G109" s="864"/>
      <c r="H109" s="864">
        <v>38828040.140000001</v>
      </c>
      <c r="I109" s="864">
        <v>5655427876.7200022</v>
      </c>
      <c r="J109" s="864">
        <v>65958802.350000001</v>
      </c>
      <c r="K109" s="864">
        <v>0</v>
      </c>
      <c r="L109" s="864">
        <v>0</v>
      </c>
      <c r="M109" s="867">
        <v>51859947.329999998</v>
      </c>
      <c r="N109" s="62"/>
      <c r="O109" s="62"/>
      <c r="P109" s="62"/>
    </row>
    <row r="110" spans="1:16" ht="18.399999999999999" customHeight="1">
      <c r="A110" s="74"/>
      <c r="B110" s="70"/>
      <c r="C110" s="71" t="s">
        <v>4</v>
      </c>
      <c r="D110" s="80" t="s">
        <v>44</v>
      </c>
      <c r="E110" s="258">
        <v>0.83112892650381087</v>
      </c>
      <c r="F110" s="898">
        <v>2.10255190274379</v>
      </c>
      <c r="G110" s="258"/>
      <c r="H110" s="258">
        <v>0.49236048414298578</v>
      </c>
      <c r="I110" s="258">
        <v>0.83942650159441889</v>
      </c>
      <c r="J110" s="258">
        <v>0.29605153773648424</v>
      </c>
      <c r="K110" s="258">
        <v>0</v>
      </c>
      <c r="L110" s="258">
        <v>0</v>
      </c>
      <c r="M110" s="358">
        <v>0.7860306975158009</v>
      </c>
      <c r="N110" s="62"/>
      <c r="O110" s="62"/>
      <c r="P110" s="62"/>
    </row>
    <row r="111" spans="1:16" ht="18.399999999999999" customHeight="1">
      <c r="A111" s="76"/>
      <c r="B111" s="77"/>
      <c r="C111" s="78" t="s">
        <v>4</v>
      </c>
      <c r="D111" s="80" t="s">
        <v>45</v>
      </c>
      <c r="E111" s="259">
        <v>0.76363862603076638</v>
      </c>
      <c r="F111" s="259">
        <v>0.90649370027418308</v>
      </c>
      <c r="G111" s="259"/>
      <c r="H111" s="259">
        <v>0.65035001567836359</v>
      </c>
      <c r="I111" s="259">
        <v>0.78526033226088732</v>
      </c>
      <c r="J111" s="259">
        <v>0.21644427128077878</v>
      </c>
      <c r="K111" s="259">
        <v>0</v>
      </c>
      <c r="L111" s="259">
        <v>0</v>
      </c>
      <c r="M111" s="359">
        <v>0.67927115427841911</v>
      </c>
      <c r="N111" s="62"/>
      <c r="O111" s="62"/>
      <c r="P111" s="62"/>
    </row>
    <row r="112" spans="1:16" ht="18.399999999999999" customHeight="1">
      <c r="A112" s="69" t="s">
        <v>91</v>
      </c>
      <c r="B112" s="70" t="s">
        <v>47</v>
      </c>
      <c r="C112" s="71" t="s">
        <v>92</v>
      </c>
      <c r="D112" s="81" t="s">
        <v>93</v>
      </c>
      <c r="E112" s="864">
        <v>602952000</v>
      </c>
      <c r="F112" s="854">
        <v>256379000</v>
      </c>
      <c r="G112" s="865"/>
      <c r="H112" s="854">
        <v>5120000</v>
      </c>
      <c r="I112" s="854">
        <v>192709000</v>
      </c>
      <c r="J112" s="854">
        <v>139180000</v>
      </c>
      <c r="K112" s="854">
        <v>0</v>
      </c>
      <c r="L112" s="854">
        <v>0</v>
      </c>
      <c r="M112" s="866">
        <v>9564000</v>
      </c>
      <c r="N112" s="62"/>
      <c r="O112" s="62"/>
      <c r="P112" s="62"/>
    </row>
    <row r="113" spans="1:16" ht="18.399999999999999" customHeight="1">
      <c r="A113" s="74"/>
      <c r="B113" s="70"/>
      <c r="C113" s="71" t="s">
        <v>4</v>
      </c>
      <c r="D113" s="80" t="s">
        <v>42</v>
      </c>
      <c r="E113" s="864">
        <v>637779344</v>
      </c>
      <c r="F113" s="864">
        <v>230312957</v>
      </c>
      <c r="G113" s="864"/>
      <c r="H113" s="864">
        <v>4731945</v>
      </c>
      <c r="I113" s="864">
        <v>223445180</v>
      </c>
      <c r="J113" s="864">
        <v>168873244</v>
      </c>
      <c r="K113" s="864">
        <v>0</v>
      </c>
      <c r="L113" s="864">
        <v>0</v>
      </c>
      <c r="M113" s="867">
        <v>10416018</v>
      </c>
      <c r="N113" s="62"/>
      <c r="O113" s="62"/>
      <c r="P113" s="62"/>
    </row>
    <row r="114" spans="1:16" ht="18.399999999999999" customHeight="1">
      <c r="A114" s="74"/>
      <c r="B114" s="70"/>
      <c r="C114" s="71" t="s">
        <v>4</v>
      </c>
      <c r="D114" s="80" t="s">
        <v>43</v>
      </c>
      <c r="E114" s="864">
        <v>422104604.69999999</v>
      </c>
      <c r="F114" s="864">
        <v>114693329.94999999</v>
      </c>
      <c r="G114" s="864"/>
      <c r="H114" s="864">
        <v>3053298.01</v>
      </c>
      <c r="I114" s="864">
        <v>176378952.25999999</v>
      </c>
      <c r="J114" s="864">
        <v>120604120.94</v>
      </c>
      <c r="K114" s="864">
        <v>0</v>
      </c>
      <c r="L114" s="864">
        <v>0</v>
      </c>
      <c r="M114" s="867">
        <v>7374903.540000001</v>
      </c>
      <c r="N114" s="62"/>
      <c r="O114" s="62"/>
      <c r="P114" s="62"/>
    </row>
    <row r="115" spans="1:16" ht="18.399999999999999" customHeight="1">
      <c r="A115" s="74"/>
      <c r="B115" s="70"/>
      <c r="C115" s="71" t="s">
        <v>4</v>
      </c>
      <c r="D115" s="80" t="s">
        <v>44</v>
      </c>
      <c r="E115" s="258">
        <v>0.70006336275524417</v>
      </c>
      <c r="F115" s="258">
        <v>0.44735851980856461</v>
      </c>
      <c r="G115" s="258"/>
      <c r="H115" s="258">
        <v>0.59634726757812495</v>
      </c>
      <c r="I115" s="258">
        <v>0.91526058596121607</v>
      </c>
      <c r="J115" s="258">
        <v>0.86653341672654116</v>
      </c>
      <c r="K115" s="258">
        <v>0</v>
      </c>
      <c r="L115" s="258">
        <v>0</v>
      </c>
      <c r="M115" s="358">
        <v>0.77111078419071533</v>
      </c>
      <c r="N115" s="62"/>
      <c r="O115" s="62"/>
      <c r="P115" s="62"/>
    </row>
    <row r="116" spans="1:16" ht="18.399999999999999" customHeight="1">
      <c r="A116" s="76"/>
      <c r="B116" s="77"/>
      <c r="C116" s="78" t="s">
        <v>4</v>
      </c>
      <c r="D116" s="82" t="s">
        <v>45</v>
      </c>
      <c r="E116" s="259">
        <v>0.66183486290518678</v>
      </c>
      <c r="F116" s="259">
        <v>0.49798904692105528</v>
      </c>
      <c r="G116" s="259"/>
      <c r="H116" s="259">
        <v>0.64525221869654015</v>
      </c>
      <c r="I116" s="259">
        <v>0.78936118586223247</v>
      </c>
      <c r="J116" s="259">
        <v>0.71416950419925607</v>
      </c>
      <c r="K116" s="259">
        <v>0</v>
      </c>
      <c r="L116" s="259">
        <v>0</v>
      </c>
      <c r="M116" s="359">
        <v>0.7080348305849703</v>
      </c>
      <c r="N116" s="62"/>
      <c r="O116" s="62"/>
      <c r="P116" s="62"/>
    </row>
    <row r="117" spans="1:16" ht="18.399999999999999" customHeight="1">
      <c r="A117" s="69" t="s">
        <v>94</v>
      </c>
      <c r="B117" s="70" t="s">
        <v>47</v>
      </c>
      <c r="C117" s="71" t="s">
        <v>95</v>
      </c>
      <c r="D117" s="80" t="s">
        <v>41</v>
      </c>
      <c r="E117" s="864">
        <v>571659000</v>
      </c>
      <c r="F117" s="854">
        <v>140561000</v>
      </c>
      <c r="G117" s="865"/>
      <c r="H117" s="854">
        <v>5849000</v>
      </c>
      <c r="I117" s="854">
        <v>307560000</v>
      </c>
      <c r="J117" s="854">
        <v>69415000</v>
      </c>
      <c r="K117" s="854">
        <v>0</v>
      </c>
      <c r="L117" s="854">
        <v>0</v>
      </c>
      <c r="M117" s="866">
        <v>48274000</v>
      </c>
      <c r="N117" s="62"/>
      <c r="O117" s="62"/>
      <c r="P117" s="62"/>
    </row>
    <row r="118" spans="1:16" ht="18.399999999999999" customHeight="1">
      <c r="A118" s="74"/>
      <c r="B118" s="70"/>
      <c r="C118" s="71" t="s">
        <v>4</v>
      </c>
      <c r="D118" s="80" t="s">
        <v>42</v>
      </c>
      <c r="E118" s="864">
        <v>638864209</v>
      </c>
      <c r="F118" s="864">
        <v>148581000</v>
      </c>
      <c r="G118" s="864"/>
      <c r="H118" s="864">
        <v>5856100</v>
      </c>
      <c r="I118" s="864">
        <v>329539592</v>
      </c>
      <c r="J118" s="864">
        <v>69009838</v>
      </c>
      <c r="K118" s="864">
        <v>0</v>
      </c>
      <c r="L118" s="864">
        <v>0</v>
      </c>
      <c r="M118" s="867">
        <v>85877679</v>
      </c>
      <c r="N118" s="62"/>
      <c r="O118" s="62"/>
      <c r="P118" s="62"/>
    </row>
    <row r="119" spans="1:16" ht="18.399999999999999" customHeight="1">
      <c r="A119" s="74"/>
      <c r="B119" s="70"/>
      <c r="C119" s="71" t="s">
        <v>4</v>
      </c>
      <c r="D119" s="80" t="s">
        <v>43</v>
      </c>
      <c r="E119" s="864">
        <v>464694931.59999996</v>
      </c>
      <c r="F119" s="864">
        <v>125444734</v>
      </c>
      <c r="G119" s="864"/>
      <c r="H119" s="864">
        <v>4397445.7899999991</v>
      </c>
      <c r="I119" s="864">
        <v>255776926.89999998</v>
      </c>
      <c r="J119" s="864">
        <v>22966982.440000001</v>
      </c>
      <c r="K119" s="864">
        <v>0</v>
      </c>
      <c r="L119" s="864">
        <v>0</v>
      </c>
      <c r="M119" s="867">
        <v>56108842.470000006</v>
      </c>
      <c r="N119" s="62"/>
      <c r="O119" s="62"/>
      <c r="P119" s="62"/>
    </row>
    <row r="120" spans="1:16" ht="18.399999999999999" customHeight="1">
      <c r="A120" s="74"/>
      <c r="B120" s="70"/>
      <c r="C120" s="71" t="s">
        <v>4</v>
      </c>
      <c r="D120" s="80" t="s">
        <v>44</v>
      </c>
      <c r="E120" s="258">
        <v>0.81288833307968555</v>
      </c>
      <c r="F120" s="258">
        <v>0.89245760915189842</v>
      </c>
      <c r="G120" s="258"/>
      <c r="H120" s="258">
        <v>0.75182865276115562</v>
      </c>
      <c r="I120" s="258">
        <v>0.8316326144492131</v>
      </c>
      <c r="J120" s="258">
        <v>0.33086483382554205</v>
      </c>
      <c r="K120" s="258">
        <v>0</v>
      </c>
      <c r="L120" s="258">
        <v>0</v>
      </c>
      <c r="M120" s="358">
        <v>1.1622994255707007</v>
      </c>
      <c r="N120" s="62"/>
      <c r="O120" s="62"/>
      <c r="P120" s="62"/>
    </row>
    <row r="121" spans="1:16" ht="18.399999999999999" customHeight="1">
      <c r="A121" s="76"/>
      <c r="B121" s="77"/>
      <c r="C121" s="78" t="s">
        <v>4</v>
      </c>
      <c r="D121" s="82" t="s">
        <v>45</v>
      </c>
      <c r="E121" s="259">
        <v>0.72737668670996092</v>
      </c>
      <c r="F121" s="259">
        <v>0.84428516432114464</v>
      </c>
      <c r="G121" s="259"/>
      <c r="H121" s="259">
        <v>0.75091712743976347</v>
      </c>
      <c r="I121" s="259">
        <v>0.77616448253659298</v>
      </c>
      <c r="J121" s="259">
        <v>0.33280736639318009</v>
      </c>
      <c r="K121" s="259">
        <v>0</v>
      </c>
      <c r="L121" s="259">
        <v>0</v>
      </c>
      <c r="M121" s="359">
        <v>0.65335769577563929</v>
      </c>
      <c r="N121" s="62"/>
      <c r="O121" s="62"/>
      <c r="P121" s="62"/>
    </row>
    <row r="122" spans="1:16" ht="18.399999999999999" customHeight="1">
      <c r="A122" s="69" t="s">
        <v>96</v>
      </c>
      <c r="B122" s="70" t="s">
        <v>47</v>
      </c>
      <c r="C122" s="71" t="s">
        <v>97</v>
      </c>
      <c r="D122" s="81" t="s">
        <v>41</v>
      </c>
      <c r="E122" s="864">
        <v>1155296000</v>
      </c>
      <c r="F122" s="854">
        <v>906805000</v>
      </c>
      <c r="G122" s="865"/>
      <c r="H122" s="854">
        <v>20000</v>
      </c>
      <c r="I122" s="854">
        <v>34379000</v>
      </c>
      <c r="J122" s="854">
        <v>67123000</v>
      </c>
      <c r="K122" s="854">
        <v>0</v>
      </c>
      <c r="L122" s="854">
        <v>0</v>
      </c>
      <c r="M122" s="866">
        <v>146969000</v>
      </c>
      <c r="N122" s="62"/>
      <c r="O122" s="62"/>
      <c r="P122" s="62"/>
    </row>
    <row r="123" spans="1:16" ht="18.399999999999999" customHeight="1">
      <c r="A123" s="74"/>
      <c r="B123" s="70"/>
      <c r="C123" s="71" t="s">
        <v>4</v>
      </c>
      <c r="D123" s="80" t="s">
        <v>42</v>
      </c>
      <c r="E123" s="864">
        <v>1402063798</v>
      </c>
      <c r="F123" s="864">
        <v>907037672</v>
      </c>
      <c r="G123" s="864"/>
      <c r="H123" s="864">
        <v>25000</v>
      </c>
      <c r="I123" s="864">
        <v>83469030</v>
      </c>
      <c r="J123" s="864">
        <v>263563096</v>
      </c>
      <c r="K123" s="864">
        <v>0</v>
      </c>
      <c r="L123" s="864">
        <v>0</v>
      </c>
      <c r="M123" s="867">
        <v>147969000</v>
      </c>
      <c r="N123" s="62"/>
      <c r="O123" s="62"/>
      <c r="P123" s="62"/>
    </row>
    <row r="124" spans="1:16" ht="18.399999999999999" customHeight="1">
      <c r="A124" s="74"/>
      <c r="B124" s="70"/>
      <c r="C124" s="71" t="s">
        <v>4</v>
      </c>
      <c r="D124" s="80" t="s">
        <v>43</v>
      </c>
      <c r="E124" s="864">
        <v>1068975663.75</v>
      </c>
      <c r="F124" s="864">
        <v>684615748</v>
      </c>
      <c r="G124" s="864"/>
      <c r="H124" s="864">
        <v>20025</v>
      </c>
      <c r="I124" s="864">
        <v>76624784.129999995</v>
      </c>
      <c r="J124" s="864">
        <v>161408106.62</v>
      </c>
      <c r="K124" s="864">
        <v>0</v>
      </c>
      <c r="L124" s="864">
        <v>0</v>
      </c>
      <c r="M124" s="867">
        <v>146307000</v>
      </c>
      <c r="N124" s="62"/>
      <c r="O124" s="62"/>
      <c r="P124" s="62"/>
    </row>
    <row r="125" spans="1:16" ht="18.399999999999999" customHeight="1">
      <c r="A125" s="74"/>
      <c r="B125" s="70"/>
      <c r="C125" s="71" t="s">
        <v>4</v>
      </c>
      <c r="D125" s="80" t="s">
        <v>44</v>
      </c>
      <c r="E125" s="258">
        <v>0.92528292641020138</v>
      </c>
      <c r="F125" s="258">
        <v>0.75497570922083579</v>
      </c>
      <c r="G125" s="258"/>
      <c r="H125" s="258">
        <v>1.00125</v>
      </c>
      <c r="I125" s="258">
        <v>2.2288252750225426</v>
      </c>
      <c r="J125" s="258">
        <v>2.404661690031733</v>
      </c>
      <c r="K125" s="258">
        <v>0</v>
      </c>
      <c r="L125" s="258">
        <v>0</v>
      </c>
      <c r="M125" s="358">
        <v>0.99549564874225172</v>
      </c>
      <c r="N125" s="62"/>
      <c r="O125" s="62"/>
      <c r="P125" s="62"/>
    </row>
    <row r="126" spans="1:16" ht="18.399999999999999" customHeight="1">
      <c r="A126" s="76"/>
      <c r="B126" s="77"/>
      <c r="C126" s="78" t="s">
        <v>4</v>
      </c>
      <c r="D126" s="82" t="s">
        <v>45</v>
      </c>
      <c r="E126" s="259">
        <v>0.76243011571574715</v>
      </c>
      <c r="F126" s="259">
        <v>0.7547820439369799</v>
      </c>
      <c r="G126" s="259"/>
      <c r="H126" s="259">
        <v>0.80100000000000005</v>
      </c>
      <c r="I126" s="259">
        <v>0.91800257089365955</v>
      </c>
      <c r="J126" s="259">
        <v>0.61240784111900104</v>
      </c>
      <c r="K126" s="259">
        <v>0</v>
      </c>
      <c r="L126" s="259">
        <v>0</v>
      </c>
      <c r="M126" s="359">
        <v>0.98876791760436311</v>
      </c>
      <c r="N126" s="62"/>
      <c r="O126" s="62"/>
      <c r="P126" s="62"/>
    </row>
    <row r="127" spans="1:16" ht="18.399999999999999" customHeight="1">
      <c r="A127" s="69" t="s">
        <v>98</v>
      </c>
      <c r="B127" s="70" t="s">
        <v>47</v>
      </c>
      <c r="C127" s="71" t="s">
        <v>99</v>
      </c>
      <c r="D127" s="81" t="s">
        <v>41</v>
      </c>
      <c r="E127" s="864">
        <v>22421000</v>
      </c>
      <c r="F127" s="854">
        <v>0</v>
      </c>
      <c r="G127" s="865"/>
      <c r="H127" s="854">
        <v>22000</v>
      </c>
      <c r="I127" s="854">
        <v>21399000</v>
      </c>
      <c r="J127" s="854">
        <v>1000000</v>
      </c>
      <c r="K127" s="854">
        <v>0</v>
      </c>
      <c r="L127" s="854">
        <v>0</v>
      </c>
      <c r="M127" s="866">
        <v>0</v>
      </c>
      <c r="N127" s="62"/>
      <c r="O127" s="62"/>
      <c r="P127" s="62"/>
    </row>
    <row r="128" spans="1:16" ht="18.399999999999999" customHeight="1">
      <c r="A128" s="69"/>
      <c r="B128" s="70"/>
      <c r="C128" s="71" t="s">
        <v>100</v>
      </c>
      <c r="D128" s="80" t="s">
        <v>42</v>
      </c>
      <c r="E128" s="864">
        <v>22520696</v>
      </c>
      <c r="F128" s="864">
        <v>0</v>
      </c>
      <c r="G128" s="864" t="s">
        <v>4</v>
      </c>
      <c r="H128" s="864">
        <v>22000</v>
      </c>
      <c r="I128" s="864">
        <v>21498696</v>
      </c>
      <c r="J128" s="864">
        <v>1000000</v>
      </c>
      <c r="K128" s="864">
        <v>0</v>
      </c>
      <c r="L128" s="864">
        <v>0</v>
      </c>
      <c r="M128" s="867">
        <v>0</v>
      </c>
      <c r="N128" s="62"/>
      <c r="O128" s="62"/>
      <c r="P128" s="62"/>
    </row>
    <row r="129" spans="1:16" ht="18.399999999999999" customHeight="1">
      <c r="A129" s="74"/>
      <c r="B129" s="70"/>
      <c r="C129" s="71" t="s">
        <v>4</v>
      </c>
      <c r="D129" s="80" t="s">
        <v>43</v>
      </c>
      <c r="E129" s="864">
        <v>16973880.119999997</v>
      </c>
      <c r="F129" s="864">
        <v>0</v>
      </c>
      <c r="G129" s="864" t="s">
        <v>4</v>
      </c>
      <c r="H129" s="864">
        <v>10104</v>
      </c>
      <c r="I129" s="864">
        <v>15963776.119999997</v>
      </c>
      <c r="J129" s="864">
        <v>1000000</v>
      </c>
      <c r="K129" s="864">
        <v>0</v>
      </c>
      <c r="L129" s="864">
        <v>0</v>
      </c>
      <c r="M129" s="867">
        <v>0</v>
      </c>
      <c r="N129" s="62"/>
      <c r="O129" s="62"/>
      <c r="P129" s="62"/>
    </row>
    <row r="130" spans="1:16" ht="18.399999999999999" customHeight="1">
      <c r="A130" s="74"/>
      <c r="B130" s="70"/>
      <c r="C130" s="71" t="s">
        <v>4</v>
      </c>
      <c r="D130" s="80" t="s">
        <v>44</v>
      </c>
      <c r="E130" s="258">
        <v>0.75705276838678015</v>
      </c>
      <c r="F130" s="258">
        <v>0</v>
      </c>
      <c r="G130" s="258"/>
      <c r="H130" s="258">
        <v>0.45927272727272728</v>
      </c>
      <c r="I130" s="258">
        <v>0.74600570680872924</v>
      </c>
      <c r="J130" s="258">
        <v>1</v>
      </c>
      <c r="K130" s="258">
        <v>0</v>
      </c>
      <c r="L130" s="258">
        <v>0</v>
      </c>
      <c r="M130" s="358">
        <v>0</v>
      </c>
      <c r="N130" s="62"/>
      <c r="O130" s="62"/>
      <c r="P130" s="62"/>
    </row>
    <row r="131" spans="1:16" ht="18.399999999999999" customHeight="1">
      <c r="A131" s="76"/>
      <c r="B131" s="77"/>
      <c r="C131" s="78" t="s">
        <v>4</v>
      </c>
      <c r="D131" s="82" t="s">
        <v>45</v>
      </c>
      <c r="E131" s="259">
        <v>0.75370140070271352</v>
      </c>
      <c r="F131" s="259">
        <v>0</v>
      </c>
      <c r="G131" s="259"/>
      <c r="H131" s="259">
        <v>0.45927272727272728</v>
      </c>
      <c r="I131" s="259">
        <v>0.74254625117728057</v>
      </c>
      <c r="J131" s="259">
        <v>1</v>
      </c>
      <c r="K131" s="259">
        <v>0</v>
      </c>
      <c r="L131" s="259">
        <v>0</v>
      </c>
      <c r="M131" s="359">
        <v>0</v>
      </c>
      <c r="N131" s="62"/>
      <c r="O131" s="62"/>
      <c r="P131" s="62"/>
    </row>
    <row r="132" spans="1:16" ht="18.399999999999999" customHeight="1">
      <c r="A132" s="69" t="s">
        <v>101</v>
      </c>
      <c r="B132" s="70" t="s">
        <v>47</v>
      </c>
      <c r="C132" s="71" t="s">
        <v>102</v>
      </c>
      <c r="D132" s="80" t="s">
        <v>41</v>
      </c>
      <c r="E132" s="864">
        <v>3876219000</v>
      </c>
      <c r="F132" s="854">
        <v>2081789000</v>
      </c>
      <c r="G132" s="865"/>
      <c r="H132" s="854">
        <v>17622000</v>
      </c>
      <c r="I132" s="854">
        <v>1173668000</v>
      </c>
      <c r="J132" s="854">
        <v>555981000</v>
      </c>
      <c r="K132" s="854">
        <v>0</v>
      </c>
      <c r="L132" s="854">
        <v>0</v>
      </c>
      <c r="M132" s="866">
        <v>47159000</v>
      </c>
      <c r="N132" s="62"/>
      <c r="O132" s="62"/>
      <c r="P132" s="62"/>
    </row>
    <row r="133" spans="1:16" ht="18.399999999999999" customHeight="1">
      <c r="A133" s="74"/>
      <c r="B133" s="70"/>
      <c r="C133" s="71" t="s">
        <v>103</v>
      </c>
      <c r="D133" s="80" t="s">
        <v>42</v>
      </c>
      <c r="E133" s="864">
        <v>4379582619</v>
      </c>
      <c r="F133" s="864">
        <v>2389874892</v>
      </c>
      <c r="G133" s="864"/>
      <c r="H133" s="864">
        <v>18138991</v>
      </c>
      <c r="I133" s="864">
        <v>1225018897</v>
      </c>
      <c r="J133" s="864">
        <v>655079391</v>
      </c>
      <c r="K133" s="864">
        <v>0</v>
      </c>
      <c r="L133" s="864">
        <v>0</v>
      </c>
      <c r="M133" s="867">
        <v>91470448</v>
      </c>
      <c r="N133" s="62"/>
      <c r="O133" s="62"/>
      <c r="P133" s="62"/>
    </row>
    <row r="134" spans="1:16" ht="18.399999999999999" customHeight="1">
      <c r="A134" s="74"/>
      <c r="B134" s="70"/>
      <c r="C134" s="71" t="s">
        <v>4</v>
      </c>
      <c r="D134" s="80" t="s">
        <v>43</v>
      </c>
      <c r="E134" s="864">
        <v>3172733314.5699983</v>
      </c>
      <c r="F134" s="864">
        <v>1923518004.7199998</v>
      </c>
      <c r="G134" s="864"/>
      <c r="H134" s="864">
        <v>9003690.4700000007</v>
      </c>
      <c r="I134" s="864">
        <v>916797903.82999849</v>
      </c>
      <c r="J134" s="864">
        <v>271152977.52999997</v>
      </c>
      <c r="K134" s="864">
        <v>0</v>
      </c>
      <c r="L134" s="864">
        <v>0</v>
      </c>
      <c r="M134" s="867">
        <v>52260738.019999996</v>
      </c>
      <c r="N134" s="62"/>
      <c r="O134" s="62"/>
      <c r="P134" s="62"/>
    </row>
    <row r="135" spans="1:16" ht="18.399999999999999" customHeight="1">
      <c r="A135" s="74"/>
      <c r="B135" s="70"/>
      <c r="C135" s="71" t="s">
        <v>4</v>
      </c>
      <c r="D135" s="80" t="s">
        <v>44</v>
      </c>
      <c r="E135" s="258">
        <v>0.81851239947226884</v>
      </c>
      <c r="F135" s="258">
        <v>0.9239735653901523</v>
      </c>
      <c r="G135" s="258"/>
      <c r="H135" s="258">
        <v>0.51093465384178871</v>
      </c>
      <c r="I135" s="258">
        <v>0.7811390476949176</v>
      </c>
      <c r="J135" s="258">
        <v>0.48770187745624394</v>
      </c>
      <c r="K135" s="258">
        <v>0</v>
      </c>
      <c r="L135" s="258">
        <v>0</v>
      </c>
      <c r="M135" s="358">
        <v>1.1081816412561758</v>
      </c>
      <c r="N135" s="62"/>
      <c r="O135" s="62"/>
      <c r="P135" s="62"/>
    </row>
    <row r="136" spans="1:16" ht="18.399999999999999" customHeight="1">
      <c r="A136" s="76"/>
      <c r="B136" s="77"/>
      <c r="C136" s="78" t="s">
        <v>4</v>
      </c>
      <c r="D136" s="79" t="s">
        <v>45</v>
      </c>
      <c r="E136" s="360">
        <v>0.72443737008309605</v>
      </c>
      <c r="F136" s="259">
        <v>0.8048613804676098</v>
      </c>
      <c r="G136" s="259"/>
      <c r="H136" s="259">
        <v>0.49637217803349704</v>
      </c>
      <c r="I136" s="259">
        <v>0.74839490727464142</v>
      </c>
      <c r="J136" s="259">
        <v>0.41392384076695821</v>
      </c>
      <c r="K136" s="259">
        <v>0</v>
      </c>
      <c r="L136" s="259">
        <v>0</v>
      </c>
      <c r="M136" s="359">
        <v>0.57134013402886141</v>
      </c>
      <c r="N136" s="62"/>
      <c r="O136" s="62"/>
      <c r="P136" s="62"/>
    </row>
    <row r="137" spans="1:16" ht="18.399999999999999" customHeight="1">
      <c r="A137" s="87" t="s">
        <v>104</v>
      </c>
      <c r="B137" s="70" t="s">
        <v>47</v>
      </c>
      <c r="C137" s="71" t="s">
        <v>105</v>
      </c>
      <c r="D137" s="72" t="s">
        <v>41</v>
      </c>
      <c r="E137" s="864">
        <v>287214000</v>
      </c>
      <c r="F137" s="854">
        <v>212937000</v>
      </c>
      <c r="G137" s="865"/>
      <c r="H137" s="854">
        <v>26148000</v>
      </c>
      <c r="I137" s="854">
        <v>47421000</v>
      </c>
      <c r="J137" s="854">
        <v>708000</v>
      </c>
      <c r="K137" s="854">
        <v>0</v>
      </c>
      <c r="L137" s="854">
        <v>0</v>
      </c>
      <c r="M137" s="866">
        <v>0</v>
      </c>
      <c r="N137" s="62"/>
      <c r="O137" s="62"/>
      <c r="P137" s="62"/>
    </row>
    <row r="138" spans="1:16" ht="18.399999999999999" customHeight="1">
      <c r="A138" s="74"/>
      <c r="B138" s="70"/>
      <c r="C138" s="71" t="s">
        <v>4</v>
      </c>
      <c r="D138" s="80" t="s">
        <v>42</v>
      </c>
      <c r="E138" s="864">
        <v>300083929.20000005</v>
      </c>
      <c r="F138" s="864">
        <v>223662130</v>
      </c>
      <c r="G138" s="864"/>
      <c r="H138" s="864">
        <v>25818278</v>
      </c>
      <c r="I138" s="864">
        <v>47399002.219999999</v>
      </c>
      <c r="J138" s="864">
        <v>2262320</v>
      </c>
      <c r="K138" s="864">
        <v>0</v>
      </c>
      <c r="L138" s="864">
        <v>0</v>
      </c>
      <c r="M138" s="867">
        <v>942198.98</v>
      </c>
      <c r="N138" s="62"/>
      <c r="O138" s="62"/>
      <c r="P138" s="62"/>
    </row>
    <row r="139" spans="1:16" ht="18.399999999999999" customHeight="1">
      <c r="A139" s="74"/>
      <c r="B139" s="70"/>
      <c r="C139" s="71" t="s">
        <v>4</v>
      </c>
      <c r="D139" s="80" t="s">
        <v>43</v>
      </c>
      <c r="E139" s="864">
        <v>259835153.76999998</v>
      </c>
      <c r="F139" s="864">
        <v>205560877.88999999</v>
      </c>
      <c r="G139" s="864"/>
      <c r="H139" s="864">
        <v>18068102.350000001</v>
      </c>
      <c r="I139" s="864">
        <v>34602771.36999999</v>
      </c>
      <c r="J139" s="864">
        <v>666760.11</v>
      </c>
      <c r="K139" s="864">
        <v>0</v>
      </c>
      <c r="L139" s="864">
        <v>0</v>
      </c>
      <c r="M139" s="867">
        <v>936642.04999999993</v>
      </c>
      <c r="N139" s="62"/>
      <c r="O139" s="62"/>
      <c r="P139" s="62"/>
    </row>
    <row r="140" spans="1:16" ht="18.399999999999999" customHeight="1">
      <c r="A140" s="74"/>
      <c r="B140" s="70"/>
      <c r="C140" s="71" t="s">
        <v>4</v>
      </c>
      <c r="D140" s="80" t="s">
        <v>44</v>
      </c>
      <c r="E140" s="258">
        <v>0.90467440225755003</v>
      </c>
      <c r="F140" s="258">
        <v>0.96536007312021854</v>
      </c>
      <c r="G140" s="258"/>
      <c r="H140" s="258">
        <v>0.69099366490744996</v>
      </c>
      <c r="I140" s="258">
        <v>0.7296929919234092</v>
      </c>
      <c r="J140" s="258">
        <v>0.94175156779661018</v>
      </c>
      <c r="K140" s="258">
        <v>0</v>
      </c>
      <c r="L140" s="258">
        <v>0</v>
      </c>
      <c r="M140" s="358">
        <v>0</v>
      </c>
      <c r="N140" s="62"/>
      <c r="O140" s="62"/>
      <c r="P140" s="62"/>
    </row>
    <row r="141" spans="1:16" ht="18.399999999999999" customHeight="1">
      <c r="A141" s="76"/>
      <c r="B141" s="77"/>
      <c r="C141" s="78" t="s">
        <v>4</v>
      </c>
      <c r="D141" s="82" t="s">
        <v>45</v>
      </c>
      <c r="E141" s="259">
        <v>0.86587493859701148</v>
      </c>
      <c r="F141" s="259">
        <v>0.91906876631283085</v>
      </c>
      <c r="G141" s="259"/>
      <c r="H141" s="259">
        <v>0.69981825859958602</v>
      </c>
      <c r="I141" s="259">
        <v>0.73003164094874884</v>
      </c>
      <c r="J141" s="259">
        <v>0.29472404876410058</v>
      </c>
      <c r="K141" s="259">
        <v>0</v>
      </c>
      <c r="L141" s="259">
        <v>0</v>
      </c>
      <c r="M141" s="359">
        <v>0.99410216937403173</v>
      </c>
      <c r="N141" s="62"/>
      <c r="O141" s="62"/>
      <c r="P141" s="62"/>
    </row>
    <row r="142" spans="1:16" ht="18.399999999999999" customHeight="1">
      <c r="A142" s="69" t="s">
        <v>106</v>
      </c>
      <c r="B142" s="70" t="s">
        <v>47</v>
      </c>
      <c r="C142" s="71" t="s">
        <v>107</v>
      </c>
      <c r="D142" s="81" t="s">
        <v>41</v>
      </c>
      <c r="E142" s="864">
        <v>6780000</v>
      </c>
      <c r="F142" s="854">
        <v>3014000</v>
      </c>
      <c r="G142" s="865"/>
      <c r="H142" s="854">
        <v>2000</v>
      </c>
      <c r="I142" s="854">
        <v>3255000</v>
      </c>
      <c r="J142" s="854">
        <v>509000</v>
      </c>
      <c r="K142" s="854">
        <v>0</v>
      </c>
      <c r="L142" s="854">
        <v>0</v>
      </c>
      <c r="M142" s="866">
        <v>0</v>
      </c>
      <c r="N142" s="62"/>
      <c r="O142" s="62"/>
      <c r="P142" s="62"/>
    </row>
    <row r="143" spans="1:16" ht="18.399999999999999" customHeight="1">
      <c r="A143" s="74"/>
      <c r="B143" s="70"/>
      <c r="C143" s="71" t="s">
        <v>4</v>
      </c>
      <c r="D143" s="80" t="s">
        <v>42</v>
      </c>
      <c r="E143" s="864">
        <v>6780000</v>
      </c>
      <c r="F143" s="864">
        <v>3014000</v>
      </c>
      <c r="G143" s="864"/>
      <c r="H143" s="864">
        <v>2000</v>
      </c>
      <c r="I143" s="864">
        <v>3255000</v>
      </c>
      <c r="J143" s="864">
        <v>509000</v>
      </c>
      <c r="K143" s="864">
        <v>0</v>
      </c>
      <c r="L143" s="864">
        <v>0</v>
      </c>
      <c r="M143" s="867">
        <v>0</v>
      </c>
      <c r="N143" s="62"/>
      <c r="O143" s="62"/>
      <c r="P143" s="62"/>
    </row>
    <row r="144" spans="1:16" ht="18.399999999999999" customHeight="1">
      <c r="A144" s="74"/>
      <c r="B144" s="70"/>
      <c r="C144" s="71" t="s">
        <v>4</v>
      </c>
      <c r="D144" s="80" t="s">
        <v>43</v>
      </c>
      <c r="E144" s="864">
        <v>3860764.5500000003</v>
      </c>
      <c r="F144" s="864">
        <v>2054110</v>
      </c>
      <c r="G144" s="864"/>
      <c r="H144" s="864">
        <v>400</v>
      </c>
      <c r="I144" s="864">
        <v>1806254.5500000003</v>
      </c>
      <c r="J144" s="864">
        <v>0</v>
      </c>
      <c r="K144" s="864">
        <v>0</v>
      </c>
      <c r="L144" s="864">
        <v>0</v>
      </c>
      <c r="M144" s="867">
        <v>0</v>
      </c>
      <c r="N144" s="62"/>
      <c r="O144" s="62"/>
      <c r="P144" s="62"/>
    </row>
    <row r="145" spans="1:16" ht="18.399999999999999" customHeight="1">
      <c r="A145" s="74"/>
      <c r="B145" s="70"/>
      <c r="C145" s="71" t="s">
        <v>4</v>
      </c>
      <c r="D145" s="80" t="s">
        <v>44</v>
      </c>
      <c r="E145" s="258">
        <v>0.56943429941002954</v>
      </c>
      <c r="F145" s="258">
        <v>0.68152289316522896</v>
      </c>
      <c r="G145" s="258"/>
      <c r="H145" s="258">
        <v>0.2</v>
      </c>
      <c r="I145" s="258">
        <v>0.55491691244239638</v>
      </c>
      <c r="J145" s="258">
        <v>0</v>
      </c>
      <c r="K145" s="258">
        <v>0</v>
      </c>
      <c r="L145" s="258">
        <v>0</v>
      </c>
      <c r="M145" s="358">
        <v>0</v>
      </c>
      <c r="N145" s="62"/>
      <c r="O145" s="62"/>
      <c r="P145" s="62"/>
    </row>
    <row r="146" spans="1:16" ht="18.399999999999999" customHeight="1">
      <c r="A146" s="76"/>
      <c r="B146" s="77"/>
      <c r="C146" s="78" t="s">
        <v>4</v>
      </c>
      <c r="D146" s="82" t="s">
        <v>45</v>
      </c>
      <c r="E146" s="259">
        <v>0.56943429941002954</v>
      </c>
      <c r="F146" s="259">
        <v>0.68152289316522896</v>
      </c>
      <c r="G146" s="259"/>
      <c r="H146" s="259">
        <v>0.2</v>
      </c>
      <c r="I146" s="259">
        <v>0.55491691244239638</v>
      </c>
      <c r="J146" s="259">
        <v>0</v>
      </c>
      <c r="K146" s="259">
        <v>0</v>
      </c>
      <c r="L146" s="259">
        <v>0</v>
      </c>
      <c r="M146" s="359">
        <v>0</v>
      </c>
      <c r="N146" s="62"/>
      <c r="O146" s="62"/>
      <c r="P146" s="62"/>
    </row>
    <row r="147" spans="1:16" ht="18.399999999999999" customHeight="1">
      <c r="A147" s="69" t="s">
        <v>108</v>
      </c>
      <c r="B147" s="70" t="s">
        <v>47</v>
      </c>
      <c r="C147" s="71" t="s">
        <v>109</v>
      </c>
      <c r="D147" s="80" t="s">
        <v>41</v>
      </c>
      <c r="E147" s="864">
        <v>253625000</v>
      </c>
      <c r="F147" s="854">
        <v>45245000</v>
      </c>
      <c r="G147" s="865"/>
      <c r="H147" s="854">
        <v>194000</v>
      </c>
      <c r="I147" s="854">
        <v>105663000</v>
      </c>
      <c r="J147" s="854">
        <v>14556000</v>
      </c>
      <c r="K147" s="854">
        <v>0</v>
      </c>
      <c r="L147" s="854">
        <v>0</v>
      </c>
      <c r="M147" s="866">
        <v>87967000</v>
      </c>
      <c r="N147" s="62"/>
      <c r="O147" s="62"/>
      <c r="P147" s="62"/>
    </row>
    <row r="148" spans="1:16" ht="18.399999999999999" customHeight="1">
      <c r="A148" s="74"/>
      <c r="B148" s="70"/>
      <c r="C148" s="71"/>
      <c r="D148" s="80" t="s">
        <v>42</v>
      </c>
      <c r="E148" s="864">
        <v>267354750.38</v>
      </c>
      <c r="F148" s="864">
        <v>72509214.819999993</v>
      </c>
      <c r="G148" s="864"/>
      <c r="H148" s="864">
        <v>400500</v>
      </c>
      <c r="I148" s="864">
        <v>88740821.560000002</v>
      </c>
      <c r="J148" s="864">
        <v>4809000</v>
      </c>
      <c r="K148" s="864">
        <v>0</v>
      </c>
      <c r="L148" s="864">
        <v>0</v>
      </c>
      <c r="M148" s="867">
        <v>100895214</v>
      </c>
      <c r="N148" s="62"/>
      <c r="O148" s="62"/>
      <c r="P148" s="62"/>
    </row>
    <row r="149" spans="1:16" ht="18.399999999999999" customHeight="1">
      <c r="A149" s="74"/>
      <c r="B149" s="70"/>
      <c r="C149" s="71"/>
      <c r="D149" s="80" t="s">
        <v>43</v>
      </c>
      <c r="E149" s="864">
        <v>149123918.80000001</v>
      </c>
      <c r="F149" s="864">
        <v>30507042.100000001</v>
      </c>
      <c r="G149" s="864"/>
      <c r="H149" s="864">
        <v>260555.33000000002</v>
      </c>
      <c r="I149" s="864">
        <v>52839075.570000008</v>
      </c>
      <c r="J149" s="864">
        <v>1964026.3800000001</v>
      </c>
      <c r="K149" s="864">
        <v>0</v>
      </c>
      <c r="L149" s="864">
        <v>0</v>
      </c>
      <c r="M149" s="867">
        <v>63553219.420000009</v>
      </c>
      <c r="N149" s="62"/>
      <c r="O149" s="62"/>
      <c r="P149" s="62"/>
    </row>
    <row r="150" spans="1:16" ht="18.399999999999999" customHeight="1">
      <c r="A150" s="74"/>
      <c r="B150" s="70"/>
      <c r="C150" s="71"/>
      <c r="D150" s="80" t="s">
        <v>44</v>
      </c>
      <c r="E150" s="258">
        <v>0.58797010862493848</v>
      </c>
      <c r="F150" s="258">
        <v>0.67426327992043322</v>
      </c>
      <c r="G150" s="258"/>
      <c r="H150" s="258">
        <v>1.3430687113402062</v>
      </c>
      <c r="I150" s="258">
        <v>0.50007169557934195</v>
      </c>
      <c r="J150" s="258">
        <v>0.1349289901071723</v>
      </c>
      <c r="K150" s="258">
        <v>0</v>
      </c>
      <c r="L150" s="258">
        <v>0</v>
      </c>
      <c r="M150" s="358">
        <v>0.72246660020234876</v>
      </c>
      <c r="N150" s="62"/>
      <c r="O150" s="62"/>
      <c r="P150" s="62"/>
    </row>
    <row r="151" spans="1:16" ht="18.399999999999999" customHeight="1">
      <c r="A151" s="76"/>
      <c r="B151" s="77"/>
      <c r="C151" s="78"/>
      <c r="D151" s="82" t="s">
        <v>45</v>
      </c>
      <c r="E151" s="259">
        <v>0.557775459714276</v>
      </c>
      <c r="F151" s="259">
        <v>0.42073331197602953</v>
      </c>
      <c r="G151" s="259"/>
      <c r="H151" s="259">
        <v>0.65057510611735336</v>
      </c>
      <c r="I151" s="259">
        <v>0.59543144452718544</v>
      </c>
      <c r="J151" s="259">
        <v>0.40840640049906429</v>
      </c>
      <c r="K151" s="259">
        <v>0</v>
      </c>
      <c r="L151" s="259">
        <v>0</v>
      </c>
      <c r="M151" s="359">
        <v>0.62989330118275</v>
      </c>
      <c r="N151" s="62"/>
      <c r="O151" s="62"/>
      <c r="P151" s="62"/>
    </row>
    <row r="152" spans="1:16" ht="18.399999999999999" customHeight="1">
      <c r="A152" s="69" t="s">
        <v>110</v>
      </c>
      <c r="B152" s="70" t="s">
        <v>47</v>
      </c>
      <c r="C152" s="71" t="s">
        <v>743</v>
      </c>
      <c r="D152" s="80" t="s">
        <v>41</v>
      </c>
      <c r="E152" s="864">
        <v>20092957000</v>
      </c>
      <c r="F152" s="854">
        <v>18421689000</v>
      </c>
      <c r="G152" s="865"/>
      <c r="H152" s="854">
        <v>61385000</v>
      </c>
      <c r="I152" s="854">
        <v>828246000</v>
      </c>
      <c r="J152" s="854">
        <v>555863000</v>
      </c>
      <c r="K152" s="854">
        <v>0</v>
      </c>
      <c r="L152" s="854">
        <v>0</v>
      </c>
      <c r="M152" s="866">
        <v>225774000</v>
      </c>
      <c r="N152" s="62"/>
      <c r="O152" s="62"/>
      <c r="P152" s="62"/>
    </row>
    <row r="153" spans="1:16" ht="18.399999999999999" customHeight="1">
      <c r="A153" s="74"/>
      <c r="B153" s="70"/>
      <c r="C153" s="71" t="s">
        <v>4</v>
      </c>
      <c r="D153" s="80" t="s">
        <v>42</v>
      </c>
      <c r="E153" s="864">
        <v>20854188950.5</v>
      </c>
      <c r="F153" s="864">
        <v>19103533510</v>
      </c>
      <c r="G153" s="864"/>
      <c r="H153" s="864">
        <v>61617000</v>
      </c>
      <c r="I153" s="864">
        <v>900361049.5</v>
      </c>
      <c r="J153" s="864">
        <v>562892000</v>
      </c>
      <c r="K153" s="864">
        <v>0</v>
      </c>
      <c r="L153" s="864">
        <v>0</v>
      </c>
      <c r="M153" s="867">
        <v>225785391</v>
      </c>
      <c r="N153" s="62"/>
      <c r="O153" s="62"/>
      <c r="P153" s="62"/>
    </row>
    <row r="154" spans="1:16" ht="18.399999999999999" customHeight="1">
      <c r="A154" s="74"/>
      <c r="B154" s="70"/>
      <c r="C154" s="71" t="s">
        <v>4</v>
      </c>
      <c r="D154" s="80" t="s">
        <v>43</v>
      </c>
      <c r="E154" s="864">
        <v>16735699402.159998</v>
      </c>
      <c r="F154" s="864">
        <v>15472375137.699999</v>
      </c>
      <c r="G154" s="864"/>
      <c r="H154" s="864">
        <v>35784892.960000001</v>
      </c>
      <c r="I154" s="864">
        <v>744460601.91999996</v>
      </c>
      <c r="J154" s="864">
        <v>330598708.32999998</v>
      </c>
      <c r="K154" s="864">
        <v>0</v>
      </c>
      <c r="L154" s="864">
        <v>0</v>
      </c>
      <c r="M154" s="867">
        <v>152480061.25</v>
      </c>
      <c r="N154" s="62"/>
      <c r="O154" s="62"/>
      <c r="P154" s="62"/>
    </row>
    <row r="155" spans="1:16" ht="18.399999999999999" customHeight="1">
      <c r="A155" s="74"/>
      <c r="B155" s="70"/>
      <c r="C155" s="71" t="s">
        <v>4</v>
      </c>
      <c r="D155" s="80" t="s">
        <v>44</v>
      </c>
      <c r="E155" s="258">
        <v>0.83291371211116405</v>
      </c>
      <c r="F155" s="258">
        <v>0.83989992110386835</v>
      </c>
      <c r="G155" s="258"/>
      <c r="H155" s="258">
        <v>0.58295826276777718</v>
      </c>
      <c r="I155" s="258">
        <v>0.89883996049482873</v>
      </c>
      <c r="J155" s="258">
        <v>0.5947485411513268</v>
      </c>
      <c r="K155" s="258">
        <v>0</v>
      </c>
      <c r="L155" s="258">
        <v>0</v>
      </c>
      <c r="M155" s="358">
        <v>0.67536590240683159</v>
      </c>
      <c r="N155" s="62"/>
      <c r="O155" s="62"/>
      <c r="P155" s="62"/>
    </row>
    <row r="156" spans="1:16" ht="18.399999999999999" customHeight="1">
      <c r="A156" s="76"/>
      <c r="B156" s="77"/>
      <c r="C156" s="78" t="s">
        <v>4</v>
      </c>
      <c r="D156" s="82" t="s">
        <v>45</v>
      </c>
      <c r="E156" s="259">
        <v>0.80251020271679008</v>
      </c>
      <c r="F156" s="259">
        <v>0.80992216071444467</v>
      </c>
      <c r="G156" s="259"/>
      <c r="H156" s="259">
        <v>0.58076331142379545</v>
      </c>
      <c r="I156" s="259">
        <v>0.82684674368512867</v>
      </c>
      <c r="J156" s="259">
        <v>0.58732173903697327</v>
      </c>
      <c r="K156" s="259">
        <v>0</v>
      </c>
      <c r="L156" s="259">
        <v>0</v>
      </c>
      <c r="M156" s="359">
        <v>0.67533182981710271</v>
      </c>
      <c r="N156" s="62"/>
      <c r="O156" s="62"/>
      <c r="P156" s="62"/>
    </row>
    <row r="157" spans="1:16" ht="18.399999999999999" customHeight="1">
      <c r="A157" s="69" t="s">
        <v>112</v>
      </c>
      <c r="B157" s="70" t="s">
        <v>47</v>
      </c>
      <c r="C157" s="71" t="s">
        <v>113</v>
      </c>
      <c r="D157" s="81" t="s">
        <v>41</v>
      </c>
      <c r="E157" s="864">
        <v>44042902000</v>
      </c>
      <c r="F157" s="854">
        <v>1775277000</v>
      </c>
      <c r="G157" s="865"/>
      <c r="H157" s="854">
        <v>8319610000</v>
      </c>
      <c r="I157" s="854">
        <v>21946224000</v>
      </c>
      <c r="J157" s="854">
        <v>12001791000</v>
      </c>
      <c r="K157" s="854">
        <v>0</v>
      </c>
      <c r="L157" s="854">
        <v>0</v>
      </c>
      <c r="M157" s="866">
        <v>0</v>
      </c>
      <c r="N157" s="62"/>
      <c r="O157" s="62"/>
      <c r="P157" s="62"/>
    </row>
    <row r="158" spans="1:16" ht="18.399999999999999" customHeight="1">
      <c r="A158" s="74"/>
      <c r="B158" s="70"/>
      <c r="C158" s="71" t="s">
        <v>4</v>
      </c>
      <c r="D158" s="80" t="s">
        <v>42</v>
      </c>
      <c r="E158" s="864">
        <v>44067895648</v>
      </c>
      <c r="F158" s="864">
        <v>2371625366</v>
      </c>
      <c r="G158" s="864"/>
      <c r="H158" s="864">
        <v>8419241688.9799995</v>
      </c>
      <c r="I158" s="864">
        <v>22134726968.019997</v>
      </c>
      <c r="J158" s="864">
        <v>11142301625</v>
      </c>
      <c r="K158" s="864">
        <v>0</v>
      </c>
      <c r="L158" s="864">
        <v>0</v>
      </c>
      <c r="M158" s="867">
        <v>0</v>
      </c>
      <c r="N158" s="62"/>
      <c r="O158" s="62"/>
      <c r="P158" s="62"/>
    </row>
    <row r="159" spans="1:16" ht="18.399999999999999" customHeight="1">
      <c r="A159" s="74"/>
      <c r="B159" s="70"/>
      <c r="C159" s="71" t="s">
        <v>4</v>
      </c>
      <c r="D159" s="80" t="s">
        <v>43</v>
      </c>
      <c r="E159" s="864">
        <v>29315311011.810001</v>
      </c>
      <c r="F159" s="864">
        <v>1853570262.3700001</v>
      </c>
      <c r="G159" s="864"/>
      <c r="H159" s="864">
        <v>7080285179.5799999</v>
      </c>
      <c r="I159" s="864">
        <v>15896859521.780003</v>
      </c>
      <c r="J159" s="864">
        <v>4484596048.079999</v>
      </c>
      <c r="K159" s="864">
        <v>0</v>
      </c>
      <c r="L159" s="864">
        <v>0</v>
      </c>
      <c r="M159" s="867">
        <v>0</v>
      </c>
      <c r="N159" s="62"/>
      <c r="O159" s="62"/>
      <c r="P159" s="62"/>
    </row>
    <row r="160" spans="1:16" ht="18.399999999999999" customHeight="1">
      <c r="A160" s="74"/>
      <c r="B160" s="70"/>
      <c r="C160" s="71" t="s">
        <v>4</v>
      </c>
      <c r="D160" s="80" t="s">
        <v>44</v>
      </c>
      <c r="E160" s="258">
        <v>0.6656080703267464</v>
      </c>
      <c r="F160" s="258">
        <v>1.0441019978121724</v>
      </c>
      <c r="G160" s="258"/>
      <c r="H160" s="258">
        <v>0.85103570715213817</v>
      </c>
      <c r="I160" s="258">
        <v>0.72435511101044092</v>
      </c>
      <c r="J160" s="258">
        <v>0.37366056850015128</v>
      </c>
      <c r="K160" s="258">
        <v>0</v>
      </c>
      <c r="L160" s="258">
        <v>0</v>
      </c>
      <c r="M160" s="823">
        <v>0</v>
      </c>
      <c r="N160" s="62"/>
      <c r="O160" s="62"/>
      <c r="P160" s="62"/>
    </row>
    <row r="161" spans="1:16" ht="18.399999999999999" customHeight="1">
      <c r="A161" s="76"/>
      <c r="B161" s="77"/>
      <c r="C161" s="78" t="s">
        <v>4</v>
      </c>
      <c r="D161" s="82" t="s">
        <v>45</v>
      </c>
      <c r="E161" s="259">
        <v>0.66523056253856916</v>
      </c>
      <c r="F161" s="259">
        <v>0.78156115588198682</v>
      </c>
      <c r="G161" s="259"/>
      <c r="H161" s="259">
        <v>0.84096471406058237</v>
      </c>
      <c r="I161" s="259">
        <v>0.71818638399053236</v>
      </c>
      <c r="J161" s="259">
        <v>0.40248381339972916</v>
      </c>
      <c r="K161" s="259">
        <v>0</v>
      </c>
      <c r="L161" s="259">
        <v>0</v>
      </c>
      <c r="M161" s="824">
        <v>0</v>
      </c>
      <c r="N161" s="62"/>
      <c r="O161" s="62"/>
      <c r="P161" s="62"/>
    </row>
    <row r="162" spans="1:16" ht="18.399999999999999" customHeight="1">
      <c r="A162" s="69" t="s">
        <v>114</v>
      </c>
      <c r="B162" s="70" t="s">
        <v>47</v>
      </c>
      <c r="C162" s="71" t="s">
        <v>115</v>
      </c>
      <c r="D162" s="80" t="s">
        <v>41</v>
      </c>
      <c r="E162" s="864">
        <v>456298000</v>
      </c>
      <c r="F162" s="854">
        <v>41343000</v>
      </c>
      <c r="G162" s="865"/>
      <c r="H162" s="854">
        <v>15096000</v>
      </c>
      <c r="I162" s="854">
        <v>370598000</v>
      </c>
      <c r="J162" s="854">
        <v>2162000</v>
      </c>
      <c r="K162" s="854">
        <v>0</v>
      </c>
      <c r="L162" s="854">
        <v>0</v>
      </c>
      <c r="M162" s="866">
        <v>27099000</v>
      </c>
      <c r="N162" s="62"/>
      <c r="O162" s="62"/>
      <c r="P162" s="62"/>
    </row>
    <row r="163" spans="1:16" ht="18.399999999999999" customHeight="1">
      <c r="A163" s="74"/>
      <c r="B163" s="70"/>
      <c r="C163" s="71" t="s">
        <v>4</v>
      </c>
      <c r="D163" s="80" t="s">
        <v>42</v>
      </c>
      <c r="E163" s="864">
        <v>551693210</v>
      </c>
      <c r="F163" s="864">
        <v>106270138</v>
      </c>
      <c r="G163" s="864"/>
      <c r="H163" s="864">
        <v>14611595</v>
      </c>
      <c r="I163" s="864">
        <v>400607690</v>
      </c>
      <c r="J163" s="864">
        <v>2162000</v>
      </c>
      <c r="K163" s="864">
        <v>0</v>
      </c>
      <c r="L163" s="864">
        <v>0</v>
      </c>
      <c r="M163" s="867">
        <v>28041787</v>
      </c>
      <c r="N163" s="62"/>
      <c r="O163" s="62"/>
      <c r="P163" s="62"/>
    </row>
    <row r="164" spans="1:16" ht="18.399999999999999" customHeight="1">
      <c r="A164" s="74"/>
      <c r="B164" s="70"/>
      <c r="C164" s="71" t="s">
        <v>4</v>
      </c>
      <c r="D164" s="80" t="s">
        <v>43</v>
      </c>
      <c r="E164" s="864">
        <v>452607406.88999999</v>
      </c>
      <c r="F164" s="864">
        <v>99768303.789999992</v>
      </c>
      <c r="G164" s="864"/>
      <c r="H164" s="864">
        <v>7836725.6200000001</v>
      </c>
      <c r="I164" s="864">
        <v>321717200.58999997</v>
      </c>
      <c r="J164" s="864">
        <v>949693.07</v>
      </c>
      <c r="K164" s="864">
        <v>0</v>
      </c>
      <c r="L164" s="864">
        <v>0</v>
      </c>
      <c r="M164" s="867">
        <v>22335483.820000008</v>
      </c>
      <c r="N164" s="62"/>
      <c r="O164" s="62"/>
      <c r="P164" s="62"/>
    </row>
    <row r="165" spans="1:16" ht="18.399999999999999" customHeight="1">
      <c r="A165" s="74"/>
      <c r="B165" s="70"/>
      <c r="C165" s="71" t="s">
        <v>4</v>
      </c>
      <c r="D165" s="80" t="s">
        <v>44</v>
      </c>
      <c r="E165" s="258">
        <v>0.99191187971457251</v>
      </c>
      <c r="F165" s="258">
        <v>2.4131849113513772</v>
      </c>
      <c r="G165" s="258"/>
      <c r="H165" s="258">
        <v>0.51912596846846848</v>
      </c>
      <c r="I165" s="258">
        <v>0.86810290554725056</v>
      </c>
      <c r="J165" s="898">
        <v>0.43926598982423681</v>
      </c>
      <c r="K165" s="258">
        <v>0</v>
      </c>
      <c r="L165" s="258">
        <v>0</v>
      </c>
      <c r="M165" s="358">
        <v>0.8242180087826122</v>
      </c>
      <c r="N165" s="62"/>
      <c r="O165" s="62"/>
      <c r="P165" s="62"/>
    </row>
    <row r="166" spans="1:16" ht="18.399999999999999" customHeight="1">
      <c r="A166" s="76"/>
      <c r="B166" s="77"/>
      <c r="C166" s="78" t="s">
        <v>4</v>
      </c>
      <c r="D166" s="79" t="s">
        <v>45</v>
      </c>
      <c r="E166" s="360">
        <v>0.8203969138753765</v>
      </c>
      <c r="F166" s="259">
        <v>0.93881786236129661</v>
      </c>
      <c r="G166" s="259"/>
      <c r="H166" s="259">
        <v>0.53633608240578801</v>
      </c>
      <c r="I166" s="259">
        <v>0.80307295296802705</v>
      </c>
      <c r="J166" s="259">
        <v>0.43926598982423681</v>
      </c>
      <c r="K166" s="259">
        <v>0</v>
      </c>
      <c r="L166" s="259">
        <v>0</v>
      </c>
      <c r="M166" s="359">
        <v>0.7965071491342548</v>
      </c>
      <c r="N166" s="62"/>
      <c r="O166" s="62"/>
      <c r="P166" s="62"/>
    </row>
    <row r="167" spans="1:16" ht="18.399999999999999" customHeight="1">
      <c r="A167" s="69" t="s">
        <v>116</v>
      </c>
      <c r="B167" s="70" t="s">
        <v>47</v>
      </c>
      <c r="C167" s="71" t="s">
        <v>117</v>
      </c>
      <c r="D167" s="72" t="s">
        <v>41</v>
      </c>
      <c r="E167" s="864">
        <v>397107000</v>
      </c>
      <c r="F167" s="854">
        <v>2100000</v>
      </c>
      <c r="G167" s="865"/>
      <c r="H167" s="854">
        <v>2122000</v>
      </c>
      <c r="I167" s="854">
        <v>344494000</v>
      </c>
      <c r="J167" s="854">
        <v>7045000</v>
      </c>
      <c r="K167" s="854">
        <v>0</v>
      </c>
      <c r="L167" s="854">
        <v>0</v>
      </c>
      <c r="M167" s="866">
        <v>41346000</v>
      </c>
      <c r="N167" s="62"/>
      <c r="O167" s="62"/>
      <c r="P167" s="62"/>
    </row>
    <row r="168" spans="1:16" ht="18.399999999999999" customHeight="1">
      <c r="A168" s="74"/>
      <c r="B168" s="70"/>
      <c r="C168" s="71" t="s">
        <v>4</v>
      </c>
      <c r="D168" s="80" t="s">
        <v>42</v>
      </c>
      <c r="E168" s="864">
        <v>398095540</v>
      </c>
      <c r="F168" s="864">
        <v>2100000</v>
      </c>
      <c r="G168" s="864"/>
      <c r="H168" s="864">
        <v>2796153</v>
      </c>
      <c r="I168" s="864">
        <v>344097283</v>
      </c>
      <c r="J168" s="864">
        <v>7190426</v>
      </c>
      <c r="K168" s="864">
        <v>0</v>
      </c>
      <c r="L168" s="864">
        <v>0</v>
      </c>
      <c r="M168" s="867">
        <v>41911678</v>
      </c>
      <c r="N168" s="62"/>
      <c r="O168" s="62"/>
      <c r="P168" s="62"/>
    </row>
    <row r="169" spans="1:16" ht="18.399999999999999" customHeight="1">
      <c r="A169" s="74"/>
      <c r="B169" s="70"/>
      <c r="C169" s="71" t="s">
        <v>4</v>
      </c>
      <c r="D169" s="80" t="s">
        <v>43</v>
      </c>
      <c r="E169" s="864">
        <v>301268189.12999994</v>
      </c>
      <c r="F169" s="864">
        <v>1338622.92</v>
      </c>
      <c r="G169" s="864"/>
      <c r="H169" s="864">
        <v>2230200.0499999998</v>
      </c>
      <c r="I169" s="864">
        <v>263594238.56999993</v>
      </c>
      <c r="J169" s="864">
        <v>4796209.17</v>
      </c>
      <c r="K169" s="864">
        <v>0</v>
      </c>
      <c r="L169" s="864">
        <v>0</v>
      </c>
      <c r="M169" s="867">
        <v>29308918.420000002</v>
      </c>
      <c r="N169" s="62"/>
      <c r="O169" s="62"/>
      <c r="P169" s="62"/>
    </row>
    <row r="170" spans="1:16" ht="18.399999999999999" customHeight="1">
      <c r="A170" s="74"/>
      <c r="B170" s="70"/>
      <c r="C170" s="71" t="s">
        <v>4</v>
      </c>
      <c r="D170" s="80" t="s">
        <v>44</v>
      </c>
      <c r="E170" s="258">
        <v>0.75865746292560932</v>
      </c>
      <c r="F170" s="258">
        <v>0.63743948571428566</v>
      </c>
      <c r="G170" s="258"/>
      <c r="H170" s="258">
        <v>1.0509896559849199</v>
      </c>
      <c r="I170" s="258">
        <v>0.76516351103357372</v>
      </c>
      <c r="J170" s="258">
        <v>0.68079619162526617</v>
      </c>
      <c r="K170" s="258">
        <v>0</v>
      </c>
      <c r="L170" s="258">
        <v>0</v>
      </c>
      <c r="M170" s="358">
        <v>0.70886950176558805</v>
      </c>
      <c r="N170" s="62"/>
      <c r="O170" s="62"/>
      <c r="P170" s="62"/>
    </row>
    <row r="171" spans="1:16" ht="18.399999999999999" customHeight="1">
      <c r="A171" s="76"/>
      <c r="B171" s="77"/>
      <c r="C171" s="78" t="s">
        <v>4</v>
      </c>
      <c r="D171" s="82" t="s">
        <v>45</v>
      </c>
      <c r="E171" s="259">
        <v>0.75677358538103678</v>
      </c>
      <c r="F171" s="259">
        <v>0.63743948571428566</v>
      </c>
      <c r="G171" s="259"/>
      <c r="H171" s="259">
        <v>0.7975958575943447</v>
      </c>
      <c r="I171" s="259">
        <v>0.76604568415031615</v>
      </c>
      <c r="J171" s="259">
        <v>0.66702712328866187</v>
      </c>
      <c r="K171" s="259">
        <v>0</v>
      </c>
      <c r="L171" s="259">
        <v>0</v>
      </c>
      <c r="M171" s="359">
        <v>0.69930195636643333</v>
      </c>
      <c r="N171" s="62"/>
      <c r="O171" s="62"/>
      <c r="P171" s="62"/>
    </row>
    <row r="172" spans="1:16" ht="18.399999999999999" customHeight="1">
      <c r="A172" s="69" t="s">
        <v>118</v>
      </c>
      <c r="B172" s="70" t="s">
        <v>47</v>
      </c>
      <c r="C172" s="71" t="s">
        <v>119</v>
      </c>
      <c r="D172" s="80" t="s">
        <v>41</v>
      </c>
      <c r="E172" s="864">
        <v>884877000</v>
      </c>
      <c r="F172" s="854">
        <v>404781000</v>
      </c>
      <c r="G172" s="865"/>
      <c r="H172" s="854">
        <v>6803000</v>
      </c>
      <c r="I172" s="854">
        <v>383208000</v>
      </c>
      <c r="J172" s="854">
        <v>37145000</v>
      </c>
      <c r="K172" s="854">
        <v>0</v>
      </c>
      <c r="L172" s="854">
        <v>0</v>
      </c>
      <c r="M172" s="866">
        <v>52940000</v>
      </c>
      <c r="N172" s="62"/>
      <c r="O172" s="62"/>
      <c r="P172" s="62"/>
    </row>
    <row r="173" spans="1:16" ht="18.399999999999999" customHeight="1">
      <c r="A173" s="74"/>
      <c r="B173" s="70"/>
      <c r="C173" s="71" t="s">
        <v>4</v>
      </c>
      <c r="D173" s="80" t="s">
        <v>42</v>
      </c>
      <c r="E173" s="864">
        <v>1439230394.5599999</v>
      </c>
      <c r="F173" s="864">
        <v>931078656.87999988</v>
      </c>
      <c r="G173" s="864"/>
      <c r="H173" s="864">
        <v>7395875</v>
      </c>
      <c r="I173" s="864">
        <v>406243804.68000001</v>
      </c>
      <c r="J173" s="864">
        <v>37806150</v>
      </c>
      <c r="K173" s="864">
        <v>0</v>
      </c>
      <c r="L173" s="864">
        <v>0</v>
      </c>
      <c r="M173" s="867">
        <v>56705908</v>
      </c>
      <c r="N173" s="62"/>
      <c r="O173" s="62"/>
      <c r="P173" s="62"/>
    </row>
    <row r="174" spans="1:16" ht="18.399999999999999" customHeight="1">
      <c r="A174" s="74"/>
      <c r="B174" s="70"/>
      <c r="C174" s="71" t="s">
        <v>4</v>
      </c>
      <c r="D174" s="80" t="s">
        <v>43</v>
      </c>
      <c r="E174" s="864">
        <v>774519542.20000017</v>
      </c>
      <c r="F174" s="864">
        <v>411800906.35000002</v>
      </c>
      <c r="G174" s="864"/>
      <c r="H174" s="864">
        <v>5073365.5200000014</v>
      </c>
      <c r="I174" s="864">
        <v>308546912.77000022</v>
      </c>
      <c r="J174" s="864">
        <v>15346140.65</v>
      </c>
      <c r="K174" s="864">
        <v>0</v>
      </c>
      <c r="L174" s="864">
        <v>0</v>
      </c>
      <c r="M174" s="867">
        <v>33752216.909999989</v>
      </c>
      <c r="N174" s="62"/>
      <c r="O174" s="62"/>
      <c r="P174" s="62"/>
    </row>
    <row r="175" spans="1:16" ht="18.399999999999999" customHeight="1">
      <c r="A175" s="74"/>
      <c r="B175" s="70"/>
      <c r="C175" s="71" t="s">
        <v>4</v>
      </c>
      <c r="D175" s="80" t="s">
        <v>44</v>
      </c>
      <c r="E175" s="258">
        <v>0.87528497429586283</v>
      </c>
      <c r="F175" s="258">
        <v>1.0173424798841844</v>
      </c>
      <c r="G175" s="258"/>
      <c r="H175" s="258">
        <v>0.74575415551962387</v>
      </c>
      <c r="I175" s="258">
        <v>0.805168244843532</v>
      </c>
      <c r="J175" s="258">
        <v>0.41314149010634005</v>
      </c>
      <c r="K175" s="258">
        <v>0</v>
      </c>
      <c r="L175" s="258">
        <v>0</v>
      </c>
      <c r="M175" s="358">
        <v>0.63755604287873047</v>
      </c>
      <c r="N175" s="62"/>
      <c r="O175" s="62"/>
      <c r="P175" s="62"/>
    </row>
    <row r="176" spans="1:16" ht="18.399999999999999" customHeight="1">
      <c r="A176" s="76"/>
      <c r="B176" s="77"/>
      <c r="C176" s="78" t="s">
        <v>4</v>
      </c>
      <c r="D176" s="82" t="s">
        <v>45</v>
      </c>
      <c r="E176" s="259">
        <v>0.5381484056531376</v>
      </c>
      <c r="F176" s="259">
        <v>0.44228369247548344</v>
      </c>
      <c r="G176" s="259"/>
      <c r="H176" s="259">
        <v>0.68597231835313621</v>
      </c>
      <c r="I176" s="259">
        <v>0.75951167553938193</v>
      </c>
      <c r="J176" s="259">
        <v>0.40591651490564368</v>
      </c>
      <c r="K176" s="259">
        <v>0</v>
      </c>
      <c r="L176" s="259">
        <v>0</v>
      </c>
      <c r="M176" s="359">
        <v>0.59521517422840653</v>
      </c>
      <c r="N176" s="62"/>
      <c r="O176" s="62"/>
      <c r="P176" s="62"/>
    </row>
    <row r="177" spans="1:16" ht="18.399999999999999" customHeight="1">
      <c r="A177" s="69" t="s">
        <v>120</v>
      </c>
      <c r="B177" s="70" t="s">
        <v>47</v>
      </c>
      <c r="C177" s="71" t="s">
        <v>121</v>
      </c>
      <c r="D177" s="80" t="s">
        <v>41</v>
      </c>
      <c r="E177" s="864">
        <v>3220827000</v>
      </c>
      <c r="F177" s="854">
        <v>1943821000</v>
      </c>
      <c r="G177" s="865"/>
      <c r="H177" s="854">
        <v>41000</v>
      </c>
      <c r="I177" s="854">
        <v>16141000</v>
      </c>
      <c r="J177" s="854">
        <v>120486000</v>
      </c>
      <c r="K177" s="854">
        <v>0</v>
      </c>
      <c r="L177" s="854">
        <v>0</v>
      </c>
      <c r="M177" s="866">
        <v>1140338000</v>
      </c>
      <c r="N177" s="62"/>
      <c r="O177" s="62"/>
      <c r="P177" s="62"/>
    </row>
    <row r="178" spans="1:16" ht="18.399999999999999" customHeight="1">
      <c r="A178" s="74"/>
      <c r="B178" s="70"/>
      <c r="C178" s="71" t="s">
        <v>4</v>
      </c>
      <c r="D178" s="80" t="s">
        <v>42</v>
      </c>
      <c r="E178" s="864">
        <v>4607073102</v>
      </c>
      <c r="F178" s="864">
        <v>2460033000</v>
      </c>
      <c r="G178" s="864"/>
      <c r="H178" s="864">
        <v>41000</v>
      </c>
      <c r="I178" s="864">
        <v>16143102</v>
      </c>
      <c r="J178" s="864">
        <v>121274000</v>
      </c>
      <c r="K178" s="864">
        <v>0</v>
      </c>
      <c r="L178" s="864">
        <v>0</v>
      </c>
      <c r="M178" s="867">
        <v>2009582000</v>
      </c>
      <c r="N178" s="62"/>
      <c r="O178" s="62"/>
      <c r="P178" s="62"/>
    </row>
    <row r="179" spans="1:16" ht="18.399999999999999" customHeight="1">
      <c r="A179" s="74"/>
      <c r="B179" s="70"/>
      <c r="C179" s="71" t="s">
        <v>4</v>
      </c>
      <c r="D179" s="80" t="s">
        <v>43</v>
      </c>
      <c r="E179" s="864">
        <v>3934288895.7099996</v>
      </c>
      <c r="F179" s="864">
        <v>1862975022.79</v>
      </c>
      <c r="G179" s="864"/>
      <c r="H179" s="864">
        <v>18367.62</v>
      </c>
      <c r="I179" s="864">
        <v>11905572.799999999</v>
      </c>
      <c r="J179" s="864">
        <v>80664731.729999989</v>
      </c>
      <c r="K179" s="864">
        <v>0</v>
      </c>
      <c r="L179" s="864">
        <v>0</v>
      </c>
      <c r="M179" s="867">
        <v>1978725200.7699997</v>
      </c>
      <c r="N179" s="62"/>
      <c r="O179" s="62"/>
      <c r="P179" s="62"/>
    </row>
    <row r="180" spans="1:16" ht="18.399999999999999" customHeight="1">
      <c r="A180" s="74"/>
      <c r="B180" s="70"/>
      <c r="C180" s="71" t="s">
        <v>4</v>
      </c>
      <c r="D180" s="80" t="s">
        <v>44</v>
      </c>
      <c r="E180" s="258">
        <v>1.2215151250626002</v>
      </c>
      <c r="F180" s="258">
        <v>0.95840873351507161</v>
      </c>
      <c r="G180" s="258"/>
      <c r="H180" s="258">
        <v>0.44799073170731707</v>
      </c>
      <c r="I180" s="258">
        <v>0.7375982157239328</v>
      </c>
      <c r="J180" s="258">
        <v>0.66949464444001783</v>
      </c>
      <c r="K180" s="258">
        <v>0</v>
      </c>
      <c r="L180" s="258">
        <v>0</v>
      </c>
      <c r="M180" s="358">
        <v>1.7352093859627582</v>
      </c>
      <c r="N180" s="62"/>
      <c r="O180" s="62"/>
      <c r="P180" s="62"/>
    </row>
    <row r="181" spans="1:16" ht="18.399999999999999" customHeight="1">
      <c r="A181" s="76"/>
      <c r="B181" s="77"/>
      <c r="C181" s="78" t="s">
        <v>4</v>
      </c>
      <c r="D181" s="82" t="s">
        <v>45</v>
      </c>
      <c r="E181" s="259">
        <v>0.85396710853189317</v>
      </c>
      <c r="F181" s="259">
        <v>0.75729676097434462</v>
      </c>
      <c r="G181" s="259"/>
      <c r="H181" s="259">
        <v>0.44799073170731707</v>
      </c>
      <c r="I181" s="259">
        <v>0.73750217275465391</v>
      </c>
      <c r="J181" s="259">
        <v>0.66514448051519692</v>
      </c>
      <c r="K181" s="259">
        <v>0</v>
      </c>
      <c r="L181" s="259">
        <v>0</v>
      </c>
      <c r="M181" s="359">
        <v>0.98464516539758007</v>
      </c>
      <c r="N181" s="62"/>
      <c r="O181" s="62"/>
      <c r="P181" s="62"/>
    </row>
    <row r="182" spans="1:16" ht="18.399999999999999" customHeight="1">
      <c r="A182" s="69" t="s">
        <v>122</v>
      </c>
      <c r="B182" s="70" t="s">
        <v>47</v>
      </c>
      <c r="C182" s="71" t="s">
        <v>123</v>
      </c>
      <c r="D182" s="80" t="s">
        <v>41</v>
      </c>
      <c r="E182" s="864">
        <v>1739487000</v>
      </c>
      <c r="F182" s="854">
        <v>500000</v>
      </c>
      <c r="G182" s="865"/>
      <c r="H182" s="854">
        <v>644000</v>
      </c>
      <c r="I182" s="854">
        <v>43987000</v>
      </c>
      <c r="J182" s="854">
        <v>1250000</v>
      </c>
      <c r="K182" s="854">
        <v>0</v>
      </c>
      <c r="L182" s="854">
        <v>0</v>
      </c>
      <c r="M182" s="866">
        <v>1693106000</v>
      </c>
      <c r="N182" s="62"/>
      <c r="O182" s="62"/>
      <c r="P182" s="62"/>
    </row>
    <row r="183" spans="1:16" ht="18.399999999999999" customHeight="1">
      <c r="A183" s="74"/>
      <c r="B183" s="70"/>
      <c r="C183" s="71" t="s">
        <v>4</v>
      </c>
      <c r="D183" s="80" t="s">
        <v>42</v>
      </c>
      <c r="E183" s="864">
        <v>2228939343</v>
      </c>
      <c r="F183" s="864">
        <v>29118424</v>
      </c>
      <c r="G183" s="864"/>
      <c r="H183" s="864">
        <v>744769</v>
      </c>
      <c r="I183" s="864">
        <v>53769071</v>
      </c>
      <c r="J183" s="864">
        <v>1500500</v>
      </c>
      <c r="K183" s="864">
        <v>0</v>
      </c>
      <c r="L183" s="864">
        <v>0</v>
      </c>
      <c r="M183" s="867">
        <v>2143806579</v>
      </c>
      <c r="N183" s="62"/>
      <c r="O183" s="62"/>
      <c r="P183" s="62"/>
    </row>
    <row r="184" spans="1:16" ht="18.399999999999999" customHeight="1">
      <c r="A184" s="74"/>
      <c r="B184" s="70"/>
      <c r="C184" s="71" t="s">
        <v>4</v>
      </c>
      <c r="D184" s="80" t="s">
        <v>43</v>
      </c>
      <c r="E184" s="864">
        <v>1712282152.8699999</v>
      </c>
      <c r="F184" s="864">
        <v>27627422.879999999</v>
      </c>
      <c r="G184" s="864"/>
      <c r="H184" s="864">
        <v>554330.16999999993</v>
      </c>
      <c r="I184" s="864">
        <v>39810751.519999988</v>
      </c>
      <c r="J184" s="864">
        <v>659978.53</v>
      </c>
      <c r="K184" s="864">
        <v>0</v>
      </c>
      <c r="L184" s="864">
        <v>0</v>
      </c>
      <c r="M184" s="867">
        <v>1643629669.77</v>
      </c>
      <c r="N184" s="62"/>
      <c r="O184" s="62"/>
      <c r="P184" s="62"/>
    </row>
    <row r="185" spans="1:16" ht="18.399999999999999" customHeight="1">
      <c r="A185" s="74"/>
      <c r="B185" s="70"/>
      <c r="C185" s="71" t="s">
        <v>4</v>
      </c>
      <c r="D185" s="80" t="s">
        <v>44</v>
      </c>
      <c r="E185" s="258">
        <v>0.98436041940526142</v>
      </c>
      <c r="F185" s="898" t="s">
        <v>763</v>
      </c>
      <c r="G185" s="258"/>
      <c r="H185" s="258">
        <v>0.86076113354037254</v>
      </c>
      <c r="I185" s="258">
        <v>0.9050572105394773</v>
      </c>
      <c r="J185" s="258">
        <v>0.52798282400000007</v>
      </c>
      <c r="K185" s="258">
        <v>0</v>
      </c>
      <c r="L185" s="258">
        <v>0</v>
      </c>
      <c r="M185" s="358">
        <v>0.97077777160437684</v>
      </c>
      <c r="N185" s="62"/>
      <c r="O185" s="62"/>
      <c r="P185" s="62"/>
    </row>
    <row r="186" spans="1:16" ht="18.399999999999999" customHeight="1">
      <c r="A186" s="76"/>
      <c r="B186" s="77"/>
      <c r="C186" s="78" t="s">
        <v>4</v>
      </c>
      <c r="D186" s="82" t="s">
        <v>45</v>
      </c>
      <c r="E186" s="259">
        <v>0.76820491246091294</v>
      </c>
      <c r="F186" s="259">
        <v>0.94879526721638507</v>
      </c>
      <c r="G186" s="259"/>
      <c r="H186" s="259">
        <v>0.74429812465341594</v>
      </c>
      <c r="I186" s="259">
        <v>0.74040244288393953</v>
      </c>
      <c r="J186" s="259">
        <v>0.43983907364211933</v>
      </c>
      <c r="K186" s="259">
        <v>0</v>
      </c>
      <c r="L186" s="259">
        <v>0</v>
      </c>
      <c r="M186" s="359">
        <v>0.76668748284963628</v>
      </c>
      <c r="N186" s="62"/>
      <c r="O186" s="62"/>
      <c r="P186" s="62"/>
    </row>
    <row r="187" spans="1:16" ht="18.399999999999999" customHeight="1">
      <c r="A187" s="69" t="s">
        <v>125</v>
      </c>
      <c r="B187" s="70" t="s">
        <v>47</v>
      </c>
      <c r="C187" s="71" t="s">
        <v>126</v>
      </c>
      <c r="D187" s="80" t="s">
        <v>41</v>
      </c>
      <c r="E187" s="864">
        <v>39133000</v>
      </c>
      <c r="F187" s="854">
        <v>0</v>
      </c>
      <c r="G187" s="865"/>
      <c r="H187" s="854">
        <v>90000</v>
      </c>
      <c r="I187" s="854">
        <v>35841000</v>
      </c>
      <c r="J187" s="854">
        <v>3000000</v>
      </c>
      <c r="K187" s="854">
        <v>0</v>
      </c>
      <c r="L187" s="854">
        <v>0</v>
      </c>
      <c r="M187" s="866">
        <v>202000</v>
      </c>
      <c r="N187" s="62"/>
      <c r="O187" s="62"/>
      <c r="P187" s="62"/>
    </row>
    <row r="188" spans="1:16" ht="18.399999999999999" customHeight="1">
      <c r="A188" s="74"/>
      <c r="B188" s="70"/>
      <c r="C188" s="71" t="s">
        <v>4</v>
      </c>
      <c r="D188" s="80" t="s">
        <v>42</v>
      </c>
      <c r="E188" s="864">
        <v>39808823</v>
      </c>
      <c r="F188" s="864">
        <v>0</v>
      </c>
      <c r="G188" s="864"/>
      <c r="H188" s="864">
        <v>128900</v>
      </c>
      <c r="I188" s="864">
        <v>35540923</v>
      </c>
      <c r="J188" s="864">
        <v>3895000</v>
      </c>
      <c r="K188" s="864">
        <v>0</v>
      </c>
      <c r="L188" s="864">
        <v>0</v>
      </c>
      <c r="M188" s="867">
        <v>244000</v>
      </c>
      <c r="N188" s="62"/>
      <c r="O188" s="62"/>
      <c r="P188" s="62"/>
    </row>
    <row r="189" spans="1:16" ht="18.399999999999999" customHeight="1">
      <c r="A189" s="74"/>
      <c r="B189" s="70"/>
      <c r="C189" s="71" t="s">
        <v>4</v>
      </c>
      <c r="D189" s="80" t="s">
        <v>43</v>
      </c>
      <c r="E189" s="864">
        <v>27504727.649999999</v>
      </c>
      <c r="F189" s="864">
        <v>0</v>
      </c>
      <c r="G189" s="864"/>
      <c r="H189" s="864">
        <v>68156.5</v>
      </c>
      <c r="I189" s="864">
        <v>24653367.339999996</v>
      </c>
      <c r="J189" s="864">
        <v>2717420.62</v>
      </c>
      <c r="K189" s="864">
        <v>0</v>
      </c>
      <c r="L189" s="864">
        <v>0</v>
      </c>
      <c r="M189" s="867">
        <v>65783.19</v>
      </c>
      <c r="N189" s="62"/>
      <c r="O189" s="62"/>
      <c r="P189" s="62"/>
    </row>
    <row r="190" spans="1:16" ht="18.399999999999999" customHeight="1">
      <c r="A190" s="74"/>
      <c r="B190" s="70"/>
      <c r="C190" s="71" t="s">
        <v>4</v>
      </c>
      <c r="D190" s="80" t="s">
        <v>44</v>
      </c>
      <c r="E190" s="258">
        <v>0.70285251961260309</v>
      </c>
      <c r="F190" s="258">
        <v>0</v>
      </c>
      <c r="G190" s="258"/>
      <c r="H190" s="258">
        <v>0.75729444444444449</v>
      </c>
      <c r="I190" s="258">
        <v>0.68785378030746902</v>
      </c>
      <c r="J190" s="258">
        <v>0.90580687333333332</v>
      </c>
      <c r="K190" s="258">
        <v>0</v>
      </c>
      <c r="L190" s="258">
        <v>0</v>
      </c>
      <c r="M190" s="358">
        <v>0.32565935643564359</v>
      </c>
      <c r="N190" s="62"/>
      <c r="O190" s="62"/>
      <c r="P190" s="62"/>
    </row>
    <row r="191" spans="1:16" ht="18.399999999999999" customHeight="1">
      <c r="A191" s="76"/>
      <c r="B191" s="77"/>
      <c r="C191" s="78" t="s">
        <v>4</v>
      </c>
      <c r="D191" s="82" t="s">
        <v>45</v>
      </c>
      <c r="E191" s="259">
        <v>0.69092039345147171</v>
      </c>
      <c r="F191" s="259">
        <v>0</v>
      </c>
      <c r="G191" s="259"/>
      <c r="H191" s="259">
        <v>0.52875484871993794</v>
      </c>
      <c r="I191" s="259">
        <v>0.69366142629441552</v>
      </c>
      <c r="J191" s="259">
        <v>0.69766896534017975</v>
      </c>
      <c r="K191" s="259">
        <v>0</v>
      </c>
      <c r="L191" s="259">
        <v>0</v>
      </c>
      <c r="M191" s="359">
        <v>0.26960323770491806</v>
      </c>
      <c r="N191" s="62"/>
      <c r="O191" s="62"/>
      <c r="P191" s="62"/>
    </row>
    <row r="192" spans="1:16" ht="18.399999999999999" customHeight="1">
      <c r="A192" s="69" t="s">
        <v>127</v>
      </c>
      <c r="B192" s="70" t="s">
        <v>47</v>
      </c>
      <c r="C192" s="71" t="s">
        <v>128</v>
      </c>
      <c r="D192" s="72" t="s">
        <v>41</v>
      </c>
      <c r="E192" s="864">
        <v>5141660000</v>
      </c>
      <c r="F192" s="854">
        <v>84215000</v>
      </c>
      <c r="G192" s="865"/>
      <c r="H192" s="854">
        <v>1648073000</v>
      </c>
      <c r="I192" s="854">
        <v>3292459000</v>
      </c>
      <c r="J192" s="854">
        <v>99723000</v>
      </c>
      <c r="K192" s="854">
        <v>0</v>
      </c>
      <c r="L192" s="854">
        <v>0</v>
      </c>
      <c r="M192" s="866">
        <v>17190000</v>
      </c>
      <c r="N192" s="62"/>
      <c r="O192" s="62"/>
      <c r="P192" s="62"/>
    </row>
    <row r="193" spans="1:16" ht="18.399999999999999" customHeight="1">
      <c r="A193" s="74"/>
      <c r="B193" s="70"/>
      <c r="C193" s="71" t="s">
        <v>4</v>
      </c>
      <c r="D193" s="80" t="s">
        <v>42</v>
      </c>
      <c r="E193" s="864">
        <v>5369214681</v>
      </c>
      <c r="F193" s="864">
        <v>84491446</v>
      </c>
      <c r="G193" s="864"/>
      <c r="H193" s="864">
        <v>1692826024</v>
      </c>
      <c r="I193" s="864">
        <v>3398636830</v>
      </c>
      <c r="J193" s="864">
        <v>175322807</v>
      </c>
      <c r="K193" s="864">
        <v>0</v>
      </c>
      <c r="L193" s="864">
        <v>0</v>
      </c>
      <c r="M193" s="867">
        <v>17937574</v>
      </c>
      <c r="N193" s="62"/>
      <c r="O193" s="62"/>
      <c r="P193" s="62"/>
    </row>
    <row r="194" spans="1:16" ht="18.399999999999999" customHeight="1">
      <c r="A194" s="74"/>
      <c r="B194" s="70"/>
      <c r="C194" s="71" t="s">
        <v>4</v>
      </c>
      <c r="D194" s="80" t="s">
        <v>43</v>
      </c>
      <c r="E194" s="864">
        <v>4361760986.1900005</v>
      </c>
      <c r="F194" s="864">
        <v>65805000</v>
      </c>
      <c r="G194" s="864"/>
      <c r="H194" s="864">
        <v>1455406750.6199999</v>
      </c>
      <c r="I194" s="864">
        <v>2734952645.2800007</v>
      </c>
      <c r="J194" s="864">
        <v>95476695.169999987</v>
      </c>
      <c r="K194" s="864">
        <v>0</v>
      </c>
      <c r="L194" s="864">
        <v>0</v>
      </c>
      <c r="M194" s="867">
        <v>10119895.119999999</v>
      </c>
      <c r="N194" s="62"/>
      <c r="O194" s="62"/>
      <c r="P194" s="62"/>
    </row>
    <row r="195" spans="1:16" ht="18.399999999999999" customHeight="1">
      <c r="A195" s="74"/>
      <c r="B195" s="70"/>
      <c r="C195" s="71" t="s">
        <v>4</v>
      </c>
      <c r="D195" s="80" t="s">
        <v>44</v>
      </c>
      <c r="E195" s="258">
        <v>0.84831766125920438</v>
      </c>
      <c r="F195" s="258">
        <v>0.78139286350412629</v>
      </c>
      <c r="G195" s="258"/>
      <c r="H195" s="258">
        <v>0.88309604648580486</v>
      </c>
      <c r="I195" s="258">
        <v>0.83067173965719865</v>
      </c>
      <c r="J195" s="258">
        <v>0.95741900233647192</v>
      </c>
      <c r="K195" s="258">
        <v>0</v>
      </c>
      <c r="L195" s="258">
        <v>0</v>
      </c>
      <c r="M195" s="358">
        <v>0.58870826759744033</v>
      </c>
      <c r="N195" s="62"/>
      <c r="O195" s="62"/>
      <c r="P195" s="62"/>
    </row>
    <row r="196" spans="1:16" ht="18.399999999999999" customHeight="1">
      <c r="A196" s="76"/>
      <c r="B196" s="77"/>
      <c r="C196" s="78" t="s">
        <v>4</v>
      </c>
      <c r="D196" s="82" t="s">
        <v>45</v>
      </c>
      <c r="E196" s="259">
        <v>0.81236479547464024</v>
      </c>
      <c r="F196" s="259">
        <v>0.77883623864124663</v>
      </c>
      <c r="G196" s="259"/>
      <c r="H196" s="259">
        <v>0.85974974981835461</v>
      </c>
      <c r="I196" s="259">
        <v>0.80472047532068924</v>
      </c>
      <c r="J196" s="259">
        <v>0.5445765830682826</v>
      </c>
      <c r="K196" s="259">
        <v>0</v>
      </c>
      <c r="L196" s="259">
        <v>0</v>
      </c>
      <c r="M196" s="359">
        <v>0.56417301024096123</v>
      </c>
      <c r="N196" s="62"/>
      <c r="O196" s="62"/>
      <c r="P196" s="62"/>
    </row>
    <row r="197" spans="1:16" ht="18.399999999999999" hidden="1" customHeight="1">
      <c r="A197" s="69" t="s">
        <v>129</v>
      </c>
      <c r="B197" s="70" t="s">
        <v>47</v>
      </c>
      <c r="C197" s="71" t="s">
        <v>130</v>
      </c>
      <c r="D197" s="80" t="s">
        <v>41</v>
      </c>
      <c r="E197" s="864">
        <v>0</v>
      </c>
      <c r="F197" s="854">
        <v>0</v>
      </c>
      <c r="G197" s="865"/>
      <c r="H197" s="854">
        <v>0</v>
      </c>
      <c r="I197" s="854">
        <v>0</v>
      </c>
      <c r="J197" s="854">
        <v>0</v>
      </c>
      <c r="K197" s="854">
        <v>0</v>
      </c>
      <c r="L197" s="854">
        <v>0</v>
      </c>
      <c r="M197" s="866">
        <v>0</v>
      </c>
      <c r="N197" s="62"/>
      <c r="O197" s="62"/>
      <c r="P197" s="62"/>
    </row>
    <row r="198" spans="1:16" ht="18.399999999999999" hidden="1" customHeight="1">
      <c r="A198" s="74"/>
      <c r="B198" s="70"/>
      <c r="C198" s="71" t="s">
        <v>4</v>
      </c>
      <c r="D198" s="80" t="s">
        <v>42</v>
      </c>
      <c r="E198" s="864">
        <v>0</v>
      </c>
      <c r="F198" s="864">
        <v>0</v>
      </c>
      <c r="G198" s="864"/>
      <c r="H198" s="864">
        <v>0</v>
      </c>
      <c r="I198" s="864">
        <v>0</v>
      </c>
      <c r="J198" s="864">
        <v>0</v>
      </c>
      <c r="K198" s="864">
        <v>0</v>
      </c>
      <c r="L198" s="864">
        <v>0</v>
      </c>
      <c r="M198" s="867">
        <v>0</v>
      </c>
      <c r="N198" s="62"/>
      <c r="O198" s="62"/>
      <c r="P198" s="62"/>
    </row>
    <row r="199" spans="1:16" ht="18.399999999999999" hidden="1" customHeight="1">
      <c r="A199" s="74"/>
      <c r="B199" s="70"/>
      <c r="C199" s="71" t="s">
        <v>4</v>
      </c>
      <c r="D199" s="80" t="s">
        <v>43</v>
      </c>
      <c r="E199" s="864">
        <v>0</v>
      </c>
      <c r="F199" s="864">
        <v>0</v>
      </c>
      <c r="G199" s="864"/>
      <c r="H199" s="864">
        <v>0</v>
      </c>
      <c r="I199" s="864">
        <v>0</v>
      </c>
      <c r="J199" s="864">
        <v>0</v>
      </c>
      <c r="K199" s="864">
        <v>0</v>
      </c>
      <c r="L199" s="864">
        <v>0</v>
      </c>
      <c r="M199" s="867">
        <v>0</v>
      </c>
      <c r="N199" s="62"/>
      <c r="O199" s="62"/>
      <c r="P199" s="62"/>
    </row>
    <row r="200" spans="1:16" ht="18.399999999999999" hidden="1" customHeight="1">
      <c r="A200" s="74"/>
      <c r="B200" s="70"/>
      <c r="C200" s="71" t="s">
        <v>4</v>
      </c>
      <c r="D200" s="80" t="s">
        <v>44</v>
      </c>
      <c r="E200" s="258">
        <v>0</v>
      </c>
      <c r="F200" s="258">
        <v>0</v>
      </c>
      <c r="G200" s="258"/>
      <c r="H200" s="258">
        <v>0</v>
      </c>
      <c r="I200" s="258">
        <v>0</v>
      </c>
      <c r="J200" s="258">
        <v>0</v>
      </c>
      <c r="K200" s="258">
        <v>0</v>
      </c>
      <c r="L200" s="258">
        <v>0</v>
      </c>
      <c r="M200" s="358">
        <v>0</v>
      </c>
      <c r="N200" s="62"/>
      <c r="O200" s="62"/>
      <c r="P200" s="62"/>
    </row>
    <row r="201" spans="1:16" ht="18.399999999999999" hidden="1" customHeight="1">
      <c r="A201" s="76"/>
      <c r="B201" s="77"/>
      <c r="C201" s="78" t="s">
        <v>4</v>
      </c>
      <c r="D201" s="82" t="s">
        <v>45</v>
      </c>
      <c r="E201" s="259">
        <v>0</v>
      </c>
      <c r="F201" s="259">
        <v>0</v>
      </c>
      <c r="G201" s="259"/>
      <c r="H201" s="259">
        <v>0</v>
      </c>
      <c r="I201" s="259">
        <v>0</v>
      </c>
      <c r="J201" s="259">
        <v>0</v>
      </c>
      <c r="K201" s="259">
        <v>0</v>
      </c>
      <c r="L201" s="259">
        <v>0</v>
      </c>
      <c r="M201" s="359">
        <v>0</v>
      </c>
      <c r="N201" s="62"/>
      <c r="O201" s="62"/>
      <c r="P201" s="62"/>
    </row>
    <row r="202" spans="1:16" ht="18.399999999999999" customHeight="1">
      <c r="A202" s="69" t="s">
        <v>131</v>
      </c>
      <c r="B202" s="70" t="s">
        <v>47</v>
      </c>
      <c r="C202" s="71" t="s">
        <v>132</v>
      </c>
      <c r="D202" s="80" t="s">
        <v>41</v>
      </c>
      <c r="E202" s="864">
        <v>10420464000</v>
      </c>
      <c r="F202" s="854">
        <v>4804645000</v>
      </c>
      <c r="G202" s="865"/>
      <c r="H202" s="854">
        <v>6078000</v>
      </c>
      <c r="I202" s="854">
        <v>3024491000</v>
      </c>
      <c r="J202" s="854">
        <v>1755650000</v>
      </c>
      <c r="K202" s="854">
        <v>0</v>
      </c>
      <c r="L202" s="854">
        <v>0</v>
      </c>
      <c r="M202" s="866">
        <v>829600000</v>
      </c>
      <c r="N202" s="62"/>
      <c r="O202" s="62"/>
      <c r="P202" s="62"/>
    </row>
    <row r="203" spans="1:16" ht="18.399999999999999" customHeight="1">
      <c r="A203" s="74"/>
      <c r="B203" s="70"/>
      <c r="C203" s="71" t="s">
        <v>4</v>
      </c>
      <c r="D203" s="80" t="s">
        <v>42</v>
      </c>
      <c r="E203" s="864">
        <v>10657344686</v>
      </c>
      <c r="F203" s="864">
        <v>4849993402</v>
      </c>
      <c r="G203" s="864"/>
      <c r="H203" s="864">
        <v>6269966</v>
      </c>
      <c r="I203" s="864">
        <v>3043343668</v>
      </c>
      <c r="J203" s="864">
        <v>1758392720</v>
      </c>
      <c r="K203" s="864">
        <v>0</v>
      </c>
      <c r="L203" s="864">
        <v>0</v>
      </c>
      <c r="M203" s="867">
        <v>999344930</v>
      </c>
      <c r="N203" s="62"/>
      <c r="O203" s="62"/>
      <c r="P203" s="62"/>
    </row>
    <row r="204" spans="1:16" ht="18.399999999999999" customHeight="1">
      <c r="A204" s="74"/>
      <c r="B204" s="70"/>
      <c r="C204" s="71" t="s">
        <v>4</v>
      </c>
      <c r="D204" s="80" t="s">
        <v>43</v>
      </c>
      <c r="E204" s="864">
        <v>7303652125.5400019</v>
      </c>
      <c r="F204" s="864">
        <v>3690196825</v>
      </c>
      <c r="G204" s="864"/>
      <c r="H204" s="864">
        <v>4114961.4599999995</v>
      </c>
      <c r="I204" s="864">
        <v>2109119145.7700012</v>
      </c>
      <c r="J204" s="864">
        <v>983277519.81000006</v>
      </c>
      <c r="K204" s="864">
        <v>0</v>
      </c>
      <c r="L204" s="864">
        <v>0</v>
      </c>
      <c r="M204" s="867">
        <v>516943673.5</v>
      </c>
      <c r="N204" s="62"/>
      <c r="O204" s="62"/>
      <c r="P204" s="62"/>
    </row>
    <row r="205" spans="1:16" ht="18.399999999999999" customHeight="1">
      <c r="A205" s="74"/>
      <c r="B205" s="70"/>
      <c r="C205" s="71" t="s">
        <v>4</v>
      </c>
      <c r="D205" s="80" t="s">
        <v>44</v>
      </c>
      <c r="E205" s="258">
        <v>0.70089509694961782</v>
      </c>
      <c r="F205" s="258">
        <v>0.76804775899155919</v>
      </c>
      <c r="G205" s="258"/>
      <c r="H205" s="258">
        <v>0.67702557749259618</v>
      </c>
      <c r="I205" s="258">
        <v>0.6973468083621347</v>
      </c>
      <c r="J205" s="258">
        <v>0.56006465970438302</v>
      </c>
      <c r="K205" s="258">
        <v>0</v>
      </c>
      <c r="L205" s="258">
        <v>0</v>
      </c>
      <c r="M205" s="358">
        <v>0.62312400373674059</v>
      </c>
      <c r="N205" s="62"/>
      <c r="O205" s="62"/>
      <c r="P205" s="62"/>
    </row>
    <row r="206" spans="1:16" ht="18.399999999999999" customHeight="1">
      <c r="A206" s="76"/>
      <c r="B206" s="77"/>
      <c r="C206" s="78" t="s">
        <v>4</v>
      </c>
      <c r="D206" s="82" t="s">
        <v>45</v>
      </c>
      <c r="E206" s="259">
        <v>0.68531630914916641</v>
      </c>
      <c r="F206" s="259">
        <v>0.76086635983427675</v>
      </c>
      <c r="G206" s="259"/>
      <c r="H206" s="259">
        <v>0.65629725264857885</v>
      </c>
      <c r="I206" s="259">
        <v>0.6930269387407223</v>
      </c>
      <c r="J206" s="259">
        <v>0.5591910775256167</v>
      </c>
      <c r="K206" s="259">
        <v>0</v>
      </c>
      <c r="L206" s="259">
        <v>0</v>
      </c>
      <c r="M206" s="359">
        <v>0.51728252976677436</v>
      </c>
      <c r="N206" s="62"/>
      <c r="O206" s="62"/>
      <c r="P206" s="62"/>
    </row>
    <row r="207" spans="1:16" ht="18.399999999999999" customHeight="1">
      <c r="A207" s="69" t="s">
        <v>133</v>
      </c>
      <c r="B207" s="70" t="s">
        <v>47</v>
      </c>
      <c r="C207" s="71" t="s">
        <v>134</v>
      </c>
      <c r="D207" s="80" t="s">
        <v>41</v>
      </c>
      <c r="E207" s="864">
        <v>60934000</v>
      </c>
      <c r="F207" s="854">
        <v>52105000</v>
      </c>
      <c r="G207" s="865"/>
      <c r="H207" s="854">
        <v>18000</v>
      </c>
      <c r="I207" s="854">
        <v>8638000</v>
      </c>
      <c r="J207" s="854">
        <v>173000</v>
      </c>
      <c r="K207" s="854">
        <v>0</v>
      </c>
      <c r="L207" s="854">
        <v>0</v>
      </c>
      <c r="M207" s="866">
        <v>0</v>
      </c>
      <c r="N207" s="62"/>
      <c r="O207" s="62"/>
      <c r="P207" s="62"/>
    </row>
    <row r="208" spans="1:16" ht="18.399999999999999" customHeight="1">
      <c r="A208" s="74"/>
      <c r="B208" s="70"/>
      <c r="C208" s="71" t="s">
        <v>4</v>
      </c>
      <c r="D208" s="80" t="s">
        <v>42</v>
      </c>
      <c r="E208" s="864">
        <v>61034710.909999996</v>
      </c>
      <c r="F208" s="864">
        <v>52105000</v>
      </c>
      <c r="G208" s="864"/>
      <c r="H208" s="864">
        <v>21500</v>
      </c>
      <c r="I208" s="864">
        <v>8459307.9100000001</v>
      </c>
      <c r="J208" s="864">
        <v>423000</v>
      </c>
      <c r="K208" s="864">
        <v>0</v>
      </c>
      <c r="L208" s="864">
        <v>0</v>
      </c>
      <c r="M208" s="867">
        <v>25903</v>
      </c>
      <c r="N208" s="62"/>
      <c r="O208" s="62"/>
      <c r="P208" s="62"/>
    </row>
    <row r="209" spans="1:16" ht="18.399999999999999" customHeight="1">
      <c r="A209" s="74"/>
      <c r="B209" s="70"/>
      <c r="C209" s="71" t="s">
        <v>4</v>
      </c>
      <c r="D209" s="80" t="s">
        <v>43</v>
      </c>
      <c r="E209" s="864">
        <v>53295997.600000001</v>
      </c>
      <c r="F209" s="864">
        <v>46599310.899999999</v>
      </c>
      <c r="G209" s="864"/>
      <c r="H209" s="864">
        <v>11571.5</v>
      </c>
      <c r="I209" s="864">
        <v>6505782.8899999997</v>
      </c>
      <c r="J209" s="864">
        <v>160927.5</v>
      </c>
      <c r="K209" s="864">
        <v>0</v>
      </c>
      <c r="L209" s="864">
        <v>0</v>
      </c>
      <c r="M209" s="867">
        <v>18404.809999999998</v>
      </c>
      <c r="N209" s="62"/>
      <c r="O209" s="62"/>
      <c r="P209" s="62"/>
    </row>
    <row r="210" spans="1:16" ht="18.399999999999999" customHeight="1">
      <c r="A210" s="74"/>
      <c r="B210" s="70"/>
      <c r="C210" s="71" t="s">
        <v>4</v>
      </c>
      <c r="D210" s="80" t="s">
        <v>44</v>
      </c>
      <c r="E210" s="258">
        <v>0.87465122263432571</v>
      </c>
      <c r="F210" s="258">
        <v>0.8943347260339698</v>
      </c>
      <c r="G210" s="258"/>
      <c r="H210" s="258">
        <v>0.64286111111111111</v>
      </c>
      <c r="I210" s="258">
        <v>0.75315847302616346</v>
      </c>
      <c r="J210" s="258">
        <v>0.93021676300578038</v>
      </c>
      <c r="K210" s="258">
        <v>0</v>
      </c>
      <c r="L210" s="258">
        <v>0</v>
      </c>
      <c r="M210" s="358">
        <v>0</v>
      </c>
      <c r="N210" s="62"/>
      <c r="O210" s="62"/>
      <c r="P210" s="62"/>
    </row>
    <row r="211" spans="1:16" ht="18.399999999999999" customHeight="1">
      <c r="A211" s="76"/>
      <c r="B211" s="77"/>
      <c r="C211" s="78" t="s">
        <v>4</v>
      </c>
      <c r="D211" s="82" t="s">
        <v>45</v>
      </c>
      <c r="E211" s="259">
        <v>0.87320799599737142</v>
      </c>
      <c r="F211" s="259">
        <v>0.8943347260339698</v>
      </c>
      <c r="G211" s="259"/>
      <c r="H211" s="259">
        <v>0.5382093023255814</v>
      </c>
      <c r="I211" s="259">
        <v>0.76906798513733254</v>
      </c>
      <c r="J211" s="259">
        <v>0.38044326241134752</v>
      </c>
      <c r="K211" s="259">
        <v>0</v>
      </c>
      <c r="L211" s="259">
        <v>0</v>
      </c>
      <c r="M211" s="359">
        <v>0.71052812415550315</v>
      </c>
      <c r="N211" s="62"/>
      <c r="O211" s="62"/>
      <c r="P211" s="62"/>
    </row>
    <row r="212" spans="1:16" ht="18.399999999999999" customHeight="1">
      <c r="A212" s="69" t="s">
        <v>135</v>
      </c>
      <c r="B212" s="70" t="s">
        <v>47</v>
      </c>
      <c r="C212" s="71" t="s">
        <v>136</v>
      </c>
      <c r="D212" s="80" t="s">
        <v>41</v>
      </c>
      <c r="E212" s="864">
        <v>412985000</v>
      </c>
      <c r="F212" s="854">
        <v>88013000</v>
      </c>
      <c r="G212" s="865"/>
      <c r="H212" s="854">
        <v>1351000</v>
      </c>
      <c r="I212" s="854">
        <v>246819000</v>
      </c>
      <c r="J212" s="854">
        <v>4649000</v>
      </c>
      <c r="K212" s="854">
        <v>0</v>
      </c>
      <c r="L212" s="854">
        <v>0</v>
      </c>
      <c r="M212" s="866">
        <v>72153000</v>
      </c>
      <c r="N212" s="62"/>
      <c r="O212" s="62"/>
      <c r="P212" s="62"/>
    </row>
    <row r="213" spans="1:16" ht="18.399999999999999" customHeight="1">
      <c r="A213" s="74"/>
      <c r="B213" s="70"/>
      <c r="C213" s="71" t="s">
        <v>4</v>
      </c>
      <c r="D213" s="80" t="s">
        <v>42</v>
      </c>
      <c r="E213" s="864">
        <v>636043353.16000009</v>
      </c>
      <c r="F213" s="864">
        <v>89051827.339999989</v>
      </c>
      <c r="G213" s="864"/>
      <c r="H213" s="864">
        <v>1835869.58</v>
      </c>
      <c r="I213" s="864">
        <v>456702203.0800001</v>
      </c>
      <c r="J213" s="864">
        <v>10546350.729999999</v>
      </c>
      <c r="K213" s="864">
        <v>0</v>
      </c>
      <c r="L213" s="864">
        <v>0</v>
      </c>
      <c r="M213" s="867">
        <v>77907102.429999992</v>
      </c>
      <c r="N213" s="62"/>
      <c r="O213" s="62"/>
      <c r="P213" s="62"/>
    </row>
    <row r="214" spans="1:16" ht="18.399999999999999" customHeight="1">
      <c r="A214" s="74"/>
      <c r="B214" s="70"/>
      <c r="C214" s="71" t="s">
        <v>4</v>
      </c>
      <c r="D214" s="80" t="s">
        <v>43</v>
      </c>
      <c r="E214" s="864">
        <v>488377241.96999979</v>
      </c>
      <c r="F214" s="864">
        <v>86402363.339999989</v>
      </c>
      <c r="G214" s="864"/>
      <c r="H214" s="864">
        <v>1187619.55</v>
      </c>
      <c r="I214" s="864">
        <v>342722613.67999983</v>
      </c>
      <c r="J214" s="864">
        <v>4557865.66</v>
      </c>
      <c r="K214" s="864">
        <v>0</v>
      </c>
      <c r="L214" s="864">
        <v>0</v>
      </c>
      <c r="M214" s="867">
        <v>53506779.73999998</v>
      </c>
      <c r="N214" s="62"/>
      <c r="O214" s="62"/>
      <c r="P214" s="62"/>
    </row>
    <row r="215" spans="1:16" ht="18.399999999999999" customHeight="1">
      <c r="A215" s="74"/>
      <c r="B215" s="70"/>
      <c r="C215" s="71" t="s">
        <v>4</v>
      </c>
      <c r="D215" s="80" t="s">
        <v>44</v>
      </c>
      <c r="E215" s="258">
        <v>1.1825544316863803</v>
      </c>
      <c r="F215" s="258">
        <v>0.98170001408882768</v>
      </c>
      <c r="G215" s="258"/>
      <c r="H215" s="258">
        <v>0.87906702442635087</v>
      </c>
      <c r="I215" s="258">
        <v>1.3885584727269773</v>
      </c>
      <c r="J215" s="258">
        <v>0.98039700150570019</v>
      </c>
      <c r="K215" s="258">
        <v>0</v>
      </c>
      <c r="L215" s="258">
        <v>0</v>
      </c>
      <c r="M215" s="358">
        <v>0.74157387412858755</v>
      </c>
      <c r="N215" s="62"/>
      <c r="O215" s="62"/>
      <c r="P215" s="62"/>
    </row>
    <row r="216" spans="1:16" ht="18.399999999999999" customHeight="1">
      <c r="A216" s="76"/>
      <c r="B216" s="77"/>
      <c r="C216" s="78" t="s">
        <v>4</v>
      </c>
      <c r="D216" s="82" t="s">
        <v>45</v>
      </c>
      <c r="E216" s="259">
        <v>0.76783640540167064</v>
      </c>
      <c r="F216" s="259">
        <v>0.9702480670061453</v>
      </c>
      <c r="G216" s="259"/>
      <c r="H216" s="259">
        <v>0.64689755903030977</v>
      </c>
      <c r="I216" s="259">
        <v>0.75042907909941792</v>
      </c>
      <c r="J216" s="259">
        <v>0.43217467128556236</v>
      </c>
      <c r="K216" s="259">
        <v>0</v>
      </c>
      <c r="L216" s="259">
        <v>0</v>
      </c>
      <c r="M216" s="359">
        <v>0.68680233343392727</v>
      </c>
      <c r="N216" s="62"/>
      <c r="O216" s="62"/>
      <c r="P216" s="62"/>
    </row>
    <row r="217" spans="1:16" ht="18.399999999999999" customHeight="1">
      <c r="A217" s="69" t="s">
        <v>137</v>
      </c>
      <c r="B217" s="70" t="s">
        <v>47</v>
      </c>
      <c r="C217" s="71" t="s">
        <v>138</v>
      </c>
      <c r="D217" s="80" t="s">
        <v>41</v>
      </c>
      <c r="E217" s="864">
        <v>21539951000</v>
      </c>
      <c r="F217" s="854">
        <v>198574000</v>
      </c>
      <c r="G217" s="865"/>
      <c r="H217" s="854">
        <v>8787341000</v>
      </c>
      <c r="I217" s="854">
        <v>11905943000</v>
      </c>
      <c r="J217" s="854">
        <v>598593000</v>
      </c>
      <c r="K217" s="854">
        <v>0</v>
      </c>
      <c r="L217" s="854">
        <v>0</v>
      </c>
      <c r="M217" s="866">
        <v>49500000</v>
      </c>
      <c r="N217" s="62"/>
      <c r="O217" s="62"/>
      <c r="P217" s="62"/>
    </row>
    <row r="218" spans="1:16" ht="18.399999999999999" customHeight="1">
      <c r="A218" s="74"/>
      <c r="B218" s="70"/>
      <c r="C218" s="71" t="s">
        <v>4</v>
      </c>
      <c r="D218" s="80" t="s">
        <v>42</v>
      </c>
      <c r="E218" s="864">
        <v>23325343663.420002</v>
      </c>
      <c r="F218" s="864">
        <v>299134637</v>
      </c>
      <c r="G218" s="864"/>
      <c r="H218" s="864">
        <v>8926434377</v>
      </c>
      <c r="I218" s="864">
        <v>12529366471.780001</v>
      </c>
      <c r="J218" s="864">
        <v>1408024742.5799999</v>
      </c>
      <c r="K218" s="864">
        <v>0</v>
      </c>
      <c r="L218" s="864">
        <v>0</v>
      </c>
      <c r="M218" s="867">
        <v>162383435.06000003</v>
      </c>
      <c r="N218" s="62"/>
      <c r="O218" s="62"/>
      <c r="P218" s="62"/>
    </row>
    <row r="219" spans="1:16" ht="18.399999999999999" customHeight="1">
      <c r="A219" s="74"/>
      <c r="B219" s="70"/>
      <c r="C219" s="71" t="s">
        <v>4</v>
      </c>
      <c r="D219" s="80" t="s">
        <v>43</v>
      </c>
      <c r="E219" s="864">
        <v>18808560501.599998</v>
      </c>
      <c r="F219" s="864">
        <v>268017348.19999999</v>
      </c>
      <c r="G219" s="864"/>
      <c r="H219" s="864">
        <v>7700489847.3000011</v>
      </c>
      <c r="I219" s="864">
        <v>10163460721.02</v>
      </c>
      <c r="J219" s="864">
        <v>601778990.6400001</v>
      </c>
      <c r="K219" s="864">
        <v>0</v>
      </c>
      <c r="L219" s="864">
        <v>0</v>
      </c>
      <c r="M219" s="867">
        <v>74813594.439999953</v>
      </c>
      <c r="N219" s="62"/>
      <c r="O219" s="62"/>
      <c r="P219" s="62"/>
    </row>
    <row r="220" spans="1:16" ht="18.399999999999999" customHeight="1">
      <c r="A220" s="74"/>
      <c r="B220" s="70"/>
      <c r="C220" s="71" t="s">
        <v>4</v>
      </c>
      <c r="D220" s="80" t="s">
        <v>44</v>
      </c>
      <c r="E220" s="258">
        <v>0.87319421021895538</v>
      </c>
      <c r="F220" s="258">
        <v>1.3497101745445022</v>
      </c>
      <c r="G220" s="258"/>
      <c r="H220" s="258">
        <v>0.87631626532986495</v>
      </c>
      <c r="I220" s="258">
        <v>0.8536460086378711</v>
      </c>
      <c r="J220" s="258">
        <v>1.0053224655817894</v>
      </c>
      <c r="K220" s="258">
        <v>0</v>
      </c>
      <c r="L220" s="258">
        <v>0</v>
      </c>
      <c r="M220" s="358">
        <v>1.5113857462626252</v>
      </c>
      <c r="N220" s="62"/>
      <c r="O220" s="62"/>
      <c r="P220" s="62"/>
    </row>
    <row r="221" spans="1:16" ht="18.399999999999999" customHeight="1">
      <c r="A221" s="76"/>
      <c r="B221" s="77"/>
      <c r="C221" s="78" t="s">
        <v>4</v>
      </c>
      <c r="D221" s="79" t="s">
        <v>45</v>
      </c>
      <c r="E221" s="360">
        <v>0.80635727271605206</v>
      </c>
      <c r="F221" s="259">
        <v>0.89597564122940399</v>
      </c>
      <c r="G221" s="259"/>
      <c r="H221" s="259">
        <v>0.86266134069625966</v>
      </c>
      <c r="I221" s="259">
        <v>0.81117115888590618</v>
      </c>
      <c r="J221" s="259">
        <v>0.42739234080313665</v>
      </c>
      <c r="K221" s="259">
        <v>0</v>
      </c>
      <c r="L221" s="259">
        <v>0</v>
      </c>
      <c r="M221" s="359">
        <v>0.46072183663534788</v>
      </c>
      <c r="N221" s="62"/>
      <c r="O221" s="62"/>
      <c r="P221" s="62"/>
    </row>
    <row r="222" spans="1:16" ht="18.399999999999999" customHeight="1">
      <c r="A222" s="69" t="s">
        <v>139</v>
      </c>
      <c r="B222" s="70" t="s">
        <v>47</v>
      </c>
      <c r="C222" s="71" t="s">
        <v>140</v>
      </c>
      <c r="D222" s="72" t="s">
        <v>41</v>
      </c>
      <c r="E222" s="864">
        <v>165460000</v>
      </c>
      <c r="F222" s="854">
        <v>157491000</v>
      </c>
      <c r="G222" s="865"/>
      <c r="H222" s="854">
        <v>1148000</v>
      </c>
      <c r="I222" s="854">
        <v>5310000</v>
      </c>
      <c r="J222" s="854">
        <v>1511000</v>
      </c>
      <c r="K222" s="854">
        <v>0</v>
      </c>
      <c r="L222" s="854">
        <v>0</v>
      </c>
      <c r="M222" s="866">
        <v>0</v>
      </c>
      <c r="N222" s="62"/>
      <c r="O222" s="62"/>
      <c r="P222" s="62"/>
    </row>
    <row r="223" spans="1:16" ht="18.399999999999999" customHeight="1">
      <c r="A223" s="74"/>
      <c r="B223" s="70"/>
      <c r="C223" s="71" t="s">
        <v>141</v>
      </c>
      <c r="D223" s="80" t="s">
        <v>42</v>
      </c>
      <c r="E223" s="864">
        <v>171253183.56</v>
      </c>
      <c r="F223" s="864">
        <v>163294582.56</v>
      </c>
      <c r="G223" s="864"/>
      <c r="H223" s="864">
        <v>1148000</v>
      </c>
      <c r="I223" s="864">
        <v>5299601</v>
      </c>
      <c r="J223" s="864">
        <v>1511000</v>
      </c>
      <c r="K223" s="864">
        <v>0</v>
      </c>
      <c r="L223" s="864">
        <v>0</v>
      </c>
      <c r="M223" s="867">
        <v>0</v>
      </c>
      <c r="N223" s="62"/>
      <c r="O223" s="62"/>
      <c r="P223" s="62"/>
    </row>
    <row r="224" spans="1:16" ht="18.399999999999999" customHeight="1">
      <c r="A224" s="74"/>
      <c r="B224" s="70"/>
      <c r="C224" s="71" t="s">
        <v>4</v>
      </c>
      <c r="D224" s="80" t="s">
        <v>43</v>
      </c>
      <c r="E224" s="864">
        <v>153246086.29999995</v>
      </c>
      <c r="F224" s="864">
        <v>147926057.58999997</v>
      </c>
      <c r="G224" s="864"/>
      <c r="H224" s="864">
        <v>825541.38</v>
      </c>
      <c r="I224" s="864">
        <v>3499686.6</v>
      </c>
      <c r="J224" s="864">
        <v>994800.73</v>
      </c>
      <c r="K224" s="864">
        <v>0</v>
      </c>
      <c r="L224" s="864">
        <v>0</v>
      </c>
      <c r="M224" s="867">
        <v>0</v>
      </c>
      <c r="N224" s="62"/>
      <c r="O224" s="62"/>
      <c r="P224" s="62"/>
    </row>
    <row r="225" spans="1:16" ht="18.399999999999999" customHeight="1">
      <c r="A225" s="74"/>
      <c r="B225" s="70"/>
      <c r="C225" s="71" t="s">
        <v>4</v>
      </c>
      <c r="D225" s="80" t="s">
        <v>44</v>
      </c>
      <c r="E225" s="258">
        <v>0.92618207603046021</v>
      </c>
      <c r="F225" s="258">
        <v>0.93926673644843184</v>
      </c>
      <c r="G225" s="258"/>
      <c r="H225" s="258">
        <v>0.71911270034843211</v>
      </c>
      <c r="I225" s="258">
        <v>0.6590746892655367</v>
      </c>
      <c r="J225" s="258">
        <v>0.65837242223692916</v>
      </c>
      <c r="K225" s="258">
        <v>0</v>
      </c>
      <c r="L225" s="258">
        <v>0</v>
      </c>
      <c r="M225" s="358">
        <v>0</v>
      </c>
      <c r="N225" s="62"/>
      <c r="O225" s="62"/>
      <c r="P225" s="62"/>
    </row>
    <row r="226" spans="1:16" ht="18.399999999999999" customHeight="1">
      <c r="A226" s="76"/>
      <c r="B226" s="77"/>
      <c r="C226" s="78" t="s">
        <v>4</v>
      </c>
      <c r="D226" s="82" t="s">
        <v>45</v>
      </c>
      <c r="E226" s="259">
        <v>0.89485102182820964</v>
      </c>
      <c r="F226" s="259">
        <v>0.90588466115002253</v>
      </c>
      <c r="G226" s="259"/>
      <c r="H226" s="259">
        <v>0.71911270034843211</v>
      </c>
      <c r="I226" s="259">
        <v>0.66036794090724948</v>
      </c>
      <c r="J226" s="259">
        <v>0.65837242223692916</v>
      </c>
      <c r="K226" s="259">
        <v>0</v>
      </c>
      <c r="L226" s="259">
        <v>0</v>
      </c>
      <c r="M226" s="359">
        <v>0</v>
      </c>
      <c r="N226" s="62"/>
      <c r="O226" s="62"/>
      <c r="P226" s="62"/>
    </row>
    <row r="227" spans="1:16" ht="18.399999999999999" customHeight="1">
      <c r="A227" s="69" t="s">
        <v>142</v>
      </c>
      <c r="B227" s="70" t="s">
        <v>47</v>
      </c>
      <c r="C227" s="71" t="s">
        <v>143</v>
      </c>
      <c r="D227" s="80" t="s">
        <v>41</v>
      </c>
      <c r="E227" s="864">
        <v>891662000</v>
      </c>
      <c r="F227" s="854">
        <v>798709000</v>
      </c>
      <c r="G227" s="865"/>
      <c r="H227" s="854">
        <v>185000</v>
      </c>
      <c r="I227" s="854">
        <v>51031000</v>
      </c>
      <c r="J227" s="854">
        <v>230000</v>
      </c>
      <c r="K227" s="854">
        <v>0</v>
      </c>
      <c r="L227" s="854">
        <v>0</v>
      </c>
      <c r="M227" s="866">
        <v>41507000</v>
      </c>
      <c r="N227" s="62"/>
      <c r="O227" s="62"/>
      <c r="P227" s="62"/>
    </row>
    <row r="228" spans="1:16" ht="18.399999999999999" customHeight="1">
      <c r="A228" s="74"/>
      <c r="B228" s="70"/>
      <c r="C228" s="71" t="s">
        <v>4</v>
      </c>
      <c r="D228" s="80" t="s">
        <v>42</v>
      </c>
      <c r="E228" s="864">
        <v>912455854.72000003</v>
      </c>
      <c r="F228" s="864">
        <v>798709000</v>
      </c>
      <c r="G228" s="864"/>
      <c r="H228" s="864">
        <v>188500</v>
      </c>
      <c r="I228" s="864">
        <v>56633916</v>
      </c>
      <c r="J228" s="864">
        <v>458500</v>
      </c>
      <c r="K228" s="864">
        <v>0</v>
      </c>
      <c r="L228" s="864">
        <v>0</v>
      </c>
      <c r="M228" s="867">
        <v>56465938.719999999</v>
      </c>
      <c r="N228" s="62"/>
      <c r="O228" s="62"/>
      <c r="P228" s="62"/>
    </row>
    <row r="229" spans="1:16" ht="18.399999999999999" customHeight="1">
      <c r="A229" s="74"/>
      <c r="B229" s="70"/>
      <c r="C229" s="71" t="s">
        <v>4</v>
      </c>
      <c r="D229" s="80" t="s">
        <v>43</v>
      </c>
      <c r="E229" s="864">
        <v>767131678.63999987</v>
      </c>
      <c r="F229" s="864">
        <v>678145540.89999998</v>
      </c>
      <c r="G229" s="864"/>
      <c r="H229" s="864">
        <v>58647.479999999996</v>
      </c>
      <c r="I229" s="864">
        <v>38905496.93</v>
      </c>
      <c r="J229" s="864">
        <v>254286.03</v>
      </c>
      <c r="K229" s="864">
        <v>0</v>
      </c>
      <c r="L229" s="864">
        <v>0</v>
      </c>
      <c r="M229" s="867">
        <v>49767707.29999999</v>
      </c>
      <c r="N229" s="62"/>
      <c r="O229" s="62"/>
      <c r="P229" s="62"/>
    </row>
    <row r="230" spans="1:16" ht="18.399999999999999" customHeight="1">
      <c r="A230" s="74"/>
      <c r="B230" s="70"/>
      <c r="C230" s="71" t="s">
        <v>4</v>
      </c>
      <c r="D230" s="80" t="s">
        <v>44</v>
      </c>
      <c r="E230" s="258">
        <v>0.86033909557657484</v>
      </c>
      <c r="F230" s="258">
        <v>0.84905208392543463</v>
      </c>
      <c r="G230" s="258"/>
      <c r="H230" s="258">
        <v>0.3170134054054054</v>
      </c>
      <c r="I230" s="258">
        <v>0.76238946777449002</v>
      </c>
      <c r="J230" s="258">
        <v>1.1055914347826088</v>
      </c>
      <c r="K230" s="258">
        <v>0</v>
      </c>
      <c r="L230" s="258">
        <v>0</v>
      </c>
      <c r="M230" s="358">
        <v>1.1990196183776227</v>
      </c>
      <c r="N230" s="62"/>
      <c r="O230" s="62"/>
      <c r="P230" s="62"/>
    </row>
    <row r="231" spans="1:16" ht="18.399999999999999" customHeight="1">
      <c r="A231" s="76"/>
      <c r="B231" s="77"/>
      <c r="C231" s="78" t="s">
        <v>4</v>
      </c>
      <c r="D231" s="82" t="s">
        <v>45</v>
      </c>
      <c r="E231" s="259">
        <v>0.84073292386885401</v>
      </c>
      <c r="F231" s="259">
        <v>0.84905208392543463</v>
      </c>
      <c r="G231" s="259"/>
      <c r="H231" s="259">
        <v>0.31112721485411138</v>
      </c>
      <c r="I231" s="259">
        <v>0.68696462610849651</v>
      </c>
      <c r="J231" s="259">
        <v>0.55460420937840782</v>
      </c>
      <c r="K231" s="259">
        <v>0</v>
      </c>
      <c r="L231" s="259">
        <v>0</v>
      </c>
      <c r="M231" s="359">
        <v>0.88137571832083039</v>
      </c>
      <c r="N231" s="62"/>
      <c r="O231" s="62"/>
      <c r="P231" s="62"/>
    </row>
    <row r="232" spans="1:16" ht="18.399999999999999" customHeight="1">
      <c r="A232" s="69" t="s">
        <v>144</v>
      </c>
      <c r="B232" s="70" t="s">
        <v>47</v>
      </c>
      <c r="C232" s="71" t="s">
        <v>145</v>
      </c>
      <c r="D232" s="80" t="s">
        <v>41</v>
      </c>
      <c r="E232" s="864">
        <v>2066424000</v>
      </c>
      <c r="F232" s="854">
        <v>22786000</v>
      </c>
      <c r="G232" s="865"/>
      <c r="H232" s="854">
        <v>279188000</v>
      </c>
      <c r="I232" s="854">
        <v>1687662000</v>
      </c>
      <c r="J232" s="854">
        <v>76788000</v>
      </c>
      <c r="K232" s="854">
        <v>0</v>
      </c>
      <c r="L232" s="854">
        <v>0</v>
      </c>
      <c r="M232" s="866">
        <v>0</v>
      </c>
      <c r="N232" s="62"/>
      <c r="O232" s="62"/>
      <c r="P232" s="62"/>
    </row>
    <row r="233" spans="1:16" ht="18.399999999999999" customHeight="1">
      <c r="A233" s="69"/>
      <c r="B233" s="70"/>
      <c r="C233" s="71" t="s">
        <v>4</v>
      </c>
      <c r="D233" s="80" t="s">
        <v>42</v>
      </c>
      <c r="E233" s="864">
        <v>2235558356</v>
      </c>
      <c r="F233" s="864">
        <v>126461426</v>
      </c>
      <c r="G233" s="864"/>
      <c r="H233" s="864">
        <v>282346463</v>
      </c>
      <c r="I233" s="864">
        <v>1749962467</v>
      </c>
      <c r="J233" s="864">
        <v>76788000</v>
      </c>
      <c r="K233" s="864">
        <v>0</v>
      </c>
      <c r="L233" s="864">
        <v>0</v>
      </c>
      <c r="M233" s="867">
        <v>0</v>
      </c>
      <c r="N233" s="62"/>
      <c r="O233" s="62"/>
      <c r="P233" s="62"/>
    </row>
    <row r="234" spans="1:16" ht="18.399999999999999" customHeight="1">
      <c r="A234" s="74"/>
      <c r="B234" s="70"/>
      <c r="C234" s="71" t="s">
        <v>4</v>
      </c>
      <c r="D234" s="80" t="s">
        <v>43</v>
      </c>
      <c r="E234" s="864">
        <v>1750315295.4899998</v>
      </c>
      <c r="F234" s="864">
        <v>109276689.92000002</v>
      </c>
      <c r="G234" s="864"/>
      <c r="H234" s="864">
        <v>183345192.77999997</v>
      </c>
      <c r="I234" s="864">
        <v>1439168053.3299997</v>
      </c>
      <c r="J234" s="864">
        <v>18525359.460000001</v>
      </c>
      <c r="K234" s="864">
        <v>0</v>
      </c>
      <c r="L234" s="864">
        <v>0</v>
      </c>
      <c r="M234" s="867">
        <v>0</v>
      </c>
      <c r="N234" s="62"/>
      <c r="O234" s="62"/>
      <c r="P234" s="62"/>
    </row>
    <row r="235" spans="1:16" ht="18.399999999999999" customHeight="1">
      <c r="A235" s="74"/>
      <c r="B235" s="70"/>
      <c r="C235" s="71" t="s">
        <v>4</v>
      </c>
      <c r="D235" s="80" t="s">
        <v>44</v>
      </c>
      <c r="E235" s="258">
        <v>0.84702621315373794</v>
      </c>
      <c r="F235" s="258">
        <v>4.795782055648206</v>
      </c>
      <c r="G235" s="258"/>
      <c r="H235" s="258">
        <v>0.65670871520265905</v>
      </c>
      <c r="I235" s="258">
        <v>0.8527584630868027</v>
      </c>
      <c r="J235" s="258">
        <v>0.24125331379903112</v>
      </c>
      <c r="K235" s="258">
        <v>0</v>
      </c>
      <c r="L235" s="258">
        <v>0</v>
      </c>
      <c r="M235" s="358">
        <v>0</v>
      </c>
      <c r="N235" s="62"/>
      <c r="O235" s="62"/>
      <c r="P235" s="62"/>
    </row>
    <row r="236" spans="1:16" ht="18.399999999999999" customHeight="1">
      <c r="A236" s="76"/>
      <c r="B236" s="77"/>
      <c r="C236" s="78" t="s">
        <v>4</v>
      </c>
      <c r="D236" s="82" t="s">
        <v>45</v>
      </c>
      <c r="E236" s="259">
        <v>0.78294323688412804</v>
      </c>
      <c r="F236" s="259">
        <v>0.86411084689176298</v>
      </c>
      <c r="G236" s="259"/>
      <c r="H236" s="259">
        <v>0.64936245643707591</v>
      </c>
      <c r="I236" s="259">
        <v>0.82239938311202632</v>
      </c>
      <c r="J236" s="259">
        <v>0.24125331379903112</v>
      </c>
      <c r="K236" s="259">
        <v>0</v>
      </c>
      <c r="L236" s="259">
        <v>0</v>
      </c>
      <c r="M236" s="359">
        <v>0</v>
      </c>
      <c r="N236" s="62"/>
      <c r="O236" s="62"/>
      <c r="P236" s="62"/>
    </row>
    <row r="237" spans="1:16" ht="18.399999999999999" customHeight="1">
      <c r="A237" s="69" t="s">
        <v>146</v>
      </c>
      <c r="B237" s="70" t="s">
        <v>47</v>
      </c>
      <c r="C237" s="71" t="s">
        <v>147</v>
      </c>
      <c r="D237" s="80" t="s">
        <v>41</v>
      </c>
      <c r="E237" s="864">
        <v>5420838000</v>
      </c>
      <c r="F237" s="854">
        <v>3048553000</v>
      </c>
      <c r="G237" s="865"/>
      <c r="H237" s="854">
        <v>4609000</v>
      </c>
      <c r="I237" s="854">
        <v>1473604000</v>
      </c>
      <c r="J237" s="854">
        <v>789697000</v>
      </c>
      <c r="K237" s="854">
        <v>0</v>
      </c>
      <c r="L237" s="854">
        <v>0</v>
      </c>
      <c r="M237" s="866">
        <v>104375000</v>
      </c>
      <c r="N237" s="62"/>
      <c r="O237" s="62"/>
      <c r="P237" s="62"/>
    </row>
    <row r="238" spans="1:16" ht="18.399999999999999" customHeight="1">
      <c r="A238" s="74"/>
      <c r="B238" s="70"/>
      <c r="C238" s="71" t="s">
        <v>4</v>
      </c>
      <c r="D238" s="80" t="s">
        <v>42</v>
      </c>
      <c r="E238" s="864">
        <v>5969484235.999999</v>
      </c>
      <c r="F238" s="864">
        <v>3393629927.7199998</v>
      </c>
      <c r="G238" s="864"/>
      <c r="H238" s="864">
        <v>3383785.53</v>
      </c>
      <c r="I238" s="864">
        <v>1518792859.4699998</v>
      </c>
      <c r="J238" s="864">
        <v>904328126.27999997</v>
      </c>
      <c r="K238" s="864">
        <v>0</v>
      </c>
      <c r="L238" s="864">
        <v>0</v>
      </c>
      <c r="M238" s="867">
        <v>149349537</v>
      </c>
      <c r="N238" s="62"/>
      <c r="O238" s="62"/>
      <c r="P238" s="62"/>
    </row>
    <row r="239" spans="1:16" ht="18.399999999999999" customHeight="1">
      <c r="A239" s="74"/>
      <c r="B239" s="70"/>
      <c r="C239" s="71" t="s">
        <v>4</v>
      </c>
      <c r="D239" s="80" t="s">
        <v>43</v>
      </c>
      <c r="E239" s="864">
        <v>3939706645.9099998</v>
      </c>
      <c r="F239" s="864">
        <v>2532694824.52</v>
      </c>
      <c r="G239" s="864"/>
      <c r="H239" s="864">
        <v>2831168.3499999996</v>
      </c>
      <c r="I239" s="864">
        <v>935134203.80999994</v>
      </c>
      <c r="J239" s="864">
        <v>366607018.48999995</v>
      </c>
      <c r="K239" s="864">
        <v>0</v>
      </c>
      <c r="L239" s="864">
        <v>0</v>
      </c>
      <c r="M239" s="867">
        <v>102439430.74000001</v>
      </c>
      <c r="N239" s="62"/>
      <c r="O239" s="62"/>
      <c r="P239" s="62"/>
    </row>
    <row r="240" spans="1:16" ht="18.399999999999999" customHeight="1">
      <c r="A240" s="74"/>
      <c r="B240" s="70"/>
      <c r="C240" s="71" t="s">
        <v>4</v>
      </c>
      <c r="D240" s="80" t="s">
        <v>44</v>
      </c>
      <c r="E240" s="258">
        <v>0.7267707771215447</v>
      </c>
      <c r="F240" s="258">
        <v>0.8307858923627045</v>
      </c>
      <c r="G240" s="258"/>
      <c r="H240" s="258">
        <v>0.61426954870904749</v>
      </c>
      <c r="I240" s="258">
        <v>0.63458989240664376</v>
      </c>
      <c r="J240" s="258">
        <v>0.46423757275258731</v>
      </c>
      <c r="K240" s="258">
        <v>0</v>
      </c>
      <c r="L240" s="258">
        <v>0</v>
      </c>
      <c r="M240" s="358">
        <v>0.98145562385628748</v>
      </c>
      <c r="N240" s="62"/>
      <c r="O240" s="62"/>
      <c r="P240" s="62"/>
    </row>
    <row r="241" spans="1:16" ht="18.399999999999999" customHeight="1">
      <c r="A241" s="76"/>
      <c r="B241" s="77"/>
      <c r="C241" s="78" t="s">
        <v>4</v>
      </c>
      <c r="D241" s="82" t="s">
        <v>45</v>
      </c>
      <c r="E241" s="259">
        <v>0.65997437804608361</v>
      </c>
      <c r="F241" s="259">
        <v>0.7463084892764319</v>
      </c>
      <c r="G241" s="259"/>
      <c r="H241" s="259">
        <v>0.83668670041271787</v>
      </c>
      <c r="I241" s="259">
        <v>0.61570884928727265</v>
      </c>
      <c r="J241" s="259">
        <v>0.40539159165385763</v>
      </c>
      <c r="K241" s="259">
        <v>0</v>
      </c>
      <c r="L241" s="259">
        <v>0</v>
      </c>
      <c r="M241" s="359">
        <v>0.68590390568134141</v>
      </c>
      <c r="N241" s="62"/>
      <c r="O241" s="62"/>
      <c r="P241" s="62"/>
    </row>
    <row r="242" spans="1:16" ht="18.399999999999999" customHeight="1">
      <c r="A242" s="69" t="s">
        <v>148</v>
      </c>
      <c r="B242" s="70" t="s">
        <v>47</v>
      </c>
      <c r="C242" s="71" t="s">
        <v>149</v>
      </c>
      <c r="D242" s="80" t="s">
        <v>41</v>
      </c>
      <c r="E242" s="864">
        <v>360382000</v>
      </c>
      <c r="F242" s="854">
        <v>269058000</v>
      </c>
      <c r="G242" s="865"/>
      <c r="H242" s="854">
        <v>85000</v>
      </c>
      <c r="I242" s="854">
        <v>63095000</v>
      </c>
      <c r="J242" s="854">
        <v>2200000</v>
      </c>
      <c r="K242" s="854">
        <v>0</v>
      </c>
      <c r="L242" s="854">
        <v>0</v>
      </c>
      <c r="M242" s="866">
        <v>25944000</v>
      </c>
      <c r="N242" s="62"/>
      <c r="O242" s="62"/>
      <c r="P242" s="62"/>
    </row>
    <row r="243" spans="1:16" ht="18" customHeight="1">
      <c r="A243" s="69"/>
      <c r="B243" s="70"/>
      <c r="C243" s="71" t="s">
        <v>4</v>
      </c>
      <c r="D243" s="80" t="s">
        <v>42</v>
      </c>
      <c r="E243" s="864">
        <v>375898225.91000003</v>
      </c>
      <c r="F243" s="864">
        <v>269051580</v>
      </c>
      <c r="G243" s="864"/>
      <c r="H243" s="864">
        <v>85000</v>
      </c>
      <c r="I243" s="864">
        <v>76759670.999999985</v>
      </c>
      <c r="J243" s="864">
        <v>2213543</v>
      </c>
      <c r="K243" s="864">
        <v>0</v>
      </c>
      <c r="L243" s="864">
        <v>0</v>
      </c>
      <c r="M243" s="867">
        <v>27788431.910000004</v>
      </c>
      <c r="N243" s="62"/>
      <c r="O243" s="62"/>
      <c r="P243" s="62"/>
    </row>
    <row r="244" spans="1:16" ht="18.399999999999999" customHeight="1">
      <c r="A244" s="74"/>
      <c r="B244" s="70"/>
      <c r="C244" s="71" t="s">
        <v>4</v>
      </c>
      <c r="D244" s="80" t="s">
        <v>43</v>
      </c>
      <c r="E244" s="864">
        <v>272937294.47000003</v>
      </c>
      <c r="F244" s="864">
        <v>199581000</v>
      </c>
      <c r="G244" s="864"/>
      <c r="H244" s="864">
        <v>46234.91</v>
      </c>
      <c r="I244" s="864">
        <v>53976773.399999999</v>
      </c>
      <c r="J244" s="864">
        <v>746122.28</v>
      </c>
      <c r="K244" s="864">
        <v>0</v>
      </c>
      <c r="L244" s="864">
        <v>0</v>
      </c>
      <c r="M244" s="867">
        <v>18587163.880000003</v>
      </c>
      <c r="N244" s="62"/>
      <c r="O244" s="62"/>
      <c r="P244" s="62"/>
    </row>
    <row r="245" spans="1:16" ht="18.399999999999999" customHeight="1">
      <c r="A245" s="74"/>
      <c r="B245" s="70"/>
      <c r="C245" s="71" t="s">
        <v>4</v>
      </c>
      <c r="D245" s="80" t="s">
        <v>44</v>
      </c>
      <c r="E245" s="258">
        <v>0.75735551295569714</v>
      </c>
      <c r="F245" s="258">
        <v>0.7417768659545525</v>
      </c>
      <c r="G245" s="258"/>
      <c r="H245" s="258">
        <v>0.54394011764705885</v>
      </c>
      <c r="I245" s="258">
        <v>0.85548416514779302</v>
      </c>
      <c r="J245" s="258">
        <v>0.33914649090909094</v>
      </c>
      <c r="K245" s="258">
        <v>0</v>
      </c>
      <c r="L245" s="258">
        <v>0</v>
      </c>
      <c r="M245" s="358">
        <v>0.71643400709219873</v>
      </c>
      <c r="N245" s="62"/>
      <c r="O245" s="62"/>
      <c r="P245" s="62"/>
    </row>
    <row r="246" spans="1:16" ht="18.399999999999999" customHeight="1">
      <c r="A246" s="76"/>
      <c r="B246" s="77"/>
      <c r="C246" s="78" t="s">
        <v>4</v>
      </c>
      <c r="D246" s="82" t="s">
        <v>45</v>
      </c>
      <c r="E246" s="259">
        <v>0.72609359570467469</v>
      </c>
      <c r="F246" s="259">
        <v>0.74179456593416027</v>
      </c>
      <c r="G246" s="259"/>
      <c r="H246" s="259">
        <v>0.54394011764705885</v>
      </c>
      <c r="I246" s="259">
        <v>0.7031918284277171</v>
      </c>
      <c r="J246" s="259">
        <v>0.33707150934045554</v>
      </c>
      <c r="K246" s="259">
        <v>0</v>
      </c>
      <c r="L246" s="259">
        <v>0</v>
      </c>
      <c r="M246" s="359">
        <v>0.66888135106721103</v>
      </c>
      <c r="N246" s="62"/>
      <c r="O246" s="62"/>
      <c r="P246" s="62"/>
    </row>
    <row r="247" spans="1:16" ht="18.399999999999999" customHeight="1">
      <c r="A247" s="69" t="s">
        <v>150</v>
      </c>
      <c r="B247" s="70" t="s">
        <v>47</v>
      </c>
      <c r="C247" s="71" t="s">
        <v>151</v>
      </c>
      <c r="D247" s="80" t="s">
        <v>41</v>
      </c>
      <c r="E247" s="864">
        <v>582661000</v>
      </c>
      <c r="F247" s="854">
        <v>574698000</v>
      </c>
      <c r="G247" s="865"/>
      <c r="H247" s="854">
        <v>22000</v>
      </c>
      <c r="I247" s="854">
        <v>7851000</v>
      </c>
      <c r="J247" s="854">
        <v>90000</v>
      </c>
      <c r="K247" s="854">
        <v>0</v>
      </c>
      <c r="L247" s="854">
        <v>0</v>
      </c>
      <c r="M247" s="866">
        <v>0</v>
      </c>
      <c r="N247" s="62"/>
      <c r="O247" s="62"/>
      <c r="P247" s="62"/>
    </row>
    <row r="248" spans="1:16" ht="18.399999999999999" customHeight="1">
      <c r="A248" s="69"/>
      <c r="B248" s="70"/>
      <c r="C248" s="71" t="s">
        <v>4</v>
      </c>
      <c r="D248" s="80" t="s">
        <v>42</v>
      </c>
      <c r="E248" s="864">
        <v>1189190236.7200003</v>
      </c>
      <c r="F248" s="864">
        <v>1181193183.3400002</v>
      </c>
      <c r="G248" s="864"/>
      <c r="H248" s="864">
        <v>26000</v>
      </c>
      <c r="I248" s="864">
        <v>7951053.3799999999</v>
      </c>
      <c r="J248" s="864">
        <v>20000</v>
      </c>
      <c r="K248" s="864">
        <v>0</v>
      </c>
      <c r="L248" s="864">
        <v>0</v>
      </c>
      <c r="M248" s="867">
        <v>0</v>
      </c>
      <c r="N248" s="62"/>
      <c r="O248" s="62"/>
      <c r="P248" s="62"/>
    </row>
    <row r="249" spans="1:16" ht="18.399999999999999" customHeight="1">
      <c r="A249" s="74"/>
      <c r="B249" s="70"/>
      <c r="C249" s="71" t="s">
        <v>4</v>
      </c>
      <c r="D249" s="80" t="s">
        <v>43</v>
      </c>
      <c r="E249" s="864">
        <v>631175091.40999985</v>
      </c>
      <c r="F249" s="864">
        <v>625644609.58999991</v>
      </c>
      <c r="G249" s="864"/>
      <c r="H249" s="864">
        <v>17313.28</v>
      </c>
      <c r="I249" s="864">
        <v>5513168.54</v>
      </c>
      <c r="J249" s="864">
        <v>0</v>
      </c>
      <c r="K249" s="864">
        <v>0</v>
      </c>
      <c r="L249" s="864">
        <v>0</v>
      </c>
      <c r="M249" s="867">
        <v>0</v>
      </c>
      <c r="N249" s="62"/>
      <c r="O249" s="62"/>
      <c r="P249" s="62"/>
    </row>
    <row r="250" spans="1:16" ht="18.399999999999999" customHeight="1">
      <c r="A250" s="74"/>
      <c r="B250" s="70"/>
      <c r="C250" s="71" t="s">
        <v>4</v>
      </c>
      <c r="D250" s="80" t="s">
        <v>44</v>
      </c>
      <c r="E250" s="258">
        <v>1.0832629803779554</v>
      </c>
      <c r="F250" s="258">
        <v>1.0886493594722793</v>
      </c>
      <c r="G250" s="258"/>
      <c r="H250" s="258">
        <v>0.78696727272727263</v>
      </c>
      <c r="I250" s="258">
        <v>0.70222500827920009</v>
      </c>
      <c r="J250" s="898">
        <v>0</v>
      </c>
      <c r="K250" s="258">
        <v>0</v>
      </c>
      <c r="L250" s="258">
        <v>0</v>
      </c>
      <c r="M250" s="358">
        <v>0</v>
      </c>
      <c r="N250" s="62"/>
      <c r="O250" s="62"/>
      <c r="P250" s="62"/>
    </row>
    <row r="251" spans="1:16" ht="18.399999999999999" customHeight="1">
      <c r="A251" s="76"/>
      <c r="B251" s="77"/>
      <c r="C251" s="78" t="s">
        <v>4</v>
      </c>
      <c r="D251" s="82" t="s">
        <v>45</v>
      </c>
      <c r="E251" s="259">
        <v>0.53076040478678488</v>
      </c>
      <c r="F251" s="259">
        <v>0.52967170689293719</v>
      </c>
      <c r="G251" s="259"/>
      <c r="H251" s="259">
        <v>0.66589538461538456</v>
      </c>
      <c r="I251" s="259">
        <v>0.69338844509178732</v>
      </c>
      <c r="J251" s="259">
        <v>0</v>
      </c>
      <c r="K251" s="259">
        <v>0</v>
      </c>
      <c r="L251" s="259">
        <v>0</v>
      </c>
      <c r="M251" s="359">
        <v>0</v>
      </c>
      <c r="N251" s="62"/>
      <c r="O251" s="62"/>
      <c r="P251" s="62"/>
    </row>
    <row r="252" spans="1:16" ht="18.399999999999999" customHeight="1">
      <c r="A252" s="69" t="s">
        <v>152</v>
      </c>
      <c r="B252" s="70" t="s">
        <v>47</v>
      </c>
      <c r="C252" s="71" t="s">
        <v>153</v>
      </c>
      <c r="D252" s="80" t="s">
        <v>41</v>
      </c>
      <c r="E252" s="864">
        <v>34613000</v>
      </c>
      <c r="F252" s="854">
        <v>0</v>
      </c>
      <c r="G252" s="865"/>
      <c r="H252" s="854">
        <v>14000</v>
      </c>
      <c r="I252" s="854">
        <v>29956000</v>
      </c>
      <c r="J252" s="854">
        <v>175000</v>
      </c>
      <c r="K252" s="854">
        <v>0</v>
      </c>
      <c r="L252" s="854">
        <v>0</v>
      </c>
      <c r="M252" s="866">
        <v>4468000</v>
      </c>
      <c r="N252" s="62"/>
      <c r="O252" s="62"/>
      <c r="P252" s="62"/>
    </row>
    <row r="253" spans="1:16" ht="18.399999999999999" customHeight="1">
      <c r="A253" s="74"/>
      <c r="B253" s="70"/>
      <c r="C253" s="71" t="s">
        <v>4</v>
      </c>
      <c r="D253" s="80" t="s">
        <v>42</v>
      </c>
      <c r="E253" s="864">
        <v>34617402</v>
      </c>
      <c r="F253" s="864">
        <v>0</v>
      </c>
      <c r="G253" s="864"/>
      <c r="H253" s="864">
        <v>14000</v>
      </c>
      <c r="I253" s="864">
        <v>30015402</v>
      </c>
      <c r="J253" s="864">
        <v>120000</v>
      </c>
      <c r="K253" s="864">
        <v>0</v>
      </c>
      <c r="L253" s="864">
        <v>0</v>
      </c>
      <c r="M253" s="867">
        <v>4468000</v>
      </c>
      <c r="N253" s="62"/>
      <c r="O253" s="62"/>
      <c r="P253" s="62"/>
    </row>
    <row r="254" spans="1:16" ht="18.399999999999999" customHeight="1">
      <c r="A254" s="74"/>
      <c r="B254" s="70"/>
      <c r="C254" s="71" t="s">
        <v>4</v>
      </c>
      <c r="D254" s="80" t="s">
        <v>43</v>
      </c>
      <c r="E254" s="864">
        <v>26896764.360000007</v>
      </c>
      <c r="F254" s="864">
        <v>0</v>
      </c>
      <c r="G254" s="864"/>
      <c r="H254" s="864">
        <v>7669.47</v>
      </c>
      <c r="I254" s="864">
        <v>23515128.670000009</v>
      </c>
      <c r="J254" s="864">
        <v>119168</v>
      </c>
      <c r="K254" s="864">
        <v>0</v>
      </c>
      <c r="L254" s="864">
        <v>0</v>
      </c>
      <c r="M254" s="867">
        <v>3254798.22</v>
      </c>
      <c r="N254" s="62"/>
      <c r="O254" s="62"/>
      <c r="P254" s="62"/>
    </row>
    <row r="255" spans="1:16" ht="18.399999999999999" customHeight="1">
      <c r="A255" s="74"/>
      <c r="B255" s="70"/>
      <c r="C255" s="71" t="s">
        <v>4</v>
      </c>
      <c r="D255" s="80" t="s">
        <v>44</v>
      </c>
      <c r="E255" s="258">
        <v>0.77707116863606185</v>
      </c>
      <c r="F255" s="258">
        <v>0</v>
      </c>
      <c r="G255" s="258"/>
      <c r="H255" s="258">
        <v>0.54781928571428573</v>
      </c>
      <c r="I255" s="258">
        <v>0.78498893944451897</v>
      </c>
      <c r="J255" s="258">
        <v>0.68096000000000001</v>
      </c>
      <c r="K255" s="258">
        <v>0</v>
      </c>
      <c r="L255" s="258">
        <v>0</v>
      </c>
      <c r="M255" s="358">
        <v>0.72846871530886304</v>
      </c>
      <c r="N255" s="62"/>
      <c r="O255" s="62"/>
      <c r="P255" s="62"/>
    </row>
    <row r="256" spans="1:16" ht="18.399999999999999" customHeight="1">
      <c r="A256" s="76"/>
      <c r="B256" s="77"/>
      <c r="C256" s="78" t="s">
        <v>4</v>
      </c>
      <c r="D256" s="82" t="s">
        <v>45</v>
      </c>
      <c r="E256" s="259">
        <v>0.7769723551178106</v>
      </c>
      <c r="F256" s="259">
        <v>0</v>
      </c>
      <c r="G256" s="259"/>
      <c r="H256" s="259">
        <v>0.54781928571428573</v>
      </c>
      <c r="I256" s="259">
        <v>0.78343540659558741</v>
      </c>
      <c r="J256" s="259">
        <v>0.99306666666666665</v>
      </c>
      <c r="K256" s="259">
        <v>0</v>
      </c>
      <c r="L256" s="259">
        <v>0</v>
      </c>
      <c r="M256" s="359">
        <v>0.72846871530886304</v>
      </c>
      <c r="N256" s="62"/>
      <c r="O256" s="62"/>
      <c r="P256" s="62"/>
    </row>
    <row r="257" spans="1:16" ht="18.399999999999999" customHeight="1">
      <c r="A257" s="69" t="s">
        <v>154</v>
      </c>
      <c r="B257" s="70" t="s">
        <v>47</v>
      </c>
      <c r="C257" s="71" t="s">
        <v>155</v>
      </c>
      <c r="D257" s="80" t="s">
        <v>41</v>
      </c>
      <c r="E257" s="864">
        <v>43607000</v>
      </c>
      <c r="F257" s="854">
        <v>0</v>
      </c>
      <c r="G257" s="865"/>
      <c r="H257" s="854">
        <v>5000</v>
      </c>
      <c r="I257" s="854">
        <v>41602000</v>
      </c>
      <c r="J257" s="854">
        <v>2000000</v>
      </c>
      <c r="K257" s="854">
        <v>0</v>
      </c>
      <c r="L257" s="854">
        <v>0</v>
      </c>
      <c r="M257" s="866">
        <v>0</v>
      </c>
      <c r="N257" s="62"/>
      <c r="O257" s="62"/>
      <c r="P257" s="62"/>
    </row>
    <row r="258" spans="1:16" ht="18.399999999999999" customHeight="1">
      <c r="A258" s="74"/>
      <c r="B258" s="70"/>
      <c r="C258" s="71" t="s">
        <v>4</v>
      </c>
      <c r="D258" s="80" t="s">
        <v>42</v>
      </c>
      <c r="E258" s="864">
        <v>51280587</v>
      </c>
      <c r="F258" s="864">
        <v>0</v>
      </c>
      <c r="G258" s="864"/>
      <c r="H258" s="864">
        <v>11000</v>
      </c>
      <c r="I258" s="864">
        <v>50838587</v>
      </c>
      <c r="J258" s="864">
        <v>431000</v>
      </c>
      <c r="K258" s="864">
        <v>0</v>
      </c>
      <c r="L258" s="864">
        <v>0</v>
      </c>
      <c r="M258" s="867">
        <v>0</v>
      </c>
      <c r="N258" s="62"/>
      <c r="O258" s="62"/>
      <c r="P258" s="62"/>
    </row>
    <row r="259" spans="1:16" ht="18.399999999999999" customHeight="1">
      <c r="A259" s="74"/>
      <c r="B259" s="70"/>
      <c r="C259" s="71" t="s">
        <v>4</v>
      </c>
      <c r="D259" s="80" t="s">
        <v>43</v>
      </c>
      <c r="E259" s="864">
        <v>39233217.250000007</v>
      </c>
      <c r="F259" s="864">
        <v>0</v>
      </c>
      <c r="G259" s="864"/>
      <c r="H259" s="864">
        <v>10828</v>
      </c>
      <c r="I259" s="864">
        <v>39186706.530000009</v>
      </c>
      <c r="J259" s="864">
        <v>35682.720000000001</v>
      </c>
      <c r="K259" s="864">
        <v>0</v>
      </c>
      <c r="L259" s="864">
        <v>0</v>
      </c>
      <c r="M259" s="867">
        <v>0</v>
      </c>
      <c r="N259" s="62"/>
      <c r="O259" s="62"/>
      <c r="P259" s="62"/>
    </row>
    <row r="260" spans="1:16" ht="18" customHeight="1">
      <c r="A260" s="74"/>
      <c r="B260" s="70"/>
      <c r="C260" s="71" t="s">
        <v>4</v>
      </c>
      <c r="D260" s="80" t="s">
        <v>44</v>
      </c>
      <c r="E260" s="258">
        <v>0.8996999850941364</v>
      </c>
      <c r="F260" s="258">
        <v>0</v>
      </c>
      <c r="G260" s="258"/>
      <c r="H260" s="258">
        <v>2.1656</v>
      </c>
      <c r="I260" s="258">
        <v>0.94194285202634509</v>
      </c>
      <c r="J260" s="258">
        <v>1.7841360000000001E-2</v>
      </c>
      <c r="K260" s="258">
        <v>0</v>
      </c>
      <c r="L260" s="258">
        <v>0</v>
      </c>
      <c r="M260" s="358">
        <v>0</v>
      </c>
      <c r="N260" s="62"/>
      <c r="O260" s="62"/>
      <c r="P260" s="62"/>
    </row>
    <row r="261" spans="1:16" ht="18.399999999999999" customHeight="1">
      <c r="A261" s="76"/>
      <c r="B261" s="77"/>
      <c r="C261" s="78" t="s">
        <v>4</v>
      </c>
      <c r="D261" s="79" t="s">
        <v>45</v>
      </c>
      <c r="E261" s="360">
        <v>0.76506958178930373</v>
      </c>
      <c r="F261" s="259">
        <v>0</v>
      </c>
      <c r="G261" s="259"/>
      <c r="H261" s="259">
        <v>0.98436363636363633</v>
      </c>
      <c r="I261" s="259">
        <v>0.77080636662856128</v>
      </c>
      <c r="J261" s="259">
        <v>8.2790533642691413E-2</v>
      </c>
      <c r="K261" s="259">
        <v>0</v>
      </c>
      <c r="L261" s="259">
        <v>0</v>
      </c>
      <c r="M261" s="359">
        <v>0</v>
      </c>
      <c r="N261" s="62"/>
      <c r="O261" s="62"/>
      <c r="P261" s="62"/>
    </row>
    <row r="262" spans="1:16" ht="18.399999999999999" customHeight="1">
      <c r="A262" s="69" t="s">
        <v>156</v>
      </c>
      <c r="B262" s="70" t="s">
        <v>47</v>
      </c>
      <c r="C262" s="71" t="s">
        <v>157</v>
      </c>
      <c r="D262" s="72" t="s">
        <v>41</v>
      </c>
      <c r="E262" s="864">
        <v>16099000</v>
      </c>
      <c r="F262" s="854">
        <v>0</v>
      </c>
      <c r="G262" s="865"/>
      <c r="H262" s="854">
        <v>3715000</v>
      </c>
      <c r="I262" s="854">
        <v>11879000</v>
      </c>
      <c r="J262" s="854">
        <v>505000</v>
      </c>
      <c r="K262" s="854">
        <v>0</v>
      </c>
      <c r="L262" s="854">
        <v>0</v>
      </c>
      <c r="M262" s="866">
        <v>0</v>
      </c>
      <c r="N262" s="62"/>
      <c r="O262" s="62"/>
      <c r="P262" s="62"/>
    </row>
    <row r="263" spans="1:16" ht="18.399999999999999" customHeight="1">
      <c r="A263" s="74"/>
      <c r="B263" s="70"/>
      <c r="C263" s="71" t="s">
        <v>4</v>
      </c>
      <c r="D263" s="80" t="s">
        <v>42</v>
      </c>
      <c r="E263" s="864">
        <v>16099000</v>
      </c>
      <c r="F263" s="864">
        <v>0</v>
      </c>
      <c r="G263" s="864"/>
      <c r="H263" s="864">
        <v>3715000</v>
      </c>
      <c r="I263" s="864">
        <v>11879000</v>
      </c>
      <c r="J263" s="864">
        <v>505000</v>
      </c>
      <c r="K263" s="864">
        <v>0</v>
      </c>
      <c r="L263" s="864">
        <v>0</v>
      </c>
      <c r="M263" s="867">
        <v>0</v>
      </c>
      <c r="N263" s="62"/>
      <c r="O263" s="62"/>
      <c r="P263" s="62"/>
    </row>
    <row r="264" spans="1:16" ht="18.399999999999999" customHeight="1">
      <c r="A264" s="74"/>
      <c r="B264" s="70"/>
      <c r="C264" s="71" t="s">
        <v>4</v>
      </c>
      <c r="D264" s="80" t="s">
        <v>43</v>
      </c>
      <c r="E264" s="864">
        <v>12254606.350000001</v>
      </c>
      <c r="F264" s="864">
        <v>0</v>
      </c>
      <c r="G264" s="864"/>
      <c r="H264" s="864">
        <v>2692227.27</v>
      </c>
      <c r="I264" s="864">
        <v>9073676.620000001</v>
      </c>
      <c r="J264" s="864">
        <v>488702.46</v>
      </c>
      <c r="K264" s="864">
        <v>0</v>
      </c>
      <c r="L264" s="864">
        <v>0</v>
      </c>
      <c r="M264" s="867">
        <v>0</v>
      </c>
      <c r="N264" s="62"/>
      <c r="O264" s="62"/>
      <c r="P264" s="62"/>
    </row>
    <row r="265" spans="1:16" ht="18.399999999999999" customHeight="1">
      <c r="A265" s="74"/>
      <c r="B265" s="70"/>
      <c r="C265" s="71" t="s">
        <v>4</v>
      </c>
      <c r="D265" s="80" t="s">
        <v>44</v>
      </c>
      <c r="E265" s="258">
        <v>0.76120295359960255</v>
      </c>
      <c r="F265" s="258">
        <v>0</v>
      </c>
      <c r="G265" s="258"/>
      <c r="H265" s="258">
        <v>0.72469105518169585</v>
      </c>
      <c r="I265" s="258">
        <v>0.76384178971293892</v>
      </c>
      <c r="J265" s="258">
        <v>0.96772764356435648</v>
      </c>
      <c r="K265" s="258">
        <v>0</v>
      </c>
      <c r="L265" s="258">
        <v>0</v>
      </c>
      <c r="M265" s="358">
        <v>0</v>
      </c>
      <c r="N265" s="62"/>
      <c r="O265" s="62"/>
      <c r="P265" s="62"/>
    </row>
    <row r="266" spans="1:16" ht="18.399999999999999" customHeight="1">
      <c r="A266" s="76"/>
      <c r="B266" s="77"/>
      <c r="C266" s="78" t="s">
        <v>4</v>
      </c>
      <c r="D266" s="82" t="s">
        <v>45</v>
      </c>
      <c r="E266" s="259">
        <v>0.76120295359960255</v>
      </c>
      <c r="F266" s="259">
        <v>0</v>
      </c>
      <c r="G266" s="259"/>
      <c r="H266" s="259">
        <v>0.72469105518169585</v>
      </c>
      <c r="I266" s="259">
        <v>0.76384178971293892</v>
      </c>
      <c r="J266" s="259">
        <v>0.96772764356435648</v>
      </c>
      <c r="K266" s="259">
        <v>0</v>
      </c>
      <c r="L266" s="259">
        <v>0</v>
      </c>
      <c r="M266" s="359">
        <v>0</v>
      </c>
      <c r="N266" s="62"/>
      <c r="O266" s="62"/>
      <c r="P266" s="62"/>
    </row>
    <row r="267" spans="1:16" ht="18.399999999999999" customHeight="1">
      <c r="A267" s="69" t="s">
        <v>158</v>
      </c>
      <c r="B267" s="70" t="s">
        <v>47</v>
      </c>
      <c r="C267" s="71" t="s">
        <v>159</v>
      </c>
      <c r="D267" s="80" t="s">
        <v>41</v>
      </c>
      <c r="E267" s="864">
        <v>77965000</v>
      </c>
      <c r="F267" s="854">
        <v>2675000</v>
      </c>
      <c r="G267" s="865"/>
      <c r="H267" s="854">
        <v>450000</v>
      </c>
      <c r="I267" s="854">
        <v>62735000</v>
      </c>
      <c r="J267" s="854">
        <v>6939000</v>
      </c>
      <c r="K267" s="854">
        <v>0</v>
      </c>
      <c r="L267" s="854">
        <v>0</v>
      </c>
      <c r="M267" s="866">
        <v>5166000</v>
      </c>
    </row>
    <row r="268" spans="1:16" ht="18.399999999999999" customHeight="1">
      <c r="A268" s="74"/>
      <c r="B268" s="70"/>
      <c r="C268" s="71" t="s">
        <v>160</v>
      </c>
      <c r="D268" s="80" t="s">
        <v>42</v>
      </c>
      <c r="E268" s="864">
        <v>81362486</v>
      </c>
      <c r="F268" s="864">
        <v>2675000</v>
      </c>
      <c r="G268" s="864"/>
      <c r="H268" s="864">
        <v>460604</v>
      </c>
      <c r="I268" s="864">
        <v>67262944</v>
      </c>
      <c r="J268" s="864">
        <v>5404995</v>
      </c>
      <c r="K268" s="864">
        <v>0</v>
      </c>
      <c r="L268" s="864">
        <v>0</v>
      </c>
      <c r="M268" s="867">
        <v>5558943</v>
      </c>
    </row>
    <row r="269" spans="1:16" ht="18.399999999999999" customHeight="1">
      <c r="A269" s="74"/>
      <c r="B269" s="70"/>
      <c r="C269" s="71" t="s">
        <v>4</v>
      </c>
      <c r="D269" s="80" t="s">
        <v>43</v>
      </c>
      <c r="E269" s="864">
        <v>54312373.180000007</v>
      </c>
      <c r="F269" s="864">
        <v>2304761.2000000002</v>
      </c>
      <c r="G269" s="864"/>
      <c r="H269" s="864">
        <v>354918</v>
      </c>
      <c r="I269" s="864">
        <v>47421385.260000005</v>
      </c>
      <c r="J269" s="864">
        <v>1381707.25</v>
      </c>
      <c r="K269" s="864">
        <v>0</v>
      </c>
      <c r="L269" s="864">
        <v>0</v>
      </c>
      <c r="M269" s="867">
        <v>2849601.4700000016</v>
      </c>
    </row>
    <row r="270" spans="1:16" ht="18.399999999999999" customHeight="1">
      <c r="A270" s="74"/>
      <c r="B270" s="70"/>
      <c r="C270" s="71" t="s">
        <v>4</v>
      </c>
      <c r="D270" s="80" t="s">
        <v>44</v>
      </c>
      <c r="E270" s="258">
        <v>0.69662506483678588</v>
      </c>
      <c r="F270" s="258">
        <v>0.86159297196261686</v>
      </c>
      <c r="G270" s="258"/>
      <c r="H270" s="258">
        <v>0.78870666666666667</v>
      </c>
      <c r="I270" s="258">
        <v>0.75589998023431904</v>
      </c>
      <c r="J270" s="258">
        <v>0.19912195561320076</v>
      </c>
      <c r="K270" s="258">
        <v>0</v>
      </c>
      <c r="L270" s="258">
        <v>0</v>
      </c>
      <c r="M270" s="358">
        <v>0.5516069434765779</v>
      </c>
    </row>
    <row r="271" spans="1:16" ht="18.399999999999999" customHeight="1">
      <c r="A271" s="76"/>
      <c r="B271" s="77"/>
      <c r="C271" s="78" t="s">
        <v>4</v>
      </c>
      <c r="D271" s="82" t="s">
        <v>45</v>
      </c>
      <c r="E271" s="259">
        <v>0.66753581226611003</v>
      </c>
      <c r="F271" s="259">
        <v>0.86159297196261686</v>
      </c>
      <c r="G271" s="259"/>
      <c r="H271" s="259">
        <v>0.7705491050881017</v>
      </c>
      <c r="I271" s="259">
        <v>0.70501501183177484</v>
      </c>
      <c r="J271" s="259">
        <v>0.25563525035638329</v>
      </c>
      <c r="K271" s="259">
        <v>0</v>
      </c>
      <c r="L271" s="259">
        <v>0</v>
      </c>
      <c r="M271" s="359">
        <v>0.51261570230167885</v>
      </c>
    </row>
    <row r="272" spans="1:16" ht="18.399999999999999" customHeight="1">
      <c r="A272" s="69" t="s">
        <v>161</v>
      </c>
      <c r="B272" s="70" t="s">
        <v>47</v>
      </c>
      <c r="C272" s="71" t="s">
        <v>162</v>
      </c>
      <c r="D272" s="80" t="s">
        <v>41</v>
      </c>
      <c r="E272" s="864">
        <v>53648000</v>
      </c>
      <c r="F272" s="854">
        <v>3000000</v>
      </c>
      <c r="G272" s="865"/>
      <c r="H272" s="854">
        <v>29160000</v>
      </c>
      <c r="I272" s="854">
        <v>21238000</v>
      </c>
      <c r="J272" s="854">
        <v>250000</v>
      </c>
      <c r="K272" s="854">
        <v>0</v>
      </c>
      <c r="L272" s="854">
        <v>0</v>
      </c>
      <c r="M272" s="866">
        <v>0</v>
      </c>
    </row>
    <row r="273" spans="1:13" ht="18.399999999999999" customHeight="1">
      <c r="A273" s="74"/>
      <c r="B273" s="70"/>
      <c r="C273" s="71" t="s">
        <v>163</v>
      </c>
      <c r="D273" s="80" t="s">
        <v>42</v>
      </c>
      <c r="E273" s="864">
        <v>118821204</v>
      </c>
      <c r="F273" s="864">
        <v>3054600</v>
      </c>
      <c r="G273" s="864"/>
      <c r="H273" s="864">
        <v>91660600</v>
      </c>
      <c r="I273" s="864">
        <v>23856004</v>
      </c>
      <c r="J273" s="864">
        <v>250000</v>
      </c>
      <c r="K273" s="864">
        <v>0</v>
      </c>
      <c r="L273" s="864">
        <v>0</v>
      </c>
      <c r="M273" s="867">
        <v>0</v>
      </c>
    </row>
    <row r="274" spans="1:13" ht="18.399999999999999" customHeight="1">
      <c r="A274" s="74"/>
      <c r="B274" s="70"/>
      <c r="C274" s="71" t="s">
        <v>4</v>
      </c>
      <c r="D274" s="80" t="s">
        <v>43</v>
      </c>
      <c r="E274" s="864">
        <v>94536997.670000002</v>
      </c>
      <c r="F274" s="864">
        <v>3035646.15</v>
      </c>
      <c r="G274" s="864"/>
      <c r="H274" s="864">
        <v>71959209.409999996</v>
      </c>
      <c r="I274" s="864">
        <v>19440300.109999999</v>
      </c>
      <c r="J274" s="864">
        <v>101842</v>
      </c>
      <c r="K274" s="864">
        <v>0</v>
      </c>
      <c r="L274" s="864">
        <v>0</v>
      </c>
      <c r="M274" s="867">
        <v>0</v>
      </c>
    </row>
    <row r="275" spans="1:13" ht="18.399999999999999" customHeight="1">
      <c r="A275" s="74"/>
      <c r="B275" s="70"/>
      <c r="C275" s="71" t="s">
        <v>4</v>
      </c>
      <c r="D275" s="80" t="s">
        <v>44</v>
      </c>
      <c r="E275" s="258">
        <v>1.7621718921488221</v>
      </c>
      <c r="F275" s="258">
        <v>1.0118820499999999</v>
      </c>
      <c r="G275" s="258"/>
      <c r="H275" s="258">
        <v>2.4677369482167353</v>
      </c>
      <c r="I275" s="258">
        <v>0.91535455833882662</v>
      </c>
      <c r="J275" s="258">
        <v>0.40736800000000001</v>
      </c>
      <c r="K275" s="258">
        <v>0</v>
      </c>
      <c r="L275" s="258">
        <v>0</v>
      </c>
      <c r="M275" s="358">
        <v>0</v>
      </c>
    </row>
    <row r="276" spans="1:13" ht="18.399999999999999" customHeight="1">
      <c r="A276" s="76"/>
      <c r="B276" s="77"/>
      <c r="C276" s="78" t="s">
        <v>4</v>
      </c>
      <c r="D276" s="82" t="s">
        <v>45</v>
      </c>
      <c r="E276" s="259">
        <v>0.79562396683002812</v>
      </c>
      <c r="F276" s="259">
        <v>0.99379498133961885</v>
      </c>
      <c r="G276" s="259"/>
      <c r="H276" s="259">
        <v>0.78506151399838098</v>
      </c>
      <c r="I276" s="259">
        <v>0.81490177944302822</v>
      </c>
      <c r="J276" s="259">
        <v>0.40736800000000001</v>
      </c>
      <c r="K276" s="259">
        <v>0</v>
      </c>
      <c r="L276" s="259">
        <v>0</v>
      </c>
      <c r="M276" s="359">
        <v>0</v>
      </c>
    </row>
    <row r="277" spans="1:13" ht="18.399999999999999" customHeight="1">
      <c r="A277" s="69" t="s">
        <v>164</v>
      </c>
      <c r="B277" s="70" t="s">
        <v>47</v>
      </c>
      <c r="C277" s="71" t="s">
        <v>165</v>
      </c>
      <c r="D277" s="80" t="s">
        <v>41</v>
      </c>
      <c r="E277" s="864">
        <v>203999000</v>
      </c>
      <c r="F277" s="854">
        <v>0</v>
      </c>
      <c r="G277" s="865"/>
      <c r="H277" s="854">
        <v>2176000</v>
      </c>
      <c r="I277" s="854">
        <v>189168000</v>
      </c>
      <c r="J277" s="854">
        <v>12655000</v>
      </c>
      <c r="K277" s="854">
        <v>0</v>
      </c>
      <c r="L277" s="854">
        <v>0</v>
      </c>
      <c r="M277" s="866">
        <v>0</v>
      </c>
    </row>
    <row r="278" spans="1:13" ht="18.399999999999999" customHeight="1">
      <c r="A278" s="74"/>
      <c r="B278" s="70"/>
      <c r="C278" s="71" t="s">
        <v>4</v>
      </c>
      <c r="D278" s="80" t="s">
        <v>42</v>
      </c>
      <c r="E278" s="864">
        <v>204151238</v>
      </c>
      <c r="F278" s="864">
        <v>0</v>
      </c>
      <c r="G278" s="864"/>
      <c r="H278" s="864">
        <v>2631051</v>
      </c>
      <c r="I278" s="864">
        <v>181404308</v>
      </c>
      <c r="J278" s="864">
        <v>20115879</v>
      </c>
      <c r="K278" s="864">
        <v>0</v>
      </c>
      <c r="L278" s="864">
        <v>0</v>
      </c>
      <c r="M278" s="867">
        <v>0</v>
      </c>
    </row>
    <row r="279" spans="1:13" ht="18.399999999999999" customHeight="1">
      <c r="A279" s="74"/>
      <c r="B279" s="70"/>
      <c r="C279" s="71" t="s">
        <v>4</v>
      </c>
      <c r="D279" s="80" t="s">
        <v>43</v>
      </c>
      <c r="E279" s="864">
        <v>163547740.01999995</v>
      </c>
      <c r="F279" s="864">
        <v>0</v>
      </c>
      <c r="G279" s="864"/>
      <c r="H279" s="864">
        <v>2301364.5700000003</v>
      </c>
      <c r="I279" s="864">
        <v>147740593.24999997</v>
      </c>
      <c r="J279" s="864">
        <v>13505782.199999999</v>
      </c>
      <c r="K279" s="864">
        <v>0</v>
      </c>
      <c r="L279" s="864">
        <v>0</v>
      </c>
      <c r="M279" s="867">
        <v>0</v>
      </c>
    </row>
    <row r="280" spans="1:13" ht="18.399999999999999" customHeight="1">
      <c r="A280" s="74"/>
      <c r="B280" s="70"/>
      <c r="C280" s="71" t="s">
        <v>4</v>
      </c>
      <c r="D280" s="80" t="s">
        <v>44</v>
      </c>
      <c r="E280" s="258">
        <v>0.80170853788498941</v>
      </c>
      <c r="F280" s="258">
        <v>0</v>
      </c>
      <c r="G280" s="258"/>
      <c r="H280" s="258">
        <v>1.0576123943014708</v>
      </c>
      <c r="I280" s="258">
        <v>0.78100203654952194</v>
      </c>
      <c r="J280" s="258">
        <v>1.0672289371789805</v>
      </c>
      <c r="K280" s="258">
        <v>0</v>
      </c>
      <c r="L280" s="258">
        <v>0</v>
      </c>
      <c r="M280" s="358">
        <v>0</v>
      </c>
    </row>
    <row r="281" spans="1:13" ht="18.399999999999999" customHeight="1">
      <c r="A281" s="76"/>
      <c r="B281" s="77"/>
      <c r="C281" s="78" t="s">
        <v>4</v>
      </c>
      <c r="D281" s="82" t="s">
        <v>45</v>
      </c>
      <c r="E281" s="259">
        <v>0.80111069431770943</v>
      </c>
      <c r="F281" s="259">
        <v>0</v>
      </c>
      <c r="G281" s="259"/>
      <c r="H281" s="259">
        <v>0.87469401771383382</v>
      </c>
      <c r="I281" s="259">
        <v>0.8144271482791906</v>
      </c>
      <c r="J281" s="259">
        <v>0.67139905743119643</v>
      </c>
      <c r="K281" s="259">
        <v>0</v>
      </c>
      <c r="L281" s="259">
        <v>0</v>
      </c>
      <c r="M281" s="359">
        <v>0</v>
      </c>
    </row>
    <row r="282" spans="1:13" ht="18.399999999999999" customHeight="1">
      <c r="A282" s="69" t="s">
        <v>166</v>
      </c>
      <c r="B282" s="70" t="s">
        <v>47</v>
      </c>
      <c r="C282" s="71" t="s">
        <v>167</v>
      </c>
      <c r="D282" s="80" t="s">
        <v>41</v>
      </c>
      <c r="E282" s="864">
        <v>616676000</v>
      </c>
      <c r="F282" s="854">
        <v>0</v>
      </c>
      <c r="G282" s="865"/>
      <c r="H282" s="854">
        <v>16272000</v>
      </c>
      <c r="I282" s="854">
        <v>565084000</v>
      </c>
      <c r="J282" s="854">
        <v>33917000</v>
      </c>
      <c r="K282" s="854">
        <v>0</v>
      </c>
      <c r="L282" s="854">
        <v>0</v>
      </c>
      <c r="M282" s="866">
        <v>1403000</v>
      </c>
    </row>
    <row r="283" spans="1:13" ht="18.399999999999999" customHeight="1">
      <c r="A283" s="74"/>
      <c r="B283" s="70"/>
      <c r="C283" s="71" t="s">
        <v>168</v>
      </c>
      <c r="D283" s="80" t="s">
        <v>42</v>
      </c>
      <c r="E283" s="864">
        <v>629197110</v>
      </c>
      <c r="F283" s="864">
        <v>0</v>
      </c>
      <c r="G283" s="864"/>
      <c r="H283" s="864">
        <v>16052000</v>
      </c>
      <c r="I283" s="864">
        <v>584638243</v>
      </c>
      <c r="J283" s="864">
        <v>25948715</v>
      </c>
      <c r="K283" s="864">
        <v>0</v>
      </c>
      <c r="L283" s="864">
        <v>0</v>
      </c>
      <c r="M283" s="867">
        <v>2558152</v>
      </c>
    </row>
    <row r="284" spans="1:13" ht="18.399999999999999" customHeight="1">
      <c r="A284" s="74"/>
      <c r="B284" s="70"/>
      <c r="C284" s="71" t="s">
        <v>4</v>
      </c>
      <c r="D284" s="80" t="s">
        <v>43</v>
      </c>
      <c r="E284" s="864">
        <v>507238103.32000005</v>
      </c>
      <c r="F284" s="864">
        <v>0</v>
      </c>
      <c r="G284" s="864"/>
      <c r="H284" s="864">
        <v>14343928.959999999</v>
      </c>
      <c r="I284" s="864">
        <v>481980572.64000005</v>
      </c>
      <c r="J284" s="864">
        <v>9574893.3099999987</v>
      </c>
      <c r="K284" s="864">
        <v>0</v>
      </c>
      <c r="L284" s="864">
        <v>0</v>
      </c>
      <c r="M284" s="867">
        <v>1338708.4100000001</v>
      </c>
    </row>
    <row r="285" spans="1:13" ht="18.399999999999999" customHeight="1">
      <c r="A285" s="74"/>
      <c r="B285" s="70"/>
      <c r="C285" s="71" t="s">
        <v>4</v>
      </c>
      <c r="D285" s="80" t="s">
        <v>44</v>
      </c>
      <c r="E285" s="258">
        <v>0.82253582646316714</v>
      </c>
      <c r="F285" s="258">
        <v>0</v>
      </c>
      <c r="G285" s="258"/>
      <c r="H285" s="258">
        <v>0.88150989183874129</v>
      </c>
      <c r="I285" s="258">
        <v>0.85293615221807739</v>
      </c>
      <c r="J285" s="258">
        <v>0.28230366217531028</v>
      </c>
      <c r="K285" s="258">
        <v>0</v>
      </c>
      <c r="L285" s="258">
        <v>0</v>
      </c>
      <c r="M285" s="358">
        <v>0.95417563079116186</v>
      </c>
    </row>
    <row r="286" spans="1:13" ht="18.399999999999999" customHeight="1">
      <c r="A286" s="76"/>
      <c r="B286" s="77"/>
      <c r="C286" s="78" t="s">
        <v>4</v>
      </c>
      <c r="D286" s="82" t="s">
        <v>45</v>
      </c>
      <c r="E286" s="259">
        <v>0.80616724911530513</v>
      </c>
      <c r="F286" s="259">
        <v>0</v>
      </c>
      <c r="G286" s="259"/>
      <c r="H286" s="259">
        <v>0.89359138798903559</v>
      </c>
      <c r="I286" s="259">
        <v>0.82440821894711402</v>
      </c>
      <c r="J286" s="259">
        <v>0.36899296593299508</v>
      </c>
      <c r="K286" s="259">
        <v>0</v>
      </c>
      <c r="L286" s="259">
        <v>0</v>
      </c>
      <c r="M286" s="359">
        <v>0.52331073759495139</v>
      </c>
    </row>
    <row r="287" spans="1:13" ht="18.399999999999999" customHeight="1">
      <c r="A287" s="69" t="s">
        <v>169</v>
      </c>
      <c r="B287" s="70" t="s">
        <v>47</v>
      </c>
      <c r="C287" s="71" t="s">
        <v>170</v>
      </c>
      <c r="D287" s="80" t="s">
        <v>41</v>
      </c>
      <c r="E287" s="864">
        <v>434499000</v>
      </c>
      <c r="F287" s="854">
        <v>0</v>
      </c>
      <c r="G287" s="865"/>
      <c r="H287" s="854">
        <v>1296000</v>
      </c>
      <c r="I287" s="854">
        <v>408547000</v>
      </c>
      <c r="J287" s="854">
        <v>5800000</v>
      </c>
      <c r="K287" s="854">
        <v>0</v>
      </c>
      <c r="L287" s="854">
        <v>0</v>
      </c>
      <c r="M287" s="866">
        <v>18856000</v>
      </c>
    </row>
    <row r="288" spans="1:13" ht="18.399999999999999" customHeight="1">
      <c r="A288" s="74"/>
      <c r="B288" s="70"/>
      <c r="C288" s="71" t="s">
        <v>4</v>
      </c>
      <c r="D288" s="80" t="s">
        <v>42</v>
      </c>
      <c r="E288" s="864">
        <v>453422306</v>
      </c>
      <c r="F288" s="864">
        <v>246000</v>
      </c>
      <c r="G288" s="864"/>
      <c r="H288" s="864">
        <v>1345400</v>
      </c>
      <c r="I288" s="864">
        <v>421209670</v>
      </c>
      <c r="J288" s="864">
        <v>11869226</v>
      </c>
      <c r="K288" s="864">
        <v>0</v>
      </c>
      <c r="L288" s="864">
        <v>0</v>
      </c>
      <c r="M288" s="867">
        <v>18752010</v>
      </c>
    </row>
    <row r="289" spans="1:13" ht="18.399999999999999" customHeight="1">
      <c r="A289" s="74"/>
      <c r="B289" s="70"/>
      <c r="C289" s="71" t="s">
        <v>4</v>
      </c>
      <c r="D289" s="80" t="s">
        <v>43</v>
      </c>
      <c r="E289" s="864">
        <v>339344601.22000015</v>
      </c>
      <c r="F289" s="864">
        <v>0</v>
      </c>
      <c r="G289" s="864"/>
      <c r="H289" s="864">
        <v>1049166.1000000001</v>
      </c>
      <c r="I289" s="864">
        <v>327888912.98000014</v>
      </c>
      <c r="J289" s="864">
        <v>2961733.8</v>
      </c>
      <c r="K289" s="864">
        <v>0</v>
      </c>
      <c r="L289" s="864">
        <v>0</v>
      </c>
      <c r="M289" s="867">
        <v>7444788.3399999999</v>
      </c>
    </row>
    <row r="290" spans="1:13" ht="18.399999999999999" customHeight="1">
      <c r="A290" s="74"/>
      <c r="B290" s="70"/>
      <c r="C290" s="71" t="s">
        <v>4</v>
      </c>
      <c r="D290" s="80" t="s">
        <v>44</v>
      </c>
      <c r="E290" s="258">
        <v>0.78100203043045013</v>
      </c>
      <c r="F290" s="258">
        <v>0</v>
      </c>
      <c r="G290" s="258"/>
      <c r="H290" s="258">
        <v>0.8095417438271606</v>
      </c>
      <c r="I290" s="258">
        <v>0.80257329751534134</v>
      </c>
      <c r="J290" s="258">
        <v>0.51064375862068967</v>
      </c>
      <c r="K290" s="258">
        <v>0</v>
      </c>
      <c r="L290" s="258">
        <v>0</v>
      </c>
      <c r="M290" s="358">
        <v>0.39482331035214252</v>
      </c>
    </row>
    <row r="291" spans="1:13" ht="18.399999999999999" customHeight="1">
      <c r="A291" s="76"/>
      <c r="B291" s="77"/>
      <c r="C291" s="78" t="s">
        <v>4</v>
      </c>
      <c r="D291" s="79" t="s">
        <v>45</v>
      </c>
      <c r="E291" s="360">
        <v>0.74840738254284334</v>
      </c>
      <c r="F291" s="259">
        <v>0</v>
      </c>
      <c r="G291" s="259"/>
      <c r="H291" s="259">
        <v>0.77981722907685458</v>
      </c>
      <c r="I291" s="259">
        <v>0.77844583430385195</v>
      </c>
      <c r="J291" s="259">
        <v>0.24953049171024291</v>
      </c>
      <c r="K291" s="259">
        <v>0</v>
      </c>
      <c r="L291" s="259">
        <v>0</v>
      </c>
      <c r="M291" s="359">
        <v>0.39701281835920521</v>
      </c>
    </row>
    <row r="292" spans="1:13" ht="18.399999999999999" customHeight="1">
      <c r="A292" s="69" t="s">
        <v>171</v>
      </c>
      <c r="B292" s="70" t="s">
        <v>47</v>
      </c>
      <c r="C292" s="71" t="s">
        <v>172</v>
      </c>
      <c r="D292" s="72" t="s">
        <v>41</v>
      </c>
      <c r="E292" s="868">
        <v>263772000</v>
      </c>
      <c r="F292" s="854">
        <v>0</v>
      </c>
      <c r="G292" s="865"/>
      <c r="H292" s="854">
        <v>3944000</v>
      </c>
      <c r="I292" s="854">
        <v>232899000</v>
      </c>
      <c r="J292" s="854">
        <v>26929000</v>
      </c>
      <c r="K292" s="854">
        <v>0</v>
      </c>
      <c r="L292" s="854">
        <v>0</v>
      </c>
      <c r="M292" s="866">
        <v>0</v>
      </c>
    </row>
    <row r="293" spans="1:13" ht="18.399999999999999" customHeight="1">
      <c r="A293" s="74"/>
      <c r="B293" s="70"/>
      <c r="C293" s="71" t="s">
        <v>4</v>
      </c>
      <c r="D293" s="80" t="s">
        <v>42</v>
      </c>
      <c r="E293" s="864">
        <v>263932000.00000003</v>
      </c>
      <c r="F293" s="864">
        <v>0</v>
      </c>
      <c r="G293" s="864"/>
      <c r="H293" s="864">
        <v>3953663.99</v>
      </c>
      <c r="I293" s="864">
        <v>233049336.01000002</v>
      </c>
      <c r="J293" s="864">
        <v>26929000</v>
      </c>
      <c r="K293" s="864">
        <v>0</v>
      </c>
      <c r="L293" s="864">
        <v>0</v>
      </c>
      <c r="M293" s="867">
        <v>0</v>
      </c>
    </row>
    <row r="294" spans="1:13" ht="18.399999999999999" customHeight="1">
      <c r="A294" s="74"/>
      <c r="B294" s="70"/>
      <c r="C294" s="71" t="s">
        <v>4</v>
      </c>
      <c r="D294" s="80" t="s">
        <v>43</v>
      </c>
      <c r="E294" s="864">
        <v>200759120.5</v>
      </c>
      <c r="F294" s="864">
        <v>0</v>
      </c>
      <c r="G294" s="864"/>
      <c r="H294" s="864">
        <v>3130985.9299999997</v>
      </c>
      <c r="I294" s="864">
        <v>193480471.56999999</v>
      </c>
      <c r="J294" s="864">
        <v>4147663</v>
      </c>
      <c r="K294" s="864">
        <v>0</v>
      </c>
      <c r="L294" s="864">
        <v>0</v>
      </c>
      <c r="M294" s="867">
        <v>0</v>
      </c>
    </row>
    <row r="295" spans="1:13" ht="18.399999999999999" customHeight="1">
      <c r="A295" s="74"/>
      <c r="B295" s="70"/>
      <c r="C295" s="71" t="s">
        <v>4</v>
      </c>
      <c r="D295" s="80" t="s">
        <v>44</v>
      </c>
      <c r="E295" s="258">
        <v>0.76110853502267106</v>
      </c>
      <c r="F295" s="258">
        <v>0</v>
      </c>
      <c r="G295" s="258"/>
      <c r="H295" s="258">
        <v>0.79386052991886402</v>
      </c>
      <c r="I295" s="258">
        <v>0.83074839982138182</v>
      </c>
      <c r="J295" s="258">
        <v>0.15402216940844443</v>
      </c>
      <c r="K295" s="258">
        <v>0</v>
      </c>
      <c r="L295" s="258">
        <v>0</v>
      </c>
      <c r="M295" s="358">
        <v>0</v>
      </c>
    </row>
    <row r="296" spans="1:13" ht="18.399999999999999" customHeight="1">
      <c r="A296" s="76"/>
      <c r="B296" s="77"/>
      <c r="C296" s="78" t="s">
        <v>4</v>
      </c>
      <c r="D296" s="82" t="s">
        <v>45</v>
      </c>
      <c r="E296" s="259">
        <v>0.7606471382780412</v>
      </c>
      <c r="F296" s="259">
        <v>0</v>
      </c>
      <c r="G296" s="259"/>
      <c r="H296" s="259">
        <v>0.79192008676488457</v>
      </c>
      <c r="I296" s="259">
        <v>0.83021249870326963</v>
      </c>
      <c r="J296" s="259">
        <v>0.15402216940844443</v>
      </c>
      <c r="K296" s="259">
        <v>0</v>
      </c>
      <c r="L296" s="259">
        <v>0</v>
      </c>
      <c r="M296" s="359">
        <v>0</v>
      </c>
    </row>
    <row r="297" spans="1:13" ht="18.399999999999999" customHeight="1">
      <c r="A297" s="69" t="s">
        <v>173</v>
      </c>
      <c r="B297" s="70" t="s">
        <v>47</v>
      </c>
      <c r="C297" s="71" t="s">
        <v>174</v>
      </c>
      <c r="D297" s="80" t="s">
        <v>41</v>
      </c>
      <c r="E297" s="864">
        <v>62957000</v>
      </c>
      <c r="F297" s="854">
        <v>0</v>
      </c>
      <c r="G297" s="865"/>
      <c r="H297" s="854">
        <v>45000</v>
      </c>
      <c r="I297" s="854">
        <v>60956000</v>
      </c>
      <c r="J297" s="854">
        <v>1860000</v>
      </c>
      <c r="K297" s="854">
        <v>0</v>
      </c>
      <c r="L297" s="854">
        <v>0</v>
      </c>
      <c r="M297" s="866">
        <v>96000</v>
      </c>
    </row>
    <row r="298" spans="1:13" ht="18.399999999999999" customHeight="1">
      <c r="A298" s="74"/>
      <c r="B298" s="70"/>
      <c r="C298" s="71" t="s">
        <v>4</v>
      </c>
      <c r="D298" s="80" t="s">
        <v>42</v>
      </c>
      <c r="E298" s="864">
        <v>63611674.809999995</v>
      </c>
      <c r="F298" s="864">
        <v>0</v>
      </c>
      <c r="G298" s="864"/>
      <c r="H298" s="864">
        <v>303000</v>
      </c>
      <c r="I298" s="864">
        <v>61102365.689999998</v>
      </c>
      <c r="J298" s="864">
        <v>2088773.12</v>
      </c>
      <c r="K298" s="864">
        <v>0</v>
      </c>
      <c r="L298" s="864">
        <v>0</v>
      </c>
      <c r="M298" s="867">
        <v>117535.99999999999</v>
      </c>
    </row>
    <row r="299" spans="1:13" ht="18.399999999999999" customHeight="1">
      <c r="A299" s="74"/>
      <c r="B299" s="70"/>
      <c r="C299" s="71" t="s">
        <v>4</v>
      </c>
      <c r="D299" s="80" t="s">
        <v>43</v>
      </c>
      <c r="E299" s="864">
        <v>52277557.750000015</v>
      </c>
      <c r="F299" s="864">
        <v>0</v>
      </c>
      <c r="G299" s="864"/>
      <c r="H299" s="864">
        <v>245788.95</v>
      </c>
      <c r="I299" s="864">
        <v>50958188.06000001</v>
      </c>
      <c r="J299" s="864">
        <v>972342.85</v>
      </c>
      <c r="K299" s="864">
        <v>0</v>
      </c>
      <c r="L299" s="864">
        <v>0</v>
      </c>
      <c r="M299" s="867">
        <v>101237.88999999998</v>
      </c>
    </row>
    <row r="300" spans="1:13" ht="18.399999999999999" customHeight="1">
      <c r="A300" s="74"/>
      <c r="B300" s="70"/>
      <c r="C300" s="71" t="s">
        <v>4</v>
      </c>
      <c r="D300" s="80" t="s">
        <v>44</v>
      </c>
      <c r="E300" s="258">
        <v>0.8303692639420559</v>
      </c>
      <c r="F300" s="258">
        <v>0</v>
      </c>
      <c r="G300" s="258"/>
      <c r="H300" s="258">
        <v>5.4619766666666667</v>
      </c>
      <c r="I300" s="258">
        <v>0.8359831363606538</v>
      </c>
      <c r="J300" s="258">
        <v>0.52276497311827952</v>
      </c>
      <c r="K300" s="258">
        <v>0</v>
      </c>
      <c r="L300" s="258">
        <v>0</v>
      </c>
      <c r="M300" s="358">
        <v>1.0545613541666665</v>
      </c>
    </row>
    <row r="301" spans="1:13" ht="18.399999999999999" customHeight="1">
      <c r="A301" s="76"/>
      <c r="B301" s="77"/>
      <c r="C301" s="78" t="s">
        <v>4</v>
      </c>
      <c r="D301" s="82" t="s">
        <v>45</v>
      </c>
      <c r="E301" s="259">
        <v>0.82182331947942655</v>
      </c>
      <c r="F301" s="259">
        <v>0</v>
      </c>
      <c r="G301" s="259"/>
      <c r="H301" s="259">
        <v>0.81118465346534663</v>
      </c>
      <c r="I301" s="259">
        <v>0.83398060753545944</v>
      </c>
      <c r="J301" s="259">
        <v>0.46550907836270888</v>
      </c>
      <c r="K301" s="259">
        <v>0</v>
      </c>
      <c r="L301" s="259">
        <v>0</v>
      </c>
      <c r="M301" s="359">
        <v>0.86133516539613397</v>
      </c>
    </row>
    <row r="302" spans="1:13" ht="18.399999999999999" customHeight="1">
      <c r="A302" s="69" t="s">
        <v>175</v>
      </c>
      <c r="B302" s="70" t="s">
        <v>47</v>
      </c>
      <c r="C302" s="71" t="s">
        <v>176</v>
      </c>
      <c r="D302" s="80" t="s">
        <v>41</v>
      </c>
      <c r="E302" s="864">
        <v>57482000</v>
      </c>
      <c r="F302" s="854">
        <v>0</v>
      </c>
      <c r="G302" s="865"/>
      <c r="H302" s="854">
        <v>52000</v>
      </c>
      <c r="I302" s="854">
        <v>55562000</v>
      </c>
      <c r="J302" s="854">
        <v>1595000</v>
      </c>
      <c r="K302" s="854">
        <v>0</v>
      </c>
      <c r="L302" s="854">
        <v>0</v>
      </c>
      <c r="M302" s="866">
        <v>273000</v>
      </c>
    </row>
    <row r="303" spans="1:13" ht="18.399999999999999" customHeight="1">
      <c r="A303" s="74"/>
      <c r="B303" s="70"/>
      <c r="C303" s="71" t="s">
        <v>4</v>
      </c>
      <c r="D303" s="80" t="s">
        <v>42</v>
      </c>
      <c r="E303" s="864">
        <v>60940484</v>
      </c>
      <c r="F303" s="864">
        <v>0</v>
      </c>
      <c r="G303" s="864"/>
      <c r="H303" s="864">
        <v>94705</v>
      </c>
      <c r="I303" s="864">
        <v>57612307</v>
      </c>
      <c r="J303" s="864">
        <v>1665000</v>
      </c>
      <c r="K303" s="864">
        <v>0</v>
      </c>
      <c r="L303" s="864">
        <v>0</v>
      </c>
      <c r="M303" s="867">
        <v>1568472</v>
      </c>
    </row>
    <row r="304" spans="1:13" ht="18.399999999999999" customHeight="1">
      <c r="A304" s="74"/>
      <c r="B304" s="70"/>
      <c r="C304" s="71" t="s">
        <v>4</v>
      </c>
      <c r="D304" s="80" t="s">
        <v>43</v>
      </c>
      <c r="E304" s="864">
        <v>48151527.829999991</v>
      </c>
      <c r="F304" s="864">
        <v>0</v>
      </c>
      <c r="G304" s="864"/>
      <c r="H304" s="864">
        <v>85594.72</v>
      </c>
      <c r="I304" s="864">
        <v>46138725.29999999</v>
      </c>
      <c r="J304" s="864">
        <v>487733.09</v>
      </c>
      <c r="K304" s="864">
        <v>0</v>
      </c>
      <c r="L304" s="864">
        <v>0</v>
      </c>
      <c r="M304" s="867">
        <v>1439474.7200000002</v>
      </c>
    </row>
    <row r="305" spans="1:13" ht="18.399999999999999" customHeight="1">
      <c r="A305" s="74"/>
      <c r="B305" s="70"/>
      <c r="C305" s="71" t="s">
        <v>4</v>
      </c>
      <c r="D305" s="80" t="s">
        <v>44</v>
      </c>
      <c r="E305" s="258">
        <v>0.83768010559827411</v>
      </c>
      <c r="F305" s="258">
        <v>0</v>
      </c>
      <c r="G305" s="258"/>
      <c r="H305" s="258">
        <v>1.6460523076923077</v>
      </c>
      <c r="I305" s="258">
        <v>0.83040072891544559</v>
      </c>
      <c r="J305" s="258">
        <v>0.30578877115987463</v>
      </c>
      <c r="K305" s="258">
        <v>0</v>
      </c>
      <c r="L305" s="258">
        <v>0</v>
      </c>
      <c r="M305" s="358">
        <v>5.2728011721611727</v>
      </c>
    </row>
    <row r="306" spans="1:13" ht="18.399999999999999" customHeight="1">
      <c r="A306" s="76"/>
      <c r="B306" s="77"/>
      <c r="C306" s="78" t="s">
        <v>4</v>
      </c>
      <c r="D306" s="82" t="s">
        <v>45</v>
      </c>
      <c r="E306" s="259">
        <v>0.79014022648720661</v>
      </c>
      <c r="F306" s="259">
        <v>0</v>
      </c>
      <c r="G306" s="259"/>
      <c r="H306" s="259">
        <v>0.90380360065466447</v>
      </c>
      <c r="I306" s="259">
        <v>0.80084842462566186</v>
      </c>
      <c r="J306" s="259">
        <v>0.2929327867867868</v>
      </c>
      <c r="K306" s="259">
        <v>0</v>
      </c>
      <c r="L306" s="259">
        <v>0</v>
      </c>
      <c r="M306" s="359">
        <v>0.91775608362788763</v>
      </c>
    </row>
    <row r="307" spans="1:13" ht="18.399999999999999" customHeight="1">
      <c r="A307" s="69" t="s">
        <v>177</v>
      </c>
      <c r="B307" s="70" t="s">
        <v>47</v>
      </c>
      <c r="C307" s="71" t="s">
        <v>178</v>
      </c>
      <c r="D307" s="80" t="s">
        <v>41</v>
      </c>
      <c r="E307" s="864">
        <v>74954000</v>
      </c>
      <c r="F307" s="854">
        <v>5000000</v>
      </c>
      <c r="G307" s="865"/>
      <c r="H307" s="854">
        <v>278000</v>
      </c>
      <c r="I307" s="854">
        <v>20245000</v>
      </c>
      <c r="J307" s="854">
        <v>0</v>
      </c>
      <c r="K307" s="854">
        <v>0</v>
      </c>
      <c r="L307" s="854">
        <v>0</v>
      </c>
      <c r="M307" s="866">
        <v>49431000</v>
      </c>
    </row>
    <row r="308" spans="1:13" ht="18.399999999999999" customHeight="1">
      <c r="A308" s="74"/>
      <c r="B308" s="70"/>
      <c r="C308" s="71"/>
      <c r="D308" s="80" t="s">
        <v>42</v>
      </c>
      <c r="E308" s="864">
        <v>142880890</v>
      </c>
      <c r="F308" s="864">
        <v>5000000</v>
      </c>
      <c r="G308" s="864"/>
      <c r="H308" s="864">
        <v>664000</v>
      </c>
      <c r="I308" s="864">
        <v>19859000</v>
      </c>
      <c r="J308" s="864">
        <v>0</v>
      </c>
      <c r="K308" s="864">
        <v>0</v>
      </c>
      <c r="L308" s="864">
        <v>0</v>
      </c>
      <c r="M308" s="867">
        <v>117357890</v>
      </c>
    </row>
    <row r="309" spans="1:13" ht="18.399999999999999" customHeight="1">
      <c r="A309" s="74"/>
      <c r="B309" s="70"/>
      <c r="C309" s="71"/>
      <c r="D309" s="80" t="s">
        <v>43</v>
      </c>
      <c r="E309" s="864">
        <v>97836653.239999995</v>
      </c>
      <c r="F309" s="864">
        <v>5000000</v>
      </c>
      <c r="G309" s="864"/>
      <c r="H309" s="864">
        <v>511566.35</v>
      </c>
      <c r="I309" s="864">
        <v>13190402.34</v>
      </c>
      <c r="J309" s="864">
        <v>0</v>
      </c>
      <c r="K309" s="864">
        <v>0</v>
      </c>
      <c r="L309" s="864">
        <v>0</v>
      </c>
      <c r="M309" s="867">
        <v>79134684.549999997</v>
      </c>
    </row>
    <row r="310" spans="1:13" ht="18.399999999999999" customHeight="1">
      <c r="A310" s="74"/>
      <c r="B310" s="70"/>
      <c r="C310" s="71"/>
      <c r="D310" s="80" t="s">
        <v>44</v>
      </c>
      <c r="E310" s="258">
        <v>1.3052892872962083</v>
      </c>
      <c r="F310" s="258">
        <v>1</v>
      </c>
      <c r="G310" s="258"/>
      <c r="H310" s="258">
        <v>1.840166726618705</v>
      </c>
      <c r="I310" s="258">
        <v>0.65153876710298841</v>
      </c>
      <c r="J310" s="258">
        <v>0</v>
      </c>
      <c r="K310" s="258">
        <v>0</v>
      </c>
      <c r="L310" s="258">
        <v>0</v>
      </c>
      <c r="M310" s="358">
        <v>1.6009120703607047</v>
      </c>
    </row>
    <row r="311" spans="1:13" ht="18.399999999999999" customHeight="1">
      <c r="A311" s="76"/>
      <c r="B311" s="77"/>
      <c r="C311" s="78"/>
      <c r="D311" s="82" t="s">
        <v>45</v>
      </c>
      <c r="E311" s="259">
        <v>0.6847427478930177</v>
      </c>
      <c r="F311" s="259">
        <v>1</v>
      </c>
      <c r="G311" s="259"/>
      <c r="H311" s="259">
        <v>0.77043125000000001</v>
      </c>
      <c r="I311" s="259">
        <v>0.66420274636185106</v>
      </c>
      <c r="J311" s="259">
        <v>0</v>
      </c>
      <c r="K311" s="259">
        <v>0</v>
      </c>
      <c r="L311" s="259">
        <v>0</v>
      </c>
      <c r="M311" s="359">
        <v>0.67430220967674181</v>
      </c>
    </row>
    <row r="312" spans="1:13" ht="18.399999999999999" customHeight="1">
      <c r="A312" s="69" t="s">
        <v>179</v>
      </c>
      <c r="B312" s="70" t="s">
        <v>47</v>
      </c>
      <c r="C312" s="71" t="s">
        <v>180</v>
      </c>
      <c r="D312" s="80" t="s">
        <v>41</v>
      </c>
      <c r="E312" s="864">
        <v>12758000</v>
      </c>
      <c r="F312" s="854">
        <v>1500000</v>
      </c>
      <c r="G312" s="865"/>
      <c r="H312" s="854">
        <v>11000</v>
      </c>
      <c r="I312" s="854">
        <v>11222000</v>
      </c>
      <c r="J312" s="854">
        <v>25000</v>
      </c>
      <c r="K312" s="854">
        <v>0</v>
      </c>
      <c r="L312" s="854">
        <v>0</v>
      </c>
      <c r="M312" s="866">
        <v>0</v>
      </c>
    </row>
    <row r="313" spans="1:13" ht="18.399999999999999" customHeight="1">
      <c r="A313" s="74"/>
      <c r="B313" s="70"/>
      <c r="C313" s="71"/>
      <c r="D313" s="80" t="s">
        <v>42</v>
      </c>
      <c r="E313" s="864">
        <v>22573253</v>
      </c>
      <c r="F313" s="864">
        <v>1500000</v>
      </c>
      <c r="G313" s="864"/>
      <c r="H313" s="864">
        <v>12500</v>
      </c>
      <c r="I313" s="864">
        <v>20329876</v>
      </c>
      <c r="J313" s="864">
        <v>730877</v>
      </c>
      <c r="K313" s="864">
        <v>0</v>
      </c>
      <c r="L313" s="864">
        <v>0</v>
      </c>
      <c r="M313" s="867">
        <v>0</v>
      </c>
    </row>
    <row r="314" spans="1:13" ht="18.399999999999999" customHeight="1">
      <c r="A314" s="74"/>
      <c r="B314" s="70"/>
      <c r="C314" s="71"/>
      <c r="D314" s="80" t="s">
        <v>43</v>
      </c>
      <c r="E314" s="864">
        <v>18478568.210000001</v>
      </c>
      <c r="F314" s="864">
        <v>1500000</v>
      </c>
      <c r="G314" s="864"/>
      <c r="H314" s="864">
        <v>2526.35</v>
      </c>
      <c r="I314" s="864">
        <v>16270253.360000001</v>
      </c>
      <c r="J314" s="864">
        <v>705788.5</v>
      </c>
      <c r="K314" s="864">
        <v>0</v>
      </c>
      <c r="L314" s="864">
        <v>0</v>
      </c>
      <c r="M314" s="867">
        <v>0</v>
      </c>
    </row>
    <row r="315" spans="1:13" ht="18.399999999999999" customHeight="1">
      <c r="A315" s="74"/>
      <c r="B315" s="70"/>
      <c r="C315" s="71"/>
      <c r="D315" s="80" t="s">
        <v>44</v>
      </c>
      <c r="E315" s="258">
        <v>1.4483906733030256</v>
      </c>
      <c r="F315" s="258">
        <v>1</v>
      </c>
      <c r="G315" s="258"/>
      <c r="H315" s="258">
        <v>0.2296681818181818</v>
      </c>
      <c r="I315" s="258">
        <v>1.4498532667973625</v>
      </c>
      <c r="J315" s="258" t="s">
        <v>763</v>
      </c>
      <c r="K315" s="258">
        <v>0</v>
      </c>
      <c r="L315" s="258">
        <v>0</v>
      </c>
      <c r="M315" s="358">
        <v>0</v>
      </c>
    </row>
    <row r="316" spans="1:13" ht="18.399999999999999" customHeight="1">
      <c r="A316" s="76"/>
      <c r="B316" s="77"/>
      <c r="C316" s="78"/>
      <c r="D316" s="82" t="s">
        <v>45</v>
      </c>
      <c r="E316" s="259">
        <v>0.81860457639844819</v>
      </c>
      <c r="F316" s="259">
        <v>1</v>
      </c>
      <c r="G316" s="259"/>
      <c r="H316" s="259">
        <v>0.20210799999999998</v>
      </c>
      <c r="I316" s="259">
        <v>0.80031247411445117</v>
      </c>
      <c r="J316" s="259">
        <v>0.96567343068669553</v>
      </c>
      <c r="K316" s="259">
        <v>0</v>
      </c>
      <c r="L316" s="259">
        <v>0</v>
      </c>
      <c r="M316" s="359">
        <v>0</v>
      </c>
    </row>
    <row r="317" spans="1:13" ht="18.399999999999999" customHeight="1">
      <c r="A317" s="69" t="s">
        <v>181</v>
      </c>
      <c r="B317" s="70" t="s">
        <v>47</v>
      </c>
      <c r="C317" s="71" t="s">
        <v>182</v>
      </c>
      <c r="D317" s="80" t="s">
        <v>41</v>
      </c>
      <c r="E317" s="864">
        <v>155791000</v>
      </c>
      <c r="F317" s="854">
        <v>0</v>
      </c>
      <c r="G317" s="865"/>
      <c r="H317" s="854">
        <v>390000</v>
      </c>
      <c r="I317" s="854">
        <v>137208000</v>
      </c>
      <c r="J317" s="854">
        <v>17564000</v>
      </c>
      <c r="K317" s="854">
        <v>0</v>
      </c>
      <c r="L317" s="854">
        <v>0</v>
      </c>
      <c r="M317" s="866">
        <v>629000</v>
      </c>
    </row>
    <row r="318" spans="1:13" ht="18.399999999999999" customHeight="1">
      <c r="A318" s="74"/>
      <c r="B318" s="70"/>
      <c r="C318" s="71" t="s">
        <v>4</v>
      </c>
      <c r="D318" s="80" t="s">
        <v>42</v>
      </c>
      <c r="E318" s="864">
        <v>156191061</v>
      </c>
      <c r="F318" s="864">
        <v>0</v>
      </c>
      <c r="G318" s="864"/>
      <c r="H318" s="864">
        <v>494400</v>
      </c>
      <c r="I318" s="864">
        <v>140927326</v>
      </c>
      <c r="J318" s="864">
        <v>13769557</v>
      </c>
      <c r="K318" s="864">
        <v>0</v>
      </c>
      <c r="L318" s="864">
        <v>0</v>
      </c>
      <c r="M318" s="867">
        <v>999778</v>
      </c>
    </row>
    <row r="319" spans="1:13" ht="18.399999999999999" customHeight="1">
      <c r="A319" s="74"/>
      <c r="B319" s="70"/>
      <c r="C319" s="71" t="s">
        <v>4</v>
      </c>
      <c r="D319" s="80" t="s">
        <v>43</v>
      </c>
      <c r="E319" s="864">
        <v>114221471.05999999</v>
      </c>
      <c r="F319" s="864">
        <v>0</v>
      </c>
      <c r="G319" s="864"/>
      <c r="H319" s="864">
        <v>353874.70999999996</v>
      </c>
      <c r="I319" s="864">
        <v>110492862.36999999</v>
      </c>
      <c r="J319" s="864">
        <v>3167330.9</v>
      </c>
      <c r="K319" s="864">
        <v>0</v>
      </c>
      <c r="L319" s="864">
        <v>0</v>
      </c>
      <c r="M319" s="867">
        <v>207403.08000000002</v>
      </c>
    </row>
    <row r="320" spans="1:13" ht="18.399999999999999" customHeight="1">
      <c r="A320" s="74"/>
      <c r="B320" s="70"/>
      <c r="C320" s="71" t="s">
        <v>4</v>
      </c>
      <c r="D320" s="80" t="s">
        <v>44</v>
      </c>
      <c r="E320" s="258">
        <v>0.73317117843777879</v>
      </c>
      <c r="F320" s="258">
        <v>0</v>
      </c>
      <c r="G320" s="258"/>
      <c r="H320" s="258">
        <v>0.9073710512820512</v>
      </c>
      <c r="I320" s="258">
        <v>0.80529460650982443</v>
      </c>
      <c r="J320" s="258">
        <v>0.18033084149396492</v>
      </c>
      <c r="K320" s="258">
        <v>0</v>
      </c>
      <c r="L320" s="258">
        <v>0</v>
      </c>
      <c r="M320" s="358">
        <v>0.32973462639109702</v>
      </c>
    </row>
    <row r="321" spans="1:13" ht="18" customHeight="1">
      <c r="A321" s="76"/>
      <c r="B321" s="77"/>
      <c r="C321" s="78" t="s">
        <v>4</v>
      </c>
      <c r="D321" s="79" t="s">
        <v>45</v>
      </c>
      <c r="E321" s="360">
        <v>0.73129326562420871</v>
      </c>
      <c r="F321" s="259">
        <v>0</v>
      </c>
      <c r="G321" s="259"/>
      <c r="H321" s="259">
        <v>0.71576599919093842</v>
      </c>
      <c r="I321" s="259">
        <v>0.78404143118418346</v>
      </c>
      <c r="J321" s="259">
        <v>0.23002416853352653</v>
      </c>
      <c r="K321" s="259">
        <v>0</v>
      </c>
      <c r="L321" s="259">
        <v>0</v>
      </c>
      <c r="M321" s="359">
        <v>0.20744913370768311</v>
      </c>
    </row>
    <row r="322" spans="1:13" ht="18.399999999999999" customHeight="1">
      <c r="A322" s="69" t="s">
        <v>183</v>
      </c>
      <c r="B322" s="70" t="s">
        <v>47</v>
      </c>
      <c r="C322" s="71" t="s">
        <v>184</v>
      </c>
      <c r="D322" s="72" t="s">
        <v>41</v>
      </c>
      <c r="E322" s="868">
        <v>34723000</v>
      </c>
      <c r="F322" s="854">
        <v>0</v>
      </c>
      <c r="G322" s="865"/>
      <c r="H322" s="854">
        <v>53000</v>
      </c>
      <c r="I322" s="854">
        <v>33670000</v>
      </c>
      <c r="J322" s="854">
        <v>1000000</v>
      </c>
      <c r="K322" s="854">
        <v>0</v>
      </c>
      <c r="L322" s="854">
        <v>0</v>
      </c>
      <c r="M322" s="866">
        <v>0</v>
      </c>
    </row>
    <row r="323" spans="1:13" ht="18.399999999999999" customHeight="1">
      <c r="A323" s="74"/>
      <c r="B323" s="70"/>
      <c r="C323" s="71" t="s">
        <v>4</v>
      </c>
      <c r="D323" s="80" t="s">
        <v>42</v>
      </c>
      <c r="E323" s="864">
        <v>34723000</v>
      </c>
      <c r="F323" s="864">
        <v>0</v>
      </c>
      <c r="G323" s="864"/>
      <c r="H323" s="864">
        <v>53000</v>
      </c>
      <c r="I323" s="864">
        <v>33670000</v>
      </c>
      <c r="J323" s="864">
        <v>1000000</v>
      </c>
      <c r="K323" s="864">
        <v>0</v>
      </c>
      <c r="L323" s="864">
        <v>0</v>
      </c>
      <c r="M323" s="867">
        <v>0</v>
      </c>
    </row>
    <row r="324" spans="1:13" ht="18.399999999999999" customHeight="1">
      <c r="A324" s="74"/>
      <c r="B324" s="70"/>
      <c r="C324" s="71" t="s">
        <v>4</v>
      </c>
      <c r="D324" s="80" t="s">
        <v>43</v>
      </c>
      <c r="E324" s="864">
        <v>25871095.440000005</v>
      </c>
      <c r="F324" s="864">
        <v>0</v>
      </c>
      <c r="G324" s="864"/>
      <c r="H324" s="864">
        <v>32200.97</v>
      </c>
      <c r="I324" s="864">
        <v>25657123.470000006</v>
      </c>
      <c r="J324" s="864">
        <v>181771</v>
      </c>
      <c r="K324" s="864">
        <v>0</v>
      </c>
      <c r="L324" s="864">
        <v>0</v>
      </c>
      <c r="M324" s="867">
        <v>0</v>
      </c>
    </row>
    <row r="325" spans="1:13" ht="18.399999999999999" customHeight="1">
      <c r="A325" s="74"/>
      <c r="B325" s="70"/>
      <c r="C325" s="71" t="s">
        <v>4</v>
      </c>
      <c r="D325" s="80" t="s">
        <v>44</v>
      </c>
      <c r="E325" s="258">
        <v>0.74507085908475668</v>
      </c>
      <c r="F325" s="258">
        <v>0</v>
      </c>
      <c r="G325" s="258"/>
      <c r="H325" s="258">
        <v>0.60756547169811326</v>
      </c>
      <c r="I325" s="258">
        <v>0.76201732907632924</v>
      </c>
      <c r="J325" s="258">
        <v>0.18177099999999999</v>
      </c>
      <c r="K325" s="258">
        <v>0</v>
      </c>
      <c r="L325" s="258">
        <v>0</v>
      </c>
      <c r="M325" s="358">
        <v>0</v>
      </c>
    </row>
    <row r="326" spans="1:13" ht="18.399999999999999" customHeight="1">
      <c r="A326" s="76"/>
      <c r="B326" s="77"/>
      <c r="C326" s="78" t="s">
        <v>4</v>
      </c>
      <c r="D326" s="82" t="s">
        <v>45</v>
      </c>
      <c r="E326" s="259">
        <v>0.74507085908475668</v>
      </c>
      <c r="F326" s="259">
        <v>0</v>
      </c>
      <c r="G326" s="259"/>
      <c r="H326" s="259">
        <v>0.60756547169811326</v>
      </c>
      <c r="I326" s="259">
        <v>0.76201732907632924</v>
      </c>
      <c r="J326" s="259">
        <v>0.18177099999999999</v>
      </c>
      <c r="K326" s="259">
        <v>0</v>
      </c>
      <c r="L326" s="259">
        <v>0</v>
      </c>
      <c r="M326" s="359">
        <v>0</v>
      </c>
    </row>
    <row r="327" spans="1:13" ht="18.399999999999999" customHeight="1">
      <c r="A327" s="69" t="s">
        <v>185</v>
      </c>
      <c r="B327" s="70" t="s">
        <v>47</v>
      </c>
      <c r="C327" s="71" t="s">
        <v>186</v>
      </c>
      <c r="D327" s="80" t="s">
        <v>41</v>
      </c>
      <c r="E327" s="864">
        <v>14114000</v>
      </c>
      <c r="F327" s="854">
        <v>0</v>
      </c>
      <c r="G327" s="865"/>
      <c r="H327" s="854">
        <v>25000</v>
      </c>
      <c r="I327" s="854">
        <v>13982000</v>
      </c>
      <c r="J327" s="854">
        <v>107000</v>
      </c>
      <c r="K327" s="854">
        <v>0</v>
      </c>
      <c r="L327" s="854">
        <v>0</v>
      </c>
      <c r="M327" s="866">
        <v>0</v>
      </c>
    </row>
    <row r="328" spans="1:13" ht="18.399999999999999" customHeight="1">
      <c r="A328" s="74"/>
      <c r="B328" s="70"/>
      <c r="C328" s="71"/>
      <c r="D328" s="80" t="s">
        <v>42</v>
      </c>
      <c r="E328" s="864">
        <v>14127025</v>
      </c>
      <c r="F328" s="864">
        <v>0</v>
      </c>
      <c r="G328" s="864"/>
      <c r="H328" s="864">
        <v>35000</v>
      </c>
      <c r="I328" s="864">
        <v>14002025</v>
      </c>
      <c r="J328" s="864">
        <v>90000</v>
      </c>
      <c r="K328" s="864">
        <v>0</v>
      </c>
      <c r="L328" s="864">
        <v>0</v>
      </c>
      <c r="M328" s="867">
        <v>0</v>
      </c>
    </row>
    <row r="329" spans="1:13" ht="18.399999999999999" customHeight="1">
      <c r="A329" s="74"/>
      <c r="B329" s="70"/>
      <c r="C329" s="71"/>
      <c r="D329" s="80" t="s">
        <v>43</v>
      </c>
      <c r="E329" s="864">
        <v>11121352.029999997</v>
      </c>
      <c r="F329" s="864">
        <v>0</v>
      </c>
      <c r="G329" s="864"/>
      <c r="H329" s="864">
        <v>20577.240000000002</v>
      </c>
      <c r="I329" s="864">
        <v>11089368.259999998</v>
      </c>
      <c r="J329" s="864">
        <v>11406.53</v>
      </c>
      <c r="K329" s="864">
        <v>0</v>
      </c>
      <c r="L329" s="864">
        <v>0</v>
      </c>
      <c r="M329" s="867">
        <v>0</v>
      </c>
    </row>
    <row r="330" spans="1:13" ht="18.399999999999999" customHeight="1">
      <c r="A330" s="74"/>
      <c r="B330" s="70"/>
      <c r="C330" s="71"/>
      <c r="D330" s="80" t="s">
        <v>44</v>
      </c>
      <c r="E330" s="258">
        <v>0.78796599333994599</v>
      </c>
      <c r="F330" s="258">
        <v>0</v>
      </c>
      <c r="G330" s="258"/>
      <c r="H330" s="258">
        <v>0.82308960000000009</v>
      </c>
      <c r="I330" s="258">
        <v>0.79311745529967081</v>
      </c>
      <c r="J330" s="258">
        <v>0.10660308411214954</v>
      </c>
      <c r="K330" s="258">
        <v>0</v>
      </c>
      <c r="L330" s="258">
        <v>0</v>
      </c>
      <c r="M330" s="358">
        <v>0</v>
      </c>
    </row>
    <row r="331" spans="1:13" ht="18.399999999999999" customHeight="1">
      <c r="A331" s="76"/>
      <c r="B331" s="77"/>
      <c r="C331" s="78"/>
      <c r="D331" s="83" t="s">
        <v>45</v>
      </c>
      <c r="E331" s="259">
        <v>0.78723949522280856</v>
      </c>
      <c r="F331" s="259">
        <v>0</v>
      </c>
      <c r="G331" s="259"/>
      <c r="H331" s="259">
        <v>0.58792114285714292</v>
      </c>
      <c r="I331" s="259">
        <v>0.79198317814744634</v>
      </c>
      <c r="J331" s="259">
        <v>0.12673922222222223</v>
      </c>
      <c r="K331" s="259">
        <v>0</v>
      </c>
      <c r="L331" s="259">
        <v>0</v>
      </c>
      <c r="M331" s="359">
        <v>0</v>
      </c>
    </row>
    <row r="332" spans="1:13" ht="18.399999999999999" customHeight="1">
      <c r="A332" s="69" t="s">
        <v>187</v>
      </c>
      <c r="B332" s="70" t="s">
        <v>47</v>
      </c>
      <c r="C332" s="71" t="s">
        <v>188</v>
      </c>
      <c r="D332" s="80" t="s">
        <v>41</v>
      </c>
      <c r="E332" s="864">
        <v>83138000</v>
      </c>
      <c r="F332" s="854">
        <v>79420000</v>
      </c>
      <c r="G332" s="865"/>
      <c r="H332" s="854">
        <v>0</v>
      </c>
      <c r="I332" s="854">
        <v>0</v>
      </c>
      <c r="J332" s="854">
        <v>3476000</v>
      </c>
      <c r="K332" s="854">
        <v>0</v>
      </c>
      <c r="L332" s="854">
        <v>0</v>
      </c>
      <c r="M332" s="866">
        <v>242000</v>
      </c>
    </row>
    <row r="333" spans="1:13" ht="18.399999999999999" customHeight="1">
      <c r="A333" s="74"/>
      <c r="B333" s="70"/>
      <c r="C333" s="71" t="s">
        <v>4</v>
      </c>
      <c r="D333" s="80" t="s">
        <v>42</v>
      </c>
      <c r="E333" s="864">
        <v>83138000</v>
      </c>
      <c r="F333" s="864">
        <v>79420000</v>
      </c>
      <c r="G333" s="864"/>
      <c r="H333" s="864">
        <v>0</v>
      </c>
      <c r="I333" s="864">
        <v>0</v>
      </c>
      <c r="J333" s="864">
        <v>3476000</v>
      </c>
      <c r="K333" s="864">
        <v>0</v>
      </c>
      <c r="L333" s="864">
        <v>0</v>
      </c>
      <c r="M333" s="867">
        <v>242000</v>
      </c>
    </row>
    <row r="334" spans="1:13" ht="18.399999999999999" customHeight="1">
      <c r="A334" s="74"/>
      <c r="B334" s="70"/>
      <c r="C334" s="71" t="s">
        <v>4</v>
      </c>
      <c r="D334" s="80" t="s">
        <v>43</v>
      </c>
      <c r="E334" s="864">
        <v>68686958.5</v>
      </c>
      <c r="F334" s="864">
        <v>65951000</v>
      </c>
      <c r="G334" s="864"/>
      <c r="H334" s="864">
        <v>0</v>
      </c>
      <c r="I334" s="864">
        <v>0</v>
      </c>
      <c r="J334" s="864">
        <v>2569958.5</v>
      </c>
      <c r="K334" s="864">
        <v>0</v>
      </c>
      <c r="L334" s="864">
        <v>0</v>
      </c>
      <c r="M334" s="867">
        <v>166000</v>
      </c>
    </row>
    <row r="335" spans="1:13" ht="18.399999999999999" customHeight="1">
      <c r="A335" s="74"/>
      <c r="B335" s="70"/>
      <c r="C335" s="71" t="s">
        <v>4</v>
      </c>
      <c r="D335" s="80" t="s">
        <v>44</v>
      </c>
      <c r="E335" s="258">
        <v>0.82618006807957856</v>
      </c>
      <c r="F335" s="258">
        <v>0.83040795769327624</v>
      </c>
      <c r="G335" s="258"/>
      <c r="H335" s="258">
        <v>0</v>
      </c>
      <c r="I335" s="258">
        <v>0</v>
      </c>
      <c r="J335" s="258">
        <v>0.73934364211737624</v>
      </c>
      <c r="K335" s="258">
        <v>0</v>
      </c>
      <c r="L335" s="258">
        <v>0</v>
      </c>
      <c r="M335" s="358">
        <v>0.68595041322314054</v>
      </c>
    </row>
    <row r="336" spans="1:13" ht="18.399999999999999" customHeight="1">
      <c r="A336" s="76"/>
      <c r="B336" s="77"/>
      <c r="C336" s="78" t="s">
        <v>4</v>
      </c>
      <c r="D336" s="82" t="s">
        <v>45</v>
      </c>
      <c r="E336" s="259">
        <v>0.82618006807957856</v>
      </c>
      <c r="F336" s="259">
        <v>0.83040795769327624</v>
      </c>
      <c r="G336" s="259"/>
      <c r="H336" s="259">
        <v>0</v>
      </c>
      <c r="I336" s="259">
        <v>0</v>
      </c>
      <c r="J336" s="259">
        <v>0.73934364211737624</v>
      </c>
      <c r="K336" s="259">
        <v>0</v>
      </c>
      <c r="L336" s="259">
        <v>0</v>
      </c>
      <c r="M336" s="359">
        <v>0.68595041322314054</v>
      </c>
    </row>
    <row r="337" spans="1:13" ht="18.399999999999999" customHeight="1">
      <c r="A337" s="69" t="s">
        <v>189</v>
      </c>
      <c r="B337" s="70" t="s">
        <v>47</v>
      </c>
      <c r="C337" s="71" t="s">
        <v>190</v>
      </c>
      <c r="D337" s="80" t="s">
        <v>41</v>
      </c>
      <c r="E337" s="864">
        <v>32924000</v>
      </c>
      <c r="F337" s="854">
        <v>0</v>
      </c>
      <c r="G337" s="865"/>
      <c r="H337" s="854">
        <v>200000</v>
      </c>
      <c r="I337" s="854">
        <v>32060000</v>
      </c>
      <c r="J337" s="854">
        <v>664000</v>
      </c>
      <c r="K337" s="854">
        <v>0</v>
      </c>
      <c r="L337" s="854">
        <v>0</v>
      </c>
      <c r="M337" s="866">
        <v>0</v>
      </c>
    </row>
    <row r="338" spans="1:13" ht="18.399999999999999" customHeight="1">
      <c r="A338" s="74"/>
      <c r="B338" s="70"/>
      <c r="C338" s="71" t="s">
        <v>4</v>
      </c>
      <c r="D338" s="80" t="s">
        <v>42</v>
      </c>
      <c r="E338" s="864">
        <v>34120646.119999997</v>
      </c>
      <c r="F338" s="864">
        <v>0</v>
      </c>
      <c r="G338" s="864"/>
      <c r="H338" s="864">
        <v>195126</v>
      </c>
      <c r="I338" s="864">
        <v>32662333</v>
      </c>
      <c r="J338" s="864">
        <v>1263187.1200000001</v>
      </c>
      <c r="K338" s="864">
        <v>0</v>
      </c>
      <c r="L338" s="864">
        <v>0</v>
      </c>
      <c r="M338" s="867">
        <v>0</v>
      </c>
    </row>
    <row r="339" spans="1:13" ht="18.399999999999999" customHeight="1">
      <c r="A339" s="74"/>
      <c r="B339" s="70"/>
      <c r="C339" s="71" t="s">
        <v>4</v>
      </c>
      <c r="D339" s="80" t="s">
        <v>43</v>
      </c>
      <c r="E339" s="864">
        <v>29199306.23</v>
      </c>
      <c r="F339" s="864">
        <v>0</v>
      </c>
      <c r="G339" s="864"/>
      <c r="H339" s="864">
        <v>171490</v>
      </c>
      <c r="I339" s="864">
        <v>28415416.449999999</v>
      </c>
      <c r="J339" s="864">
        <v>612399.78</v>
      </c>
      <c r="K339" s="864">
        <v>0</v>
      </c>
      <c r="L339" s="864">
        <v>0</v>
      </c>
      <c r="M339" s="867">
        <v>0</v>
      </c>
    </row>
    <row r="340" spans="1:13" ht="18.399999999999999" customHeight="1">
      <c r="A340" s="74"/>
      <c r="B340" s="70"/>
      <c r="C340" s="71" t="s">
        <v>4</v>
      </c>
      <c r="D340" s="80" t="s">
        <v>44</v>
      </c>
      <c r="E340" s="258">
        <v>0.88686994988458268</v>
      </c>
      <c r="F340" s="258">
        <v>0</v>
      </c>
      <c r="G340" s="258"/>
      <c r="H340" s="258">
        <v>0.85745000000000005</v>
      </c>
      <c r="I340" s="258">
        <v>0.88631991422333123</v>
      </c>
      <c r="J340" s="258">
        <v>0.92228882530120482</v>
      </c>
      <c r="K340" s="258">
        <v>0</v>
      </c>
      <c r="L340" s="258">
        <v>0</v>
      </c>
      <c r="M340" s="358">
        <v>0</v>
      </c>
    </row>
    <row r="341" spans="1:13" ht="18" customHeight="1">
      <c r="A341" s="76"/>
      <c r="B341" s="77"/>
      <c r="C341" s="78" t="s">
        <v>4</v>
      </c>
      <c r="D341" s="82" t="s">
        <v>45</v>
      </c>
      <c r="E341" s="259">
        <v>0.85576650944146904</v>
      </c>
      <c r="F341" s="259">
        <v>0</v>
      </c>
      <c r="G341" s="259"/>
      <c r="H341" s="259">
        <v>0.87886801348872012</v>
      </c>
      <c r="I341" s="259">
        <v>0.86997510098252928</v>
      </c>
      <c r="J341" s="259">
        <v>0.48480527572193738</v>
      </c>
      <c r="K341" s="259">
        <v>0</v>
      </c>
      <c r="L341" s="259">
        <v>0</v>
      </c>
      <c r="M341" s="359">
        <v>0</v>
      </c>
    </row>
    <row r="342" spans="1:13" ht="18.399999999999999" customHeight="1">
      <c r="A342" s="69" t="s">
        <v>191</v>
      </c>
      <c r="B342" s="70" t="s">
        <v>47</v>
      </c>
      <c r="C342" s="71" t="s">
        <v>192</v>
      </c>
      <c r="D342" s="80" t="s">
        <v>41</v>
      </c>
      <c r="E342" s="864">
        <v>25503000</v>
      </c>
      <c r="F342" s="854">
        <v>0</v>
      </c>
      <c r="G342" s="865"/>
      <c r="H342" s="854">
        <v>114000</v>
      </c>
      <c r="I342" s="854">
        <v>20745000</v>
      </c>
      <c r="J342" s="854">
        <v>2225000</v>
      </c>
      <c r="K342" s="854">
        <v>0</v>
      </c>
      <c r="L342" s="854">
        <v>0</v>
      </c>
      <c r="M342" s="866">
        <v>2419000</v>
      </c>
    </row>
    <row r="343" spans="1:13" ht="18.399999999999999" customHeight="1">
      <c r="A343" s="69"/>
      <c r="B343" s="70"/>
      <c r="C343" s="71" t="s">
        <v>4</v>
      </c>
      <c r="D343" s="80" t="s">
        <v>42</v>
      </c>
      <c r="E343" s="864">
        <v>24711077</v>
      </c>
      <c r="F343" s="864">
        <v>0</v>
      </c>
      <c r="G343" s="864"/>
      <c r="H343" s="864">
        <v>127605</v>
      </c>
      <c r="I343" s="864">
        <v>20404272</v>
      </c>
      <c r="J343" s="864">
        <v>2688200</v>
      </c>
      <c r="K343" s="864">
        <v>0</v>
      </c>
      <c r="L343" s="864">
        <v>0</v>
      </c>
      <c r="M343" s="867">
        <v>1491000</v>
      </c>
    </row>
    <row r="344" spans="1:13" ht="18.399999999999999" customHeight="1">
      <c r="A344" s="74"/>
      <c r="B344" s="70"/>
      <c r="C344" s="71" t="s">
        <v>4</v>
      </c>
      <c r="D344" s="80" t="s">
        <v>43</v>
      </c>
      <c r="E344" s="864">
        <v>14955150.059999997</v>
      </c>
      <c r="F344" s="864">
        <v>0</v>
      </c>
      <c r="G344" s="864"/>
      <c r="H344" s="864">
        <v>61242.119999999995</v>
      </c>
      <c r="I344" s="864">
        <v>14257570.429999998</v>
      </c>
      <c r="J344" s="864">
        <v>304961.75</v>
      </c>
      <c r="K344" s="864">
        <v>0</v>
      </c>
      <c r="L344" s="864">
        <v>0</v>
      </c>
      <c r="M344" s="867">
        <v>331375.75999999995</v>
      </c>
    </row>
    <row r="345" spans="1:13" ht="18.399999999999999" customHeight="1">
      <c r="A345" s="74"/>
      <c r="B345" s="70"/>
      <c r="C345" s="71" t="s">
        <v>4</v>
      </c>
      <c r="D345" s="80" t="s">
        <v>44</v>
      </c>
      <c r="E345" s="258">
        <v>0.58640748382543217</v>
      </c>
      <c r="F345" s="258">
        <v>0</v>
      </c>
      <c r="G345" s="258"/>
      <c r="H345" s="258">
        <v>0.53721157894736837</v>
      </c>
      <c r="I345" s="258">
        <v>0.68727743697276444</v>
      </c>
      <c r="J345" s="258">
        <v>0.13706146067415731</v>
      </c>
      <c r="K345" s="258">
        <v>0</v>
      </c>
      <c r="L345" s="258">
        <v>0</v>
      </c>
      <c r="M345" s="358">
        <v>0.13698873914840842</v>
      </c>
    </row>
    <row r="346" spans="1:13" ht="18.399999999999999" customHeight="1">
      <c r="A346" s="76"/>
      <c r="B346" s="77"/>
      <c r="C346" s="78" t="s">
        <v>4</v>
      </c>
      <c r="D346" s="82" t="s">
        <v>45</v>
      </c>
      <c r="E346" s="259">
        <v>0.60520025331150062</v>
      </c>
      <c r="F346" s="259">
        <v>0</v>
      </c>
      <c r="G346" s="259"/>
      <c r="H346" s="259">
        <v>0.47993511226049135</v>
      </c>
      <c r="I346" s="259">
        <v>0.69875418392775779</v>
      </c>
      <c r="J346" s="259">
        <v>0.11344459117625176</v>
      </c>
      <c r="K346" s="259">
        <v>0</v>
      </c>
      <c r="L346" s="259">
        <v>0</v>
      </c>
      <c r="M346" s="359">
        <v>0.22225067739771961</v>
      </c>
    </row>
    <row r="347" spans="1:13" ht="18.399999999999999" hidden="1" customHeight="1">
      <c r="A347" s="69" t="s">
        <v>193</v>
      </c>
      <c r="B347" s="70" t="s">
        <v>47</v>
      </c>
      <c r="C347" s="71" t="s">
        <v>194</v>
      </c>
      <c r="D347" s="80" t="s">
        <v>41</v>
      </c>
      <c r="E347" s="864">
        <v>0</v>
      </c>
      <c r="F347" s="854">
        <v>0</v>
      </c>
      <c r="G347" s="865"/>
      <c r="H347" s="854">
        <v>0</v>
      </c>
      <c r="I347" s="854">
        <v>0</v>
      </c>
      <c r="J347" s="854">
        <v>0</v>
      </c>
      <c r="K347" s="854">
        <v>0</v>
      </c>
      <c r="L347" s="854">
        <v>0</v>
      </c>
      <c r="M347" s="866">
        <v>0</v>
      </c>
    </row>
    <row r="348" spans="1:13" ht="18.399999999999999" hidden="1" customHeight="1">
      <c r="A348" s="74"/>
      <c r="B348" s="70"/>
      <c r="C348" s="71"/>
      <c r="D348" s="80" t="s">
        <v>42</v>
      </c>
      <c r="E348" s="864">
        <v>0</v>
      </c>
      <c r="F348" s="864">
        <v>0</v>
      </c>
      <c r="G348" s="864"/>
      <c r="H348" s="864">
        <v>0</v>
      </c>
      <c r="I348" s="864">
        <v>0</v>
      </c>
      <c r="J348" s="864">
        <v>0</v>
      </c>
      <c r="K348" s="864">
        <v>0</v>
      </c>
      <c r="L348" s="864">
        <v>0</v>
      </c>
      <c r="M348" s="867">
        <v>0</v>
      </c>
    </row>
    <row r="349" spans="1:13" ht="18.399999999999999" hidden="1" customHeight="1">
      <c r="A349" s="74"/>
      <c r="B349" s="70"/>
      <c r="C349" s="71"/>
      <c r="D349" s="80" t="s">
        <v>43</v>
      </c>
      <c r="E349" s="864">
        <v>0</v>
      </c>
      <c r="F349" s="864">
        <v>0</v>
      </c>
      <c r="G349" s="864"/>
      <c r="H349" s="864">
        <v>0</v>
      </c>
      <c r="I349" s="864">
        <v>0</v>
      </c>
      <c r="J349" s="864">
        <v>0</v>
      </c>
      <c r="K349" s="864">
        <v>0</v>
      </c>
      <c r="L349" s="864">
        <v>0</v>
      </c>
      <c r="M349" s="867">
        <v>0</v>
      </c>
    </row>
    <row r="350" spans="1:13" ht="18.399999999999999" hidden="1" customHeight="1">
      <c r="A350" s="74"/>
      <c r="B350" s="70"/>
      <c r="C350" s="71"/>
      <c r="D350" s="80" t="s">
        <v>44</v>
      </c>
      <c r="E350" s="258">
        <v>0</v>
      </c>
      <c r="F350" s="258">
        <v>0</v>
      </c>
      <c r="G350" s="258"/>
      <c r="H350" s="258">
        <v>0</v>
      </c>
      <c r="I350" s="258">
        <v>0</v>
      </c>
      <c r="J350" s="258">
        <v>0</v>
      </c>
      <c r="K350" s="258">
        <v>0</v>
      </c>
      <c r="L350" s="258">
        <v>0</v>
      </c>
      <c r="M350" s="358">
        <v>0</v>
      </c>
    </row>
    <row r="351" spans="1:13" ht="18.399999999999999" hidden="1" customHeight="1">
      <c r="A351" s="76"/>
      <c r="B351" s="77"/>
      <c r="C351" s="78"/>
      <c r="D351" s="82" t="s">
        <v>45</v>
      </c>
      <c r="E351" s="259">
        <v>0</v>
      </c>
      <c r="F351" s="259">
        <v>0</v>
      </c>
      <c r="G351" s="259"/>
      <c r="H351" s="259">
        <v>0</v>
      </c>
      <c r="I351" s="259">
        <v>0</v>
      </c>
      <c r="J351" s="259">
        <v>0</v>
      </c>
      <c r="K351" s="259">
        <v>0</v>
      </c>
      <c r="L351" s="259">
        <v>0</v>
      </c>
      <c r="M351" s="359">
        <v>0</v>
      </c>
    </row>
    <row r="352" spans="1:13" ht="18.399999999999999" customHeight="1">
      <c r="A352" s="69" t="s">
        <v>195</v>
      </c>
      <c r="B352" s="70" t="s">
        <v>47</v>
      </c>
      <c r="C352" s="71" t="s">
        <v>196</v>
      </c>
      <c r="D352" s="80" t="s">
        <v>41</v>
      </c>
      <c r="E352" s="864">
        <v>36637000</v>
      </c>
      <c r="F352" s="854">
        <v>0</v>
      </c>
      <c r="G352" s="865"/>
      <c r="H352" s="854">
        <v>60000</v>
      </c>
      <c r="I352" s="854">
        <v>33073000</v>
      </c>
      <c r="J352" s="854">
        <v>1147000</v>
      </c>
      <c r="K352" s="854">
        <v>0</v>
      </c>
      <c r="L352" s="854">
        <v>0</v>
      </c>
      <c r="M352" s="866">
        <v>2357000</v>
      </c>
    </row>
    <row r="353" spans="1:13" ht="18.399999999999999" customHeight="1">
      <c r="A353" s="74"/>
      <c r="B353" s="70"/>
      <c r="C353" s="71" t="s">
        <v>4</v>
      </c>
      <c r="D353" s="80" t="s">
        <v>42</v>
      </c>
      <c r="E353" s="864">
        <v>39226730.180000007</v>
      </c>
      <c r="F353" s="864">
        <v>0</v>
      </c>
      <c r="G353" s="864"/>
      <c r="H353" s="864">
        <v>82000</v>
      </c>
      <c r="I353" s="864">
        <v>33631054.180000007</v>
      </c>
      <c r="J353" s="864">
        <v>569100</v>
      </c>
      <c r="K353" s="864">
        <v>0</v>
      </c>
      <c r="L353" s="864">
        <v>0</v>
      </c>
      <c r="M353" s="867">
        <v>4944576</v>
      </c>
    </row>
    <row r="354" spans="1:13" ht="18.399999999999999" customHeight="1">
      <c r="A354" s="74"/>
      <c r="B354" s="70"/>
      <c r="C354" s="71" t="s">
        <v>4</v>
      </c>
      <c r="D354" s="80" t="s">
        <v>43</v>
      </c>
      <c r="E354" s="864">
        <v>30544961.100000001</v>
      </c>
      <c r="F354" s="864">
        <v>0</v>
      </c>
      <c r="G354" s="864"/>
      <c r="H354" s="864">
        <v>32890.379999999997</v>
      </c>
      <c r="I354" s="864">
        <v>26790658.010000002</v>
      </c>
      <c r="J354" s="864">
        <v>212700</v>
      </c>
      <c r="K354" s="864">
        <v>0</v>
      </c>
      <c r="L354" s="864">
        <v>0</v>
      </c>
      <c r="M354" s="867">
        <v>3508712.7100000004</v>
      </c>
    </row>
    <row r="355" spans="1:13" ht="18.399999999999999" customHeight="1">
      <c r="A355" s="74"/>
      <c r="B355" s="70"/>
      <c r="C355" s="71" t="s">
        <v>4</v>
      </c>
      <c r="D355" s="80" t="s">
        <v>44</v>
      </c>
      <c r="E355" s="258">
        <v>0.8337189480579742</v>
      </c>
      <c r="F355" s="258">
        <v>0</v>
      </c>
      <c r="G355" s="258"/>
      <c r="H355" s="258">
        <v>0.54817299999999991</v>
      </c>
      <c r="I355" s="258">
        <v>0.81004620113083181</v>
      </c>
      <c r="J355" s="258">
        <v>0.18544027898866608</v>
      </c>
      <c r="K355" s="258">
        <v>0</v>
      </c>
      <c r="L355" s="258">
        <v>0</v>
      </c>
      <c r="M355" s="358">
        <v>1.4886350063640224</v>
      </c>
    </row>
    <row r="356" spans="1:13" ht="18.399999999999999" customHeight="1">
      <c r="A356" s="76"/>
      <c r="B356" s="77"/>
      <c r="C356" s="78" t="s">
        <v>4</v>
      </c>
      <c r="D356" s="79" t="s">
        <v>45</v>
      </c>
      <c r="E356" s="360">
        <v>0.778677217291324</v>
      </c>
      <c r="F356" s="259">
        <v>0</v>
      </c>
      <c r="G356" s="259"/>
      <c r="H356" s="259">
        <v>0.40110219512195117</v>
      </c>
      <c r="I356" s="259">
        <v>0.79660476494763255</v>
      </c>
      <c r="J356" s="259">
        <v>0.37374802319451766</v>
      </c>
      <c r="K356" s="259">
        <v>0</v>
      </c>
      <c r="L356" s="259">
        <v>0</v>
      </c>
      <c r="M356" s="359">
        <v>0.70960840929535729</v>
      </c>
    </row>
    <row r="357" spans="1:13" ht="18.399999999999999" customHeight="1">
      <c r="A357" s="69" t="s">
        <v>197</v>
      </c>
      <c r="B357" s="70" t="s">
        <v>47</v>
      </c>
      <c r="C357" s="71" t="s">
        <v>198</v>
      </c>
      <c r="D357" s="72" t="s">
        <v>41</v>
      </c>
      <c r="E357" s="868">
        <v>17700473000</v>
      </c>
      <c r="F357" s="854">
        <v>17381475000</v>
      </c>
      <c r="G357" s="865"/>
      <c r="H357" s="854">
        <v>307879000</v>
      </c>
      <c r="I357" s="854">
        <v>11119000</v>
      </c>
      <c r="J357" s="854">
        <v>0</v>
      </c>
      <c r="K357" s="854">
        <v>0</v>
      </c>
      <c r="L357" s="854">
        <v>0</v>
      </c>
      <c r="M357" s="866">
        <v>0</v>
      </c>
    </row>
    <row r="358" spans="1:13" ht="18.399999999999999" customHeight="1">
      <c r="A358" s="74"/>
      <c r="B358" s="70"/>
      <c r="C358" s="71" t="s">
        <v>199</v>
      </c>
      <c r="D358" s="80" t="s">
        <v>42</v>
      </c>
      <c r="E358" s="864">
        <v>17700478500</v>
      </c>
      <c r="F358" s="864">
        <v>17381475000</v>
      </c>
      <c r="G358" s="864"/>
      <c r="H358" s="864">
        <v>307884500</v>
      </c>
      <c r="I358" s="864">
        <v>11119000</v>
      </c>
      <c r="J358" s="864">
        <v>0</v>
      </c>
      <c r="K358" s="864">
        <v>0</v>
      </c>
      <c r="L358" s="864">
        <v>0</v>
      </c>
      <c r="M358" s="867">
        <v>0</v>
      </c>
    </row>
    <row r="359" spans="1:13" ht="18.399999999999999" customHeight="1">
      <c r="A359" s="74"/>
      <c r="B359" s="70"/>
      <c r="C359" s="71" t="s">
        <v>4</v>
      </c>
      <c r="D359" s="80" t="s">
        <v>43</v>
      </c>
      <c r="E359" s="864">
        <v>15878005500</v>
      </c>
      <c r="F359" s="864">
        <v>15596397862.17</v>
      </c>
      <c r="G359" s="864"/>
      <c r="H359" s="864">
        <v>272260697.82999998</v>
      </c>
      <c r="I359" s="864">
        <v>9346940</v>
      </c>
      <c r="J359" s="864">
        <v>0</v>
      </c>
      <c r="K359" s="864">
        <v>0</v>
      </c>
      <c r="L359" s="864">
        <v>0</v>
      </c>
      <c r="M359" s="867">
        <v>0</v>
      </c>
    </row>
    <row r="360" spans="1:13" ht="18.399999999999999" customHeight="1">
      <c r="A360" s="74"/>
      <c r="B360" s="70"/>
      <c r="C360" s="71" t="s">
        <v>4</v>
      </c>
      <c r="D360" s="80" t="s">
        <v>44</v>
      </c>
      <c r="E360" s="258">
        <v>0.89703848592068702</v>
      </c>
      <c r="F360" s="258">
        <v>0.89730001982973251</v>
      </c>
      <c r="G360" s="258"/>
      <c r="H360" s="258">
        <v>0.8843107124227374</v>
      </c>
      <c r="I360" s="258">
        <v>0.84062775429445091</v>
      </c>
      <c r="J360" s="258">
        <v>0</v>
      </c>
      <c r="K360" s="258">
        <v>0</v>
      </c>
      <c r="L360" s="258">
        <v>0</v>
      </c>
      <c r="M360" s="358">
        <v>0</v>
      </c>
    </row>
    <row r="361" spans="1:13" ht="18.399999999999999" customHeight="1">
      <c r="A361" s="76"/>
      <c r="B361" s="77"/>
      <c r="C361" s="78" t="s">
        <v>4</v>
      </c>
      <c r="D361" s="82" t="s">
        <v>45</v>
      </c>
      <c r="E361" s="259">
        <v>0.89703820718744975</v>
      </c>
      <c r="F361" s="259">
        <v>0.89730001982973251</v>
      </c>
      <c r="G361" s="259"/>
      <c r="H361" s="259">
        <v>0.88429491523607062</v>
      </c>
      <c r="I361" s="259">
        <v>0.84062775429445091</v>
      </c>
      <c r="J361" s="259">
        <v>0</v>
      </c>
      <c r="K361" s="259">
        <v>0</v>
      </c>
      <c r="L361" s="259">
        <v>0</v>
      </c>
      <c r="M361" s="359">
        <v>0</v>
      </c>
    </row>
    <row r="362" spans="1:13" ht="18.399999999999999" customHeight="1">
      <c r="A362" s="69" t="s">
        <v>200</v>
      </c>
      <c r="B362" s="70" t="s">
        <v>47</v>
      </c>
      <c r="C362" s="71" t="s">
        <v>201</v>
      </c>
      <c r="D362" s="72" t="s">
        <v>41</v>
      </c>
      <c r="E362" s="864">
        <v>60447813000</v>
      </c>
      <c r="F362" s="854">
        <v>50325494000</v>
      </c>
      <c r="G362" s="865"/>
      <c r="H362" s="854">
        <v>6353147000</v>
      </c>
      <c r="I362" s="854">
        <v>3769172000</v>
      </c>
      <c r="J362" s="854">
        <v>0</v>
      </c>
      <c r="K362" s="854">
        <v>0</v>
      </c>
      <c r="L362" s="854">
        <v>0</v>
      </c>
      <c r="M362" s="866">
        <v>0</v>
      </c>
    </row>
    <row r="363" spans="1:13" ht="18.399999999999999" customHeight="1">
      <c r="A363" s="74"/>
      <c r="B363" s="70"/>
      <c r="C363" s="71" t="s">
        <v>4</v>
      </c>
      <c r="D363" s="75" t="s">
        <v>42</v>
      </c>
      <c r="E363" s="864">
        <v>59897581166</v>
      </c>
      <c r="F363" s="864">
        <v>49336461000</v>
      </c>
      <c r="G363" s="864"/>
      <c r="H363" s="864">
        <v>6791948150</v>
      </c>
      <c r="I363" s="864">
        <v>3769172016</v>
      </c>
      <c r="J363" s="864">
        <v>0</v>
      </c>
      <c r="K363" s="864">
        <v>0</v>
      </c>
      <c r="L363" s="864">
        <v>0</v>
      </c>
      <c r="M363" s="867">
        <v>0</v>
      </c>
    </row>
    <row r="364" spans="1:13" ht="18.399999999999999" customHeight="1">
      <c r="A364" s="74"/>
      <c r="B364" s="70"/>
      <c r="C364" s="71" t="s">
        <v>4</v>
      </c>
      <c r="D364" s="75" t="s">
        <v>43</v>
      </c>
      <c r="E364" s="864">
        <v>48767015416.680008</v>
      </c>
      <c r="F364" s="864">
        <v>39970951456.320007</v>
      </c>
      <c r="G364" s="864"/>
      <c r="H364" s="864">
        <v>5945026156.1100006</v>
      </c>
      <c r="I364" s="864">
        <v>2851037804.25</v>
      </c>
      <c r="J364" s="864">
        <v>0</v>
      </c>
      <c r="K364" s="864">
        <v>0</v>
      </c>
      <c r="L364" s="864">
        <v>0</v>
      </c>
      <c r="M364" s="867">
        <v>0</v>
      </c>
    </row>
    <row r="365" spans="1:13" ht="18.399999999999999" customHeight="1">
      <c r="A365" s="74"/>
      <c r="B365" s="70"/>
      <c r="C365" s="71" t="s">
        <v>4</v>
      </c>
      <c r="D365" s="75" t="s">
        <v>44</v>
      </c>
      <c r="E365" s="258">
        <v>0.80676227966560188</v>
      </c>
      <c r="F365" s="258">
        <v>0.79424856626981166</v>
      </c>
      <c r="G365" s="258"/>
      <c r="H365" s="258">
        <v>0.93576083728426251</v>
      </c>
      <c r="I365" s="258">
        <v>0.7564095786156747</v>
      </c>
      <c r="J365" s="258">
        <v>0</v>
      </c>
      <c r="K365" s="258">
        <v>0</v>
      </c>
      <c r="L365" s="258">
        <v>0</v>
      </c>
      <c r="M365" s="358">
        <v>0</v>
      </c>
    </row>
    <row r="366" spans="1:13" ht="18.399999999999999" customHeight="1">
      <c r="A366" s="76"/>
      <c r="B366" s="77"/>
      <c r="C366" s="78" t="s">
        <v>4</v>
      </c>
      <c r="D366" s="79" t="s">
        <v>45</v>
      </c>
      <c r="E366" s="259">
        <v>0.81417336839574916</v>
      </c>
      <c r="F366" s="259">
        <v>0.81017062525664352</v>
      </c>
      <c r="G366" s="259"/>
      <c r="H366" s="259">
        <v>0.87530499715460885</v>
      </c>
      <c r="I366" s="259">
        <v>0.75640957540474318</v>
      </c>
      <c r="J366" s="259">
        <v>0</v>
      </c>
      <c r="K366" s="259">
        <v>0</v>
      </c>
      <c r="L366" s="259">
        <v>0</v>
      </c>
      <c r="M366" s="359">
        <v>0</v>
      </c>
    </row>
    <row r="367" spans="1:13" ht="18.399999999999999" customHeight="1">
      <c r="A367" s="69" t="s">
        <v>202</v>
      </c>
      <c r="B367" s="70" t="s">
        <v>47</v>
      </c>
      <c r="C367" s="71" t="s">
        <v>442</v>
      </c>
      <c r="D367" s="72" t="s">
        <v>41</v>
      </c>
      <c r="E367" s="864">
        <v>50005000</v>
      </c>
      <c r="F367" s="854">
        <v>0</v>
      </c>
      <c r="G367" s="865"/>
      <c r="H367" s="854">
        <v>55000</v>
      </c>
      <c r="I367" s="854">
        <v>49810000</v>
      </c>
      <c r="J367" s="854">
        <v>140000</v>
      </c>
      <c r="K367" s="854">
        <v>0</v>
      </c>
      <c r="L367" s="854">
        <v>0</v>
      </c>
      <c r="M367" s="866">
        <v>0</v>
      </c>
    </row>
    <row r="368" spans="1:13" ht="18.399999999999999" customHeight="1">
      <c r="A368" s="74"/>
      <c r="B368" s="70"/>
      <c r="C368" s="71" t="s">
        <v>443</v>
      </c>
      <c r="D368" s="75" t="s">
        <v>42</v>
      </c>
      <c r="E368" s="864">
        <v>51755191</v>
      </c>
      <c r="F368" s="864">
        <v>0</v>
      </c>
      <c r="G368" s="864"/>
      <c r="H368" s="864">
        <v>78049.34</v>
      </c>
      <c r="I368" s="864">
        <v>51485441.659999996</v>
      </c>
      <c r="J368" s="864">
        <v>191700</v>
      </c>
      <c r="K368" s="864">
        <v>0</v>
      </c>
      <c r="L368" s="864">
        <v>0</v>
      </c>
      <c r="M368" s="867">
        <v>0</v>
      </c>
    </row>
    <row r="369" spans="1:13" ht="18.399999999999999" customHeight="1">
      <c r="A369" s="74"/>
      <c r="B369" s="70"/>
      <c r="C369" s="71" t="s">
        <v>4</v>
      </c>
      <c r="D369" s="75" t="s">
        <v>43</v>
      </c>
      <c r="E369" s="864">
        <v>38794189.719999991</v>
      </c>
      <c r="F369" s="864">
        <v>0</v>
      </c>
      <c r="G369" s="864"/>
      <c r="H369" s="864">
        <v>43857.32</v>
      </c>
      <c r="I369" s="864">
        <v>38558996.739999995</v>
      </c>
      <c r="J369" s="864">
        <v>191335.66</v>
      </c>
      <c r="K369" s="864">
        <v>0</v>
      </c>
      <c r="L369" s="864">
        <v>0</v>
      </c>
      <c r="M369" s="867">
        <v>0</v>
      </c>
    </row>
    <row r="370" spans="1:13" ht="18.399999999999999" customHeight="1">
      <c r="A370" s="74"/>
      <c r="B370" s="70"/>
      <c r="C370" s="71" t="s">
        <v>4</v>
      </c>
      <c r="D370" s="75" t="s">
        <v>44</v>
      </c>
      <c r="E370" s="258">
        <v>0.77580621377862191</v>
      </c>
      <c r="F370" s="258">
        <v>0</v>
      </c>
      <c r="G370" s="258"/>
      <c r="H370" s="258">
        <v>0.79740581818181822</v>
      </c>
      <c r="I370" s="258">
        <v>0.77412159686809867</v>
      </c>
      <c r="J370" s="258">
        <v>1.3666832857142857</v>
      </c>
      <c r="K370" s="258">
        <v>0</v>
      </c>
      <c r="L370" s="258">
        <v>0</v>
      </c>
      <c r="M370" s="358">
        <v>0</v>
      </c>
    </row>
    <row r="371" spans="1:13" ht="18.399999999999999" customHeight="1">
      <c r="A371" s="76"/>
      <c r="B371" s="77"/>
      <c r="C371" s="78" t="s">
        <v>4</v>
      </c>
      <c r="D371" s="79" t="s">
        <v>45</v>
      </c>
      <c r="E371" s="259">
        <v>0.74957098931390265</v>
      </c>
      <c r="F371" s="259">
        <v>0</v>
      </c>
      <c r="G371" s="259"/>
      <c r="H371" s="259">
        <v>0.56191788425116729</v>
      </c>
      <c r="I371" s="259">
        <v>0.74893009551391687</v>
      </c>
      <c r="J371" s="259">
        <v>0.99809942618675018</v>
      </c>
      <c r="K371" s="259">
        <v>0</v>
      </c>
      <c r="L371" s="259">
        <v>0</v>
      </c>
      <c r="M371" s="359">
        <v>0</v>
      </c>
    </row>
    <row r="372" spans="1:13" ht="18.399999999999999" customHeight="1">
      <c r="A372" s="69" t="s">
        <v>203</v>
      </c>
      <c r="B372" s="70" t="s">
        <v>47</v>
      </c>
      <c r="C372" s="71" t="s">
        <v>204</v>
      </c>
      <c r="D372" s="80" t="s">
        <v>41</v>
      </c>
      <c r="E372" s="864">
        <v>27803000</v>
      </c>
      <c r="F372" s="854">
        <v>0</v>
      </c>
      <c r="G372" s="865"/>
      <c r="H372" s="854">
        <v>14000</v>
      </c>
      <c r="I372" s="854">
        <v>27211000</v>
      </c>
      <c r="J372" s="854">
        <v>578000</v>
      </c>
      <c r="K372" s="854">
        <v>0</v>
      </c>
      <c r="L372" s="854">
        <v>0</v>
      </c>
      <c r="M372" s="866">
        <v>0</v>
      </c>
    </row>
    <row r="373" spans="1:13" ht="18" customHeight="1">
      <c r="A373" s="74"/>
      <c r="B373" s="70"/>
      <c r="C373" s="71" t="s">
        <v>4</v>
      </c>
      <c r="D373" s="80" t="s">
        <v>42</v>
      </c>
      <c r="E373" s="864">
        <v>27803000</v>
      </c>
      <c r="F373" s="864">
        <v>0</v>
      </c>
      <c r="G373" s="864"/>
      <c r="H373" s="864">
        <v>16780</v>
      </c>
      <c r="I373" s="864">
        <v>27188814</v>
      </c>
      <c r="J373" s="864">
        <v>597406</v>
      </c>
      <c r="K373" s="864">
        <v>0</v>
      </c>
      <c r="L373" s="864">
        <v>0</v>
      </c>
      <c r="M373" s="867">
        <v>0</v>
      </c>
    </row>
    <row r="374" spans="1:13" ht="18.399999999999999" customHeight="1">
      <c r="A374" s="74"/>
      <c r="B374" s="70"/>
      <c r="C374" s="71" t="s">
        <v>4</v>
      </c>
      <c r="D374" s="80" t="s">
        <v>43</v>
      </c>
      <c r="E374" s="864">
        <v>21786379.029999997</v>
      </c>
      <c r="F374" s="864">
        <v>0</v>
      </c>
      <c r="G374" s="864"/>
      <c r="H374" s="864">
        <v>14379.05</v>
      </c>
      <c r="I374" s="864">
        <v>21674588.899999999</v>
      </c>
      <c r="J374" s="864">
        <v>97411.08</v>
      </c>
      <c r="K374" s="864">
        <v>0</v>
      </c>
      <c r="L374" s="864">
        <v>0</v>
      </c>
      <c r="M374" s="867">
        <v>0</v>
      </c>
    </row>
    <row r="375" spans="1:13" ht="18.399999999999999" customHeight="1">
      <c r="A375" s="74"/>
      <c r="B375" s="70"/>
      <c r="C375" s="71" t="s">
        <v>4</v>
      </c>
      <c r="D375" s="80" t="s">
        <v>44</v>
      </c>
      <c r="E375" s="258">
        <v>0.78359813797072253</v>
      </c>
      <c r="F375" s="258">
        <v>0</v>
      </c>
      <c r="G375" s="258"/>
      <c r="H375" s="258">
        <v>1.027075</v>
      </c>
      <c r="I375" s="258">
        <v>0.79653775678953354</v>
      </c>
      <c r="J375" s="258">
        <v>0.1685312802768166</v>
      </c>
      <c r="K375" s="258">
        <v>0</v>
      </c>
      <c r="L375" s="258">
        <v>0</v>
      </c>
      <c r="M375" s="358">
        <v>0</v>
      </c>
    </row>
    <row r="376" spans="1:13" ht="18.399999999999999" customHeight="1">
      <c r="A376" s="76"/>
      <c r="B376" s="77"/>
      <c r="C376" s="78" t="s">
        <v>4</v>
      </c>
      <c r="D376" s="80" t="s">
        <v>45</v>
      </c>
      <c r="E376" s="259">
        <v>0.78359813797072253</v>
      </c>
      <c r="F376" s="259">
        <v>0</v>
      </c>
      <c r="G376" s="259"/>
      <c r="H376" s="259">
        <v>0.85691597139451725</v>
      </c>
      <c r="I376" s="259">
        <v>0.79718772948316163</v>
      </c>
      <c r="J376" s="259">
        <v>0.16305674867677927</v>
      </c>
      <c r="K376" s="259">
        <v>0</v>
      </c>
      <c r="L376" s="259">
        <v>0</v>
      </c>
      <c r="M376" s="359">
        <v>0</v>
      </c>
    </row>
    <row r="377" spans="1:13" ht="18.399999999999999" customHeight="1">
      <c r="A377" s="88" t="s">
        <v>205</v>
      </c>
      <c r="B377" s="89" t="s">
        <v>47</v>
      </c>
      <c r="C377" s="70" t="s">
        <v>206</v>
      </c>
      <c r="D377" s="81" t="s">
        <v>41</v>
      </c>
      <c r="E377" s="864">
        <v>117126000</v>
      </c>
      <c r="F377" s="854">
        <v>0</v>
      </c>
      <c r="G377" s="865"/>
      <c r="H377" s="854">
        <v>250000</v>
      </c>
      <c r="I377" s="854">
        <v>91234000</v>
      </c>
      <c r="J377" s="854">
        <v>15148000</v>
      </c>
      <c r="K377" s="854">
        <v>0</v>
      </c>
      <c r="L377" s="854">
        <v>0</v>
      </c>
      <c r="M377" s="866">
        <v>10494000</v>
      </c>
    </row>
    <row r="378" spans="1:13" ht="18.399999999999999" customHeight="1">
      <c r="A378" s="74"/>
      <c r="B378" s="70"/>
      <c r="C378" s="71" t="s">
        <v>207</v>
      </c>
      <c r="D378" s="80" t="s">
        <v>42</v>
      </c>
      <c r="E378" s="864">
        <v>117632396</v>
      </c>
      <c r="F378" s="864">
        <v>0</v>
      </c>
      <c r="G378" s="864"/>
      <c r="H378" s="864">
        <v>250000</v>
      </c>
      <c r="I378" s="864">
        <v>92914347</v>
      </c>
      <c r="J378" s="864">
        <v>13948000</v>
      </c>
      <c r="K378" s="864">
        <v>0</v>
      </c>
      <c r="L378" s="864">
        <v>0</v>
      </c>
      <c r="M378" s="867">
        <v>10520049</v>
      </c>
    </row>
    <row r="379" spans="1:13" ht="18.399999999999999" customHeight="1">
      <c r="A379" s="74"/>
      <c r="B379" s="70"/>
      <c r="C379" s="71" t="s">
        <v>4</v>
      </c>
      <c r="D379" s="80" t="s">
        <v>43</v>
      </c>
      <c r="E379" s="864">
        <v>84703441.340000033</v>
      </c>
      <c r="F379" s="864">
        <v>0</v>
      </c>
      <c r="G379" s="864"/>
      <c r="H379" s="864">
        <v>153504.81</v>
      </c>
      <c r="I379" s="864">
        <v>71948752.340000018</v>
      </c>
      <c r="J379" s="864">
        <v>4308601.29</v>
      </c>
      <c r="K379" s="864">
        <v>0</v>
      </c>
      <c r="L379" s="864">
        <v>0</v>
      </c>
      <c r="M379" s="867">
        <v>8292582.9000000022</v>
      </c>
    </row>
    <row r="380" spans="1:13" ht="18.399999999999999" customHeight="1">
      <c r="A380" s="74"/>
      <c r="B380" s="70"/>
      <c r="C380" s="71" t="s">
        <v>4</v>
      </c>
      <c r="D380" s="80" t="s">
        <v>44</v>
      </c>
      <c r="E380" s="258">
        <v>0.72318222546659183</v>
      </c>
      <c r="F380" s="258">
        <v>0</v>
      </c>
      <c r="G380" s="258"/>
      <c r="H380" s="258">
        <v>0.61401923999999997</v>
      </c>
      <c r="I380" s="258">
        <v>0.78861775588048333</v>
      </c>
      <c r="J380" s="258">
        <v>0.28443367375231055</v>
      </c>
      <c r="K380" s="258">
        <v>0</v>
      </c>
      <c r="L380" s="258">
        <v>0</v>
      </c>
      <c r="M380" s="358">
        <v>0.79022135506003455</v>
      </c>
    </row>
    <row r="381" spans="1:13" ht="18.399999999999999" customHeight="1">
      <c r="A381" s="76"/>
      <c r="B381" s="77"/>
      <c r="C381" s="78" t="s">
        <v>4</v>
      </c>
      <c r="D381" s="82" t="s">
        <v>45</v>
      </c>
      <c r="E381" s="259">
        <v>0.72006899646930622</v>
      </c>
      <c r="F381" s="259">
        <v>0</v>
      </c>
      <c r="G381" s="259"/>
      <c r="H381" s="259">
        <v>0.61401923999999997</v>
      </c>
      <c r="I381" s="259">
        <v>0.77435567986072185</v>
      </c>
      <c r="J381" s="259">
        <v>0.30890459492400346</v>
      </c>
      <c r="K381" s="259">
        <v>0</v>
      </c>
      <c r="L381" s="259">
        <v>0</v>
      </c>
      <c r="M381" s="359">
        <v>0.78826466492694114</v>
      </c>
    </row>
    <row r="382" spans="1:13" ht="18.399999999999999" customHeight="1">
      <c r="A382" s="69" t="s">
        <v>208</v>
      </c>
      <c r="B382" s="70" t="s">
        <v>47</v>
      </c>
      <c r="C382" s="71" t="s">
        <v>230</v>
      </c>
      <c r="D382" s="72" t="s">
        <v>41</v>
      </c>
      <c r="E382" s="868">
        <v>29200000000</v>
      </c>
      <c r="F382" s="854">
        <v>0</v>
      </c>
      <c r="G382" s="865"/>
      <c r="H382" s="854">
        <v>0</v>
      </c>
      <c r="I382" s="854">
        <v>100000</v>
      </c>
      <c r="J382" s="854">
        <v>0</v>
      </c>
      <c r="K382" s="854">
        <v>29199900000</v>
      </c>
      <c r="L382" s="854">
        <v>0</v>
      </c>
      <c r="M382" s="866">
        <v>0</v>
      </c>
    </row>
    <row r="383" spans="1:13" ht="18.399999999999999" customHeight="1">
      <c r="A383" s="69"/>
      <c r="B383" s="70"/>
      <c r="C383" s="71" t="s">
        <v>4</v>
      </c>
      <c r="D383" s="80" t="s">
        <v>42</v>
      </c>
      <c r="E383" s="864">
        <v>28082101163</v>
      </c>
      <c r="F383" s="864">
        <v>0</v>
      </c>
      <c r="G383" s="864"/>
      <c r="H383" s="864">
        <v>0</v>
      </c>
      <c r="I383" s="864">
        <v>107000</v>
      </c>
      <c r="J383" s="864">
        <v>0</v>
      </c>
      <c r="K383" s="864">
        <v>28081994163</v>
      </c>
      <c r="L383" s="864">
        <v>0</v>
      </c>
      <c r="M383" s="867">
        <v>0</v>
      </c>
    </row>
    <row r="384" spans="1:13" ht="18.399999999999999" customHeight="1">
      <c r="A384" s="74"/>
      <c r="B384" s="70"/>
      <c r="C384" s="71" t="s">
        <v>4</v>
      </c>
      <c r="D384" s="80" t="s">
        <v>43</v>
      </c>
      <c r="E384" s="864">
        <v>24953202655.650002</v>
      </c>
      <c r="F384" s="864">
        <v>0</v>
      </c>
      <c r="G384" s="864"/>
      <c r="H384" s="864">
        <v>0</v>
      </c>
      <c r="I384" s="864">
        <v>106266.04</v>
      </c>
      <c r="J384" s="864">
        <v>0</v>
      </c>
      <c r="K384" s="864">
        <v>24953096389.610001</v>
      </c>
      <c r="L384" s="864">
        <v>0</v>
      </c>
      <c r="M384" s="867">
        <v>0</v>
      </c>
    </row>
    <row r="385" spans="1:13" ht="18.399999999999999" customHeight="1">
      <c r="A385" s="74"/>
      <c r="B385" s="70"/>
      <c r="C385" s="71" t="s">
        <v>4</v>
      </c>
      <c r="D385" s="80" t="s">
        <v>44</v>
      </c>
      <c r="E385" s="258">
        <v>0.85456173478253428</v>
      </c>
      <c r="F385" s="258">
        <v>0</v>
      </c>
      <c r="G385" s="258"/>
      <c r="H385" s="258">
        <v>0</v>
      </c>
      <c r="I385" s="258">
        <v>1.0626603999999999</v>
      </c>
      <c r="J385" s="258">
        <v>0</v>
      </c>
      <c r="K385" s="258">
        <v>0.85456102211343188</v>
      </c>
      <c r="L385" s="258">
        <v>0</v>
      </c>
      <c r="M385" s="358">
        <v>0</v>
      </c>
    </row>
    <row r="386" spans="1:13" ht="18.399999999999999" customHeight="1">
      <c r="A386" s="76"/>
      <c r="B386" s="77"/>
      <c r="C386" s="78" t="s">
        <v>4</v>
      </c>
      <c r="D386" s="82" t="s">
        <v>45</v>
      </c>
      <c r="E386" s="259">
        <v>0.88858032776149509</v>
      </c>
      <c r="F386" s="259">
        <v>0</v>
      </c>
      <c r="G386" s="259"/>
      <c r="H386" s="259">
        <v>0</v>
      </c>
      <c r="I386" s="259">
        <v>0.99314056074766344</v>
      </c>
      <c r="J386" s="259">
        <v>0</v>
      </c>
      <c r="K386" s="259">
        <v>0.88857992935870123</v>
      </c>
      <c r="L386" s="259">
        <v>0</v>
      </c>
      <c r="M386" s="359">
        <v>0</v>
      </c>
    </row>
    <row r="387" spans="1:13" ht="18.399999999999999" customHeight="1">
      <c r="A387" s="69" t="s">
        <v>209</v>
      </c>
      <c r="B387" s="70" t="s">
        <v>47</v>
      </c>
      <c r="C387" s="71" t="s">
        <v>210</v>
      </c>
      <c r="D387" s="80" t="s">
        <v>41</v>
      </c>
      <c r="E387" s="864">
        <v>129529000</v>
      </c>
      <c r="F387" s="854">
        <v>0</v>
      </c>
      <c r="G387" s="865"/>
      <c r="H387" s="854">
        <v>120000</v>
      </c>
      <c r="I387" s="854">
        <v>124769000</v>
      </c>
      <c r="J387" s="854">
        <v>4640000</v>
      </c>
      <c r="K387" s="854">
        <v>0</v>
      </c>
      <c r="L387" s="854">
        <v>0</v>
      </c>
      <c r="M387" s="866">
        <v>0</v>
      </c>
    </row>
    <row r="388" spans="1:13" ht="18.399999999999999" customHeight="1">
      <c r="A388" s="74"/>
      <c r="B388" s="70"/>
      <c r="C388" s="71" t="s">
        <v>4</v>
      </c>
      <c r="D388" s="80" t="s">
        <v>42</v>
      </c>
      <c r="E388" s="864">
        <v>129529000</v>
      </c>
      <c r="F388" s="864">
        <v>0</v>
      </c>
      <c r="G388" s="864"/>
      <c r="H388" s="864">
        <v>177080</v>
      </c>
      <c r="I388" s="864">
        <v>124874461</v>
      </c>
      <c r="J388" s="864">
        <v>4477459</v>
      </c>
      <c r="K388" s="864">
        <v>0</v>
      </c>
      <c r="L388" s="864">
        <v>0</v>
      </c>
      <c r="M388" s="867">
        <v>0</v>
      </c>
    </row>
    <row r="389" spans="1:13" ht="18.399999999999999" customHeight="1">
      <c r="A389" s="74"/>
      <c r="B389" s="70"/>
      <c r="C389" s="71" t="s">
        <v>4</v>
      </c>
      <c r="D389" s="80" t="s">
        <v>43</v>
      </c>
      <c r="E389" s="864">
        <v>105138828.73999999</v>
      </c>
      <c r="F389" s="864">
        <v>0</v>
      </c>
      <c r="G389" s="864"/>
      <c r="H389" s="864">
        <v>140189.37</v>
      </c>
      <c r="I389" s="864">
        <v>102759398.53999999</v>
      </c>
      <c r="J389" s="864">
        <v>2239240.83</v>
      </c>
      <c r="K389" s="864">
        <v>0</v>
      </c>
      <c r="L389" s="864">
        <v>0</v>
      </c>
      <c r="M389" s="867">
        <v>0</v>
      </c>
    </row>
    <row r="390" spans="1:13" ht="18.399999999999999" customHeight="1">
      <c r="A390" s="74"/>
      <c r="B390" s="70"/>
      <c r="C390" s="71" t="s">
        <v>4</v>
      </c>
      <c r="D390" s="80" t="s">
        <v>44</v>
      </c>
      <c r="E390" s="258">
        <v>0.81170107651568368</v>
      </c>
      <c r="F390" s="258">
        <v>0</v>
      </c>
      <c r="G390" s="258"/>
      <c r="H390" s="258">
        <v>1.1682447499999999</v>
      </c>
      <c r="I390" s="258">
        <v>0.82359719593809355</v>
      </c>
      <c r="J390" s="258">
        <v>0.48259500646551728</v>
      </c>
      <c r="K390" s="258">
        <v>0</v>
      </c>
      <c r="L390" s="258">
        <v>0</v>
      </c>
      <c r="M390" s="358">
        <v>0</v>
      </c>
    </row>
    <row r="391" spans="1:13" ht="18.399999999999999" customHeight="1">
      <c r="A391" s="76"/>
      <c r="B391" s="77"/>
      <c r="C391" s="78" t="s">
        <v>4</v>
      </c>
      <c r="D391" s="82" t="s">
        <v>45</v>
      </c>
      <c r="E391" s="259">
        <v>0.81170107651568368</v>
      </c>
      <c r="F391" s="259">
        <v>0</v>
      </c>
      <c r="G391" s="259"/>
      <c r="H391" s="259">
        <v>0.7916725208945109</v>
      </c>
      <c r="I391" s="259">
        <v>0.82290163831017449</v>
      </c>
      <c r="J391" s="259">
        <v>0.50011420093405656</v>
      </c>
      <c r="K391" s="259">
        <v>0</v>
      </c>
      <c r="L391" s="259">
        <v>0</v>
      </c>
      <c r="M391" s="359">
        <v>0</v>
      </c>
    </row>
    <row r="392" spans="1:13" ht="18" customHeight="1">
      <c r="A392" s="69" t="s">
        <v>211</v>
      </c>
      <c r="B392" s="70" t="s">
        <v>47</v>
      </c>
      <c r="C392" s="71" t="s">
        <v>212</v>
      </c>
      <c r="D392" s="80" t="s">
        <v>41</v>
      </c>
      <c r="E392" s="864">
        <v>237500000</v>
      </c>
      <c r="F392" s="854">
        <v>0</v>
      </c>
      <c r="G392" s="865"/>
      <c r="H392" s="854">
        <v>0</v>
      </c>
      <c r="I392" s="854">
        <v>237500000</v>
      </c>
      <c r="J392" s="854">
        <v>0</v>
      </c>
      <c r="K392" s="854">
        <v>0</v>
      </c>
      <c r="L392" s="854">
        <v>0</v>
      </c>
      <c r="M392" s="866">
        <v>0</v>
      </c>
    </row>
    <row r="393" spans="1:13" ht="18.399999999999999" customHeight="1">
      <c r="A393" s="74"/>
      <c r="B393" s="70"/>
      <c r="C393" s="71" t="s">
        <v>4</v>
      </c>
      <c r="D393" s="80" t="s">
        <v>42</v>
      </c>
      <c r="E393" s="864">
        <v>44561660.469999999</v>
      </c>
      <c r="F393" s="864">
        <v>0</v>
      </c>
      <c r="G393" s="864"/>
      <c r="H393" s="864">
        <v>0</v>
      </c>
      <c r="I393" s="864">
        <v>44561660.469999999</v>
      </c>
      <c r="J393" s="864">
        <v>0</v>
      </c>
      <c r="K393" s="864">
        <v>0</v>
      </c>
      <c r="L393" s="864">
        <v>0</v>
      </c>
      <c r="M393" s="867">
        <v>0</v>
      </c>
    </row>
    <row r="394" spans="1:13" ht="18.399999999999999" customHeight="1">
      <c r="A394" s="74"/>
      <c r="B394" s="70"/>
      <c r="C394" s="71" t="s">
        <v>4</v>
      </c>
      <c r="D394" s="80" t="s">
        <v>43</v>
      </c>
      <c r="E394" s="864">
        <v>0</v>
      </c>
      <c r="F394" s="864">
        <v>0</v>
      </c>
      <c r="G394" s="864"/>
      <c r="H394" s="864">
        <v>0</v>
      </c>
      <c r="I394" s="864">
        <v>0</v>
      </c>
      <c r="J394" s="864">
        <v>0</v>
      </c>
      <c r="K394" s="864">
        <v>0</v>
      </c>
      <c r="L394" s="864">
        <v>0</v>
      </c>
      <c r="M394" s="867">
        <v>0</v>
      </c>
    </row>
    <row r="395" spans="1:13" ht="18.399999999999999" customHeight="1">
      <c r="A395" s="74"/>
      <c r="B395" s="70"/>
      <c r="C395" s="71" t="s">
        <v>4</v>
      </c>
      <c r="D395" s="80" t="s">
        <v>44</v>
      </c>
      <c r="E395" s="258">
        <v>0</v>
      </c>
      <c r="F395" s="258">
        <v>0</v>
      </c>
      <c r="G395" s="258"/>
      <c r="H395" s="258">
        <v>0</v>
      </c>
      <c r="I395" s="258">
        <v>0</v>
      </c>
      <c r="J395" s="258">
        <v>0</v>
      </c>
      <c r="K395" s="258">
        <v>0</v>
      </c>
      <c r="L395" s="258">
        <v>0</v>
      </c>
      <c r="M395" s="358">
        <v>0</v>
      </c>
    </row>
    <row r="396" spans="1:13" ht="18.399999999999999" customHeight="1">
      <c r="A396" s="76"/>
      <c r="B396" s="77"/>
      <c r="C396" s="78" t="s">
        <v>4</v>
      </c>
      <c r="D396" s="83" t="s">
        <v>45</v>
      </c>
      <c r="E396" s="259">
        <v>0</v>
      </c>
      <c r="F396" s="259">
        <v>0</v>
      </c>
      <c r="G396" s="259"/>
      <c r="H396" s="259">
        <v>0</v>
      </c>
      <c r="I396" s="259">
        <v>0</v>
      </c>
      <c r="J396" s="259">
        <v>0</v>
      </c>
      <c r="K396" s="259">
        <v>0</v>
      </c>
      <c r="L396" s="259">
        <v>0</v>
      </c>
      <c r="M396" s="359">
        <v>0</v>
      </c>
    </row>
    <row r="397" spans="1:13" ht="18.399999999999999" customHeight="1">
      <c r="A397" s="69" t="s">
        <v>213</v>
      </c>
      <c r="B397" s="70" t="s">
        <v>47</v>
      </c>
      <c r="C397" s="71" t="s">
        <v>214</v>
      </c>
      <c r="D397" s="80" t="s">
        <v>41</v>
      </c>
      <c r="E397" s="864">
        <v>60762707000</v>
      </c>
      <c r="F397" s="854">
        <v>60762707000</v>
      </c>
      <c r="G397" s="865"/>
      <c r="H397" s="854">
        <v>0</v>
      </c>
      <c r="I397" s="854">
        <v>0</v>
      </c>
      <c r="J397" s="854">
        <v>0</v>
      </c>
      <c r="K397" s="854">
        <v>0</v>
      </c>
      <c r="L397" s="854">
        <v>0</v>
      </c>
      <c r="M397" s="866">
        <v>0</v>
      </c>
    </row>
    <row r="398" spans="1:13" ht="18.399999999999999" customHeight="1">
      <c r="A398" s="74"/>
      <c r="B398" s="70"/>
      <c r="C398" s="71" t="s">
        <v>215</v>
      </c>
      <c r="D398" s="80" t="s">
        <v>42</v>
      </c>
      <c r="E398" s="864">
        <v>61762707000</v>
      </c>
      <c r="F398" s="864">
        <v>61477844337</v>
      </c>
      <c r="G398" s="864"/>
      <c r="H398" s="864">
        <v>0</v>
      </c>
      <c r="I398" s="864">
        <v>0</v>
      </c>
      <c r="J398" s="864">
        <v>284862663</v>
      </c>
      <c r="K398" s="864">
        <v>0</v>
      </c>
      <c r="L398" s="864">
        <v>0</v>
      </c>
      <c r="M398" s="867">
        <v>0</v>
      </c>
    </row>
    <row r="399" spans="1:13" ht="18.399999999999999" customHeight="1">
      <c r="A399" s="74"/>
      <c r="B399" s="70"/>
      <c r="C399" s="71" t="s">
        <v>4</v>
      </c>
      <c r="D399" s="80" t="s">
        <v>43</v>
      </c>
      <c r="E399" s="864">
        <v>55206264221</v>
      </c>
      <c r="F399" s="864">
        <v>54921401558</v>
      </c>
      <c r="G399" s="932" t="s">
        <v>742</v>
      </c>
      <c r="H399" s="864">
        <v>0</v>
      </c>
      <c r="I399" s="864">
        <v>0</v>
      </c>
      <c r="J399" s="864">
        <v>284862663</v>
      </c>
      <c r="K399" s="864">
        <v>0</v>
      </c>
      <c r="L399" s="864">
        <v>0</v>
      </c>
      <c r="M399" s="867">
        <v>0</v>
      </c>
    </row>
    <row r="400" spans="1:13" ht="18.399999999999999" customHeight="1">
      <c r="A400" s="74"/>
      <c r="B400" s="70"/>
      <c r="C400" s="71" t="s">
        <v>4</v>
      </c>
      <c r="D400" s="80" t="s">
        <v>44</v>
      </c>
      <c r="E400" s="258">
        <v>0.90855504875712667</v>
      </c>
      <c r="F400" s="258">
        <v>0.90386693203118817</v>
      </c>
      <c r="G400" s="258"/>
      <c r="H400" s="258">
        <v>0</v>
      </c>
      <c r="I400" s="258">
        <v>0</v>
      </c>
      <c r="J400" s="258">
        <v>0</v>
      </c>
      <c r="K400" s="258">
        <v>0</v>
      </c>
      <c r="L400" s="258">
        <v>0</v>
      </c>
      <c r="M400" s="358">
        <v>0</v>
      </c>
    </row>
    <row r="401" spans="1:13" ht="18.399999999999999" customHeight="1">
      <c r="A401" s="76"/>
      <c r="B401" s="77"/>
      <c r="C401" s="78" t="s">
        <v>4</v>
      </c>
      <c r="D401" s="83" t="s">
        <v>45</v>
      </c>
      <c r="E401" s="259">
        <v>0.89384463380142976</v>
      </c>
      <c r="F401" s="259">
        <v>0.89335275415546656</v>
      </c>
      <c r="G401" s="259"/>
      <c r="H401" s="259">
        <v>0</v>
      </c>
      <c r="I401" s="259">
        <v>0</v>
      </c>
      <c r="J401" s="259">
        <v>1</v>
      </c>
      <c r="K401" s="259">
        <v>0</v>
      </c>
      <c r="L401" s="259">
        <v>0</v>
      </c>
      <c r="M401" s="359">
        <v>0</v>
      </c>
    </row>
    <row r="402" spans="1:13" ht="18.399999999999999" customHeight="1">
      <c r="A402" s="69" t="s">
        <v>216</v>
      </c>
      <c r="B402" s="70" t="s">
        <v>47</v>
      </c>
      <c r="C402" s="71" t="s">
        <v>217</v>
      </c>
      <c r="D402" s="81" t="s">
        <v>41</v>
      </c>
      <c r="E402" s="864">
        <v>29961892000</v>
      </c>
      <c r="F402" s="854">
        <v>11766410000</v>
      </c>
      <c r="G402" s="865"/>
      <c r="H402" s="854">
        <v>1192933000</v>
      </c>
      <c r="I402" s="854">
        <v>4721905000</v>
      </c>
      <c r="J402" s="854">
        <v>3785470000</v>
      </c>
      <c r="K402" s="854">
        <v>0</v>
      </c>
      <c r="L402" s="854">
        <v>3050000000</v>
      </c>
      <c r="M402" s="866">
        <v>5445174000</v>
      </c>
    </row>
    <row r="403" spans="1:13" ht="18.399999999999999" customHeight="1">
      <c r="A403" s="74"/>
      <c r="B403" s="70"/>
      <c r="C403" s="71" t="s">
        <v>4</v>
      </c>
      <c r="D403" s="80" t="s">
        <v>42</v>
      </c>
      <c r="E403" s="864">
        <v>3291421463.0900002</v>
      </c>
      <c r="F403" s="864">
        <v>37133261.989999995</v>
      </c>
      <c r="G403" s="864"/>
      <c r="H403" s="864">
        <v>0</v>
      </c>
      <c r="I403" s="864">
        <v>615788029.44000006</v>
      </c>
      <c r="J403" s="864">
        <v>560823109.99000001</v>
      </c>
      <c r="K403" s="864">
        <v>0</v>
      </c>
      <c r="L403" s="864">
        <v>0</v>
      </c>
      <c r="M403" s="867">
        <v>2077677061.6700001</v>
      </c>
    </row>
    <row r="404" spans="1:13" ht="18.399999999999999" customHeight="1">
      <c r="A404" s="74"/>
      <c r="B404" s="70"/>
      <c r="C404" s="71" t="s">
        <v>4</v>
      </c>
      <c r="D404" s="80" t="s">
        <v>43</v>
      </c>
      <c r="E404" s="864">
        <v>0</v>
      </c>
      <c r="F404" s="864">
        <v>0</v>
      </c>
      <c r="G404" s="864"/>
      <c r="H404" s="864">
        <v>0</v>
      </c>
      <c r="I404" s="864">
        <v>0</v>
      </c>
      <c r="J404" s="864">
        <v>0</v>
      </c>
      <c r="K404" s="864">
        <v>0</v>
      </c>
      <c r="L404" s="864">
        <v>0</v>
      </c>
      <c r="M404" s="867">
        <v>0</v>
      </c>
    </row>
    <row r="405" spans="1:13" ht="18.399999999999999" customHeight="1">
      <c r="A405" s="74"/>
      <c r="B405" s="70"/>
      <c r="C405" s="71" t="s">
        <v>4</v>
      </c>
      <c r="D405" s="80" t="s">
        <v>44</v>
      </c>
      <c r="E405" s="258">
        <v>0</v>
      </c>
      <c r="F405" s="258">
        <v>0</v>
      </c>
      <c r="G405" s="258"/>
      <c r="H405" s="258">
        <v>0</v>
      </c>
      <c r="I405" s="258">
        <v>0</v>
      </c>
      <c r="J405" s="258">
        <v>0</v>
      </c>
      <c r="K405" s="258">
        <v>0</v>
      </c>
      <c r="L405" s="258">
        <v>0</v>
      </c>
      <c r="M405" s="358">
        <v>0</v>
      </c>
    </row>
    <row r="406" spans="1:13" ht="18.399999999999999" customHeight="1">
      <c r="A406" s="76"/>
      <c r="B406" s="77"/>
      <c r="C406" s="78" t="s">
        <v>4</v>
      </c>
      <c r="D406" s="82" t="s">
        <v>45</v>
      </c>
      <c r="E406" s="259">
        <v>0</v>
      </c>
      <c r="F406" s="259">
        <v>0</v>
      </c>
      <c r="G406" s="259"/>
      <c r="H406" s="259">
        <v>0</v>
      </c>
      <c r="I406" s="259">
        <v>0</v>
      </c>
      <c r="J406" s="259">
        <v>0</v>
      </c>
      <c r="K406" s="259">
        <v>0</v>
      </c>
      <c r="L406" s="259">
        <v>0</v>
      </c>
      <c r="M406" s="359">
        <v>0</v>
      </c>
    </row>
    <row r="407" spans="1:13" ht="18.399999999999999" customHeight="1">
      <c r="A407" s="69" t="s">
        <v>218</v>
      </c>
      <c r="B407" s="70" t="s">
        <v>47</v>
      </c>
      <c r="C407" s="71" t="s">
        <v>219</v>
      </c>
      <c r="D407" s="81" t="s">
        <v>41</v>
      </c>
      <c r="E407" s="864">
        <v>19157223000</v>
      </c>
      <c r="F407" s="854">
        <v>0</v>
      </c>
      <c r="G407" s="865"/>
      <c r="H407" s="854">
        <v>0</v>
      </c>
      <c r="I407" s="854">
        <v>0</v>
      </c>
      <c r="J407" s="854">
        <v>0</v>
      </c>
      <c r="K407" s="854">
        <v>0</v>
      </c>
      <c r="L407" s="854">
        <v>19157223000</v>
      </c>
      <c r="M407" s="866">
        <v>0</v>
      </c>
    </row>
    <row r="408" spans="1:13" ht="18.399999999999999" customHeight="1">
      <c r="A408" s="74"/>
      <c r="B408" s="70"/>
      <c r="C408" s="71" t="s">
        <v>4</v>
      </c>
      <c r="D408" s="80" t="s">
        <v>42</v>
      </c>
      <c r="E408" s="864">
        <v>21767223000</v>
      </c>
      <c r="F408" s="864">
        <v>0</v>
      </c>
      <c r="G408" s="864"/>
      <c r="H408" s="864">
        <v>0</v>
      </c>
      <c r="I408" s="864">
        <v>0</v>
      </c>
      <c r="J408" s="864">
        <v>0</v>
      </c>
      <c r="K408" s="864">
        <v>0</v>
      </c>
      <c r="L408" s="864">
        <v>21767223000</v>
      </c>
      <c r="M408" s="867">
        <v>0</v>
      </c>
    </row>
    <row r="409" spans="1:13" ht="18.399999999999999" customHeight="1">
      <c r="A409" s="74"/>
      <c r="B409" s="70"/>
      <c r="C409" s="71" t="s">
        <v>4</v>
      </c>
      <c r="D409" s="80" t="s">
        <v>43</v>
      </c>
      <c r="E409" s="864">
        <v>19711986003.839996</v>
      </c>
      <c r="F409" s="864">
        <v>0</v>
      </c>
      <c r="G409" s="864"/>
      <c r="H409" s="864">
        <v>0</v>
      </c>
      <c r="I409" s="864">
        <v>0</v>
      </c>
      <c r="J409" s="864">
        <v>0</v>
      </c>
      <c r="K409" s="864">
        <v>0</v>
      </c>
      <c r="L409" s="864">
        <v>19711986003.839996</v>
      </c>
      <c r="M409" s="867">
        <v>0</v>
      </c>
    </row>
    <row r="410" spans="1:13" ht="18.399999999999999" customHeight="1">
      <c r="A410" s="74"/>
      <c r="B410" s="70"/>
      <c r="C410" s="71" t="s">
        <v>4</v>
      </c>
      <c r="D410" s="80" t="s">
        <v>44</v>
      </c>
      <c r="E410" s="258">
        <v>1.0289584249157613</v>
      </c>
      <c r="F410" s="258">
        <v>0</v>
      </c>
      <c r="G410" s="258"/>
      <c r="H410" s="258">
        <v>0</v>
      </c>
      <c r="I410" s="258">
        <v>0</v>
      </c>
      <c r="J410" s="258">
        <v>0</v>
      </c>
      <c r="K410" s="258">
        <v>0</v>
      </c>
      <c r="L410" s="258">
        <v>1.0289584249157613</v>
      </c>
      <c r="M410" s="358">
        <v>0</v>
      </c>
    </row>
    <row r="411" spans="1:13" ht="18.399999999999999" customHeight="1">
      <c r="A411" s="76"/>
      <c r="B411" s="77"/>
      <c r="C411" s="78" t="s">
        <v>4</v>
      </c>
      <c r="D411" s="79" t="s">
        <v>45</v>
      </c>
      <c r="E411" s="360">
        <v>0.9055811117403445</v>
      </c>
      <c r="F411" s="259">
        <v>0</v>
      </c>
      <c r="G411" s="259"/>
      <c r="H411" s="259">
        <v>0</v>
      </c>
      <c r="I411" s="259">
        <v>0</v>
      </c>
      <c r="J411" s="259">
        <v>0</v>
      </c>
      <c r="K411" s="259">
        <v>0</v>
      </c>
      <c r="L411" s="259">
        <v>0.9055811117403445</v>
      </c>
      <c r="M411" s="359">
        <v>0</v>
      </c>
    </row>
    <row r="412" spans="1:13" ht="18.399999999999999" customHeight="1">
      <c r="A412" s="69" t="s">
        <v>220</v>
      </c>
      <c r="B412" s="70" t="s">
        <v>47</v>
      </c>
      <c r="C412" s="71" t="s">
        <v>221</v>
      </c>
      <c r="D412" s="72" t="s">
        <v>41</v>
      </c>
      <c r="E412" s="868">
        <v>49371632000</v>
      </c>
      <c r="F412" s="854">
        <v>44969090000</v>
      </c>
      <c r="G412" s="865"/>
      <c r="H412" s="854">
        <v>29382000</v>
      </c>
      <c r="I412" s="854">
        <v>3924839000</v>
      </c>
      <c r="J412" s="854">
        <v>177114000</v>
      </c>
      <c r="K412" s="854">
        <v>0</v>
      </c>
      <c r="L412" s="854">
        <v>0</v>
      </c>
      <c r="M412" s="866">
        <v>271207000</v>
      </c>
    </row>
    <row r="413" spans="1:13" ht="18.399999999999999" customHeight="1">
      <c r="A413" s="74"/>
      <c r="B413" s="70"/>
      <c r="C413" s="71" t="s">
        <v>4</v>
      </c>
      <c r="D413" s="80" t="s">
        <v>42</v>
      </c>
      <c r="E413" s="864">
        <v>64826024649.250008</v>
      </c>
      <c r="F413" s="864">
        <v>58852707310.5</v>
      </c>
      <c r="G413" s="864"/>
      <c r="H413" s="864">
        <v>41868291.030000001</v>
      </c>
      <c r="I413" s="864">
        <v>4559715970.8500032</v>
      </c>
      <c r="J413" s="864">
        <v>969441209.91000009</v>
      </c>
      <c r="K413" s="864">
        <v>0</v>
      </c>
      <c r="L413" s="864">
        <v>0</v>
      </c>
      <c r="M413" s="867">
        <v>402291866.95999986</v>
      </c>
    </row>
    <row r="414" spans="1:13" ht="18.399999999999999" customHeight="1">
      <c r="A414" s="74"/>
      <c r="B414" s="70"/>
      <c r="C414" s="71" t="s">
        <v>4</v>
      </c>
      <c r="D414" s="80" t="s">
        <v>43</v>
      </c>
      <c r="E414" s="864">
        <v>54527119227.860008</v>
      </c>
      <c r="F414" s="864">
        <v>50297835109.980019</v>
      </c>
      <c r="G414" s="864"/>
      <c r="H414" s="864">
        <v>30120919.979999989</v>
      </c>
      <c r="I414" s="864">
        <v>3452045946.1799946</v>
      </c>
      <c r="J414" s="864">
        <v>530891256.83999997</v>
      </c>
      <c r="K414" s="864">
        <v>0</v>
      </c>
      <c r="L414" s="864">
        <v>0</v>
      </c>
      <c r="M414" s="867">
        <v>216225994.87999994</v>
      </c>
    </row>
    <row r="415" spans="1:13" ht="18.399999999999999" customHeight="1">
      <c r="A415" s="74"/>
      <c r="B415" s="70"/>
      <c r="C415" s="71" t="s">
        <v>4</v>
      </c>
      <c r="D415" s="80" t="s">
        <v>44</v>
      </c>
      <c r="E415" s="258">
        <v>1.1044220541030527</v>
      </c>
      <c r="F415" s="258">
        <v>1.1184979529267776</v>
      </c>
      <c r="G415" s="258"/>
      <c r="H415" s="258">
        <v>1.0251487298345923</v>
      </c>
      <c r="I415" s="258">
        <v>0.87953822976687568</v>
      </c>
      <c r="J415" s="258">
        <v>2.9974550675835903</v>
      </c>
      <c r="K415" s="258">
        <v>0</v>
      </c>
      <c r="L415" s="258">
        <v>0</v>
      </c>
      <c r="M415" s="358">
        <v>0.79727291286729296</v>
      </c>
    </row>
    <row r="416" spans="1:13" ht="18.399999999999999" customHeight="1">
      <c r="A416" s="76"/>
      <c r="B416" s="77"/>
      <c r="C416" s="78" t="s">
        <v>4</v>
      </c>
      <c r="D416" s="82" t="s">
        <v>45</v>
      </c>
      <c r="E416" s="259">
        <v>0.84113007889788671</v>
      </c>
      <c r="F416" s="259">
        <v>0.85463927503988091</v>
      </c>
      <c r="G416" s="259"/>
      <c r="H416" s="259">
        <v>0.71942081319768614</v>
      </c>
      <c r="I416" s="259">
        <v>0.75707477576426296</v>
      </c>
      <c r="J416" s="259">
        <v>0.5476260462347029</v>
      </c>
      <c r="K416" s="259">
        <v>0</v>
      </c>
      <c r="L416" s="259">
        <v>0</v>
      </c>
      <c r="M416" s="359">
        <v>0.53748537477020242</v>
      </c>
    </row>
    <row r="417" spans="1:13" ht="18.399999999999999" customHeight="1">
      <c r="A417" s="69" t="s">
        <v>222</v>
      </c>
      <c r="B417" s="70" t="s">
        <v>47</v>
      </c>
      <c r="C417" s="71" t="s">
        <v>223</v>
      </c>
      <c r="D417" s="80" t="s">
        <v>41</v>
      </c>
      <c r="E417" s="864">
        <v>131150000</v>
      </c>
      <c r="F417" s="854">
        <v>0</v>
      </c>
      <c r="G417" s="865"/>
      <c r="H417" s="854">
        <v>146000</v>
      </c>
      <c r="I417" s="854">
        <v>128923000</v>
      </c>
      <c r="J417" s="854">
        <v>2081000</v>
      </c>
      <c r="K417" s="854">
        <v>0</v>
      </c>
      <c r="L417" s="854">
        <v>0</v>
      </c>
      <c r="M417" s="866">
        <v>0</v>
      </c>
    </row>
    <row r="418" spans="1:13" ht="17.25" customHeight="1">
      <c r="A418" s="74"/>
      <c r="B418" s="70"/>
      <c r="C418" s="71" t="s">
        <v>224</v>
      </c>
      <c r="D418" s="80" t="s">
        <v>42</v>
      </c>
      <c r="E418" s="864">
        <v>135750778.62999997</v>
      </c>
      <c r="F418" s="864">
        <v>0</v>
      </c>
      <c r="G418" s="864"/>
      <c r="H418" s="864">
        <v>161918.10999999999</v>
      </c>
      <c r="I418" s="864">
        <v>133740008.06999998</v>
      </c>
      <c r="J418" s="864">
        <v>1848852.45</v>
      </c>
      <c r="K418" s="864">
        <v>0</v>
      </c>
      <c r="L418" s="864">
        <v>0</v>
      </c>
      <c r="M418" s="867">
        <v>0</v>
      </c>
    </row>
    <row r="419" spans="1:13" ht="18" customHeight="1">
      <c r="A419" s="74"/>
      <c r="B419" s="70"/>
      <c r="C419" s="71" t="s">
        <v>4</v>
      </c>
      <c r="D419" s="80" t="s">
        <v>43</v>
      </c>
      <c r="E419" s="864">
        <v>109702037.56000011</v>
      </c>
      <c r="F419" s="864">
        <v>0</v>
      </c>
      <c r="G419" s="864"/>
      <c r="H419" s="864">
        <v>91652.569999999992</v>
      </c>
      <c r="I419" s="864">
        <v>108823453.14000012</v>
      </c>
      <c r="J419" s="864">
        <v>786931.84999999986</v>
      </c>
      <c r="K419" s="864">
        <v>0</v>
      </c>
      <c r="L419" s="864">
        <v>0</v>
      </c>
      <c r="M419" s="867">
        <v>0</v>
      </c>
    </row>
    <row r="420" spans="1:13" ht="18.399999999999999" customHeight="1">
      <c r="A420" s="74"/>
      <c r="B420" s="70"/>
      <c r="C420" s="71" t="s">
        <v>4</v>
      </c>
      <c r="D420" s="80" t="s">
        <v>44</v>
      </c>
      <c r="E420" s="258">
        <v>0.8364623527258872</v>
      </c>
      <c r="F420" s="258">
        <v>0</v>
      </c>
      <c r="G420" s="258"/>
      <c r="H420" s="258">
        <v>0.6277573287671232</v>
      </c>
      <c r="I420" s="258">
        <v>0.84409650054683893</v>
      </c>
      <c r="J420" s="258">
        <v>0.37815081691494468</v>
      </c>
      <c r="K420" s="258">
        <v>0</v>
      </c>
      <c r="L420" s="258">
        <v>0</v>
      </c>
      <c r="M420" s="358">
        <v>0</v>
      </c>
    </row>
    <row r="421" spans="1:13" ht="18.399999999999999" customHeight="1">
      <c r="A421" s="76"/>
      <c r="B421" s="77"/>
      <c r="C421" s="78" t="s">
        <v>4</v>
      </c>
      <c r="D421" s="82" t="s">
        <v>45</v>
      </c>
      <c r="E421" s="259">
        <v>0.80811350525658587</v>
      </c>
      <c r="F421" s="259">
        <v>0</v>
      </c>
      <c r="G421" s="259"/>
      <c r="H421" s="259">
        <v>0.56604273604725253</v>
      </c>
      <c r="I421" s="259">
        <v>0.81369408234999918</v>
      </c>
      <c r="J421" s="259">
        <v>0.42563258631049755</v>
      </c>
      <c r="K421" s="259">
        <v>0</v>
      </c>
      <c r="L421" s="259">
        <v>0</v>
      </c>
      <c r="M421" s="359">
        <v>0</v>
      </c>
    </row>
    <row r="422" spans="1:13" ht="18.399999999999999" hidden="1" customHeight="1">
      <c r="A422" s="255" t="s">
        <v>225</v>
      </c>
      <c r="B422" s="89" t="s">
        <v>47</v>
      </c>
      <c r="C422" s="256" t="s">
        <v>444</v>
      </c>
      <c r="D422" s="80" t="s">
        <v>41</v>
      </c>
      <c r="E422" s="864">
        <v>0</v>
      </c>
      <c r="F422" s="854">
        <v>0</v>
      </c>
      <c r="G422" s="865"/>
      <c r="H422" s="854">
        <v>0</v>
      </c>
      <c r="I422" s="854">
        <v>0</v>
      </c>
      <c r="J422" s="854">
        <v>0</v>
      </c>
      <c r="K422" s="854">
        <v>0</v>
      </c>
      <c r="L422" s="854">
        <v>0</v>
      </c>
      <c r="M422" s="866">
        <v>0</v>
      </c>
    </row>
    <row r="423" spans="1:13" ht="18.399999999999999" hidden="1" customHeight="1">
      <c r="A423" s="74"/>
      <c r="B423" s="70"/>
      <c r="C423" s="71" t="s">
        <v>226</v>
      </c>
      <c r="D423" s="80" t="s">
        <v>42</v>
      </c>
      <c r="E423" s="864">
        <v>0</v>
      </c>
      <c r="F423" s="864">
        <v>0</v>
      </c>
      <c r="G423" s="864"/>
      <c r="H423" s="864">
        <v>0</v>
      </c>
      <c r="I423" s="864">
        <v>0</v>
      </c>
      <c r="J423" s="864">
        <v>0</v>
      </c>
      <c r="K423" s="864">
        <v>0</v>
      </c>
      <c r="L423" s="864">
        <v>0</v>
      </c>
      <c r="M423" s="867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43</v>
      </c>
      <c r="E424" s="864">
        <v>0</v>
      </c>
      <c r="F424" s="864">
        <v>0</v>
      </c>
      <c r="G424" s="864"/>
      <c r="H424" s="864">
        <v>0</v>
      </c>
      <c r="I424" s="864">
        <v>0</v>
      </c>
      <c r="J424" s="864">
        <v>0</v>
      </c>
      <c r="K424" s="864">
        <v>0</v>
      </c>
      <c r="L424" s="864">
        <v>0</v>
      </c>
      <c r="M424" s="867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44</v>
      </c>
      <c r="E425" s="258">
        <v>0</v>
      </c>
      <c r="F425" s="258">
        <v>0</v>
      </c>
      <c r="G425" s="258"/>
      <c r="H425" s="258">
        <v>0</v>
      </c>
      <c r="I425" s="258">
        <v>0</v>
      </c>
      <c r="J425" s="258">
        <v>0</v>
      </c>
      <c r="K425" s="258">
        <v>0</v>
      </c>
      <c r="L425" s="258">
        <v>0</v>
      </c>
      <c r="M425" s="358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45</v>
      </c>
      <c r="E426" s="259">
        <v>0</v>
      </c>
      <c r="F426" s="259">
        <v>0</v>
      </c>
      <c r="G426" s="259"/>
      <c r="H426" s="259">
        <v>0</v>
      </c>
      <c r="I426" s="259">
        <v>0</v>
      </c>
      <c r="J426" s="259">
        <v>0</v>
      </c>
      <c r="K426" s="259">
        <v>0</v>
      </c>
      <c r="L426" s="259">
        <v>0</v>
      </c>
      <c r="M426" s="359">
        <v>0</v>
      </c>
    </row>
    <row r="427" spans="1:13" ht="18.399999999999999" customHeight="1">
      <c r="A427" s="69" t="s">
        <v>227</v>
      </c>
      <c r="B427" s="70" t="s">
        <v>47</v>
      </c>
      <c r="C427" s="71" t="s">
        <v>228</v>
      </c>
      <c r="D427" s="80" t="s">
        <v>41</v>
      </c>
      <c r="E427" s="864">
        <v>2625431000</v>
      </c>
      <c r="F427" s="854">
        <v>0</v>
      </c>
      <c r="G427" s="865"/>
      <c r="H427" s="854">
        <v>372387000</v>
      </c>
      <c r="I427" s="854">
        <v>2179933000</v>
      </c>
      <c r="J427" s="854">
        <v>72436000</v>
      </c>
      <c r="K427" s="854">
        <v>0</v>
      </c>
      <c r="L427" s="854">
        <v>0</v>
      </c>
      <c r="M427" s="866">
        <v>675000</v>
      </c>
    </row>
    <row r="428" spans="1:13" ht="18" customHeight="1">
      <c r="A428" s="74"/>
      <c r="B428" s="70"/>
      <c r="C428" s="71" t="s">
        <v>229</v>
      </c>
      <c r="D428" s="80" t="s">
        <v>42</v>
      </c>
      <c r="E428" s="864">
        <v>2662058854</v>
      </c>
      <c r="F428" s="864">
        <v>0</v>
      </c>
      <c r="G428" s="864"/>
      <c r="H428" s="864">
        <v>372915003</v>
      </c>
      <c r="I428" s="864">
        <v>2181246459</v>
      </c>
      <c r="J428" s="864">
        <v>98120345</v>
      </c>
      <c r="K428" s="864">
        <v>0</v>
      </c>
      <c r="L428" s="864">
        <v>0</v>
      </c>
      <c r="M428" s="867">
        <v>9777047</v>
      </c>
    </row>
    <row r="429" spans="1:13" ht="18" customHeight="1">
      <c r="A429" s="74"/>
      <c r="B429" s="70"/>
      <c r="C429" s="71" t="s">
        <v>4</v>
      </c>
      <c r="D429" s="80" t="s">
        <v>43</v>
      </c>
      <c r="E429" s="864">
        <v>2137158796.1199996</v>
      </c>
      <c r="F429" s="864">
        <v>0</v>
      </c>
      <c r="G429" s="864"/>
      <c r="H429" s="864">
        <v>297696291.95999998</v>
      </c>
      <c r="I429" s="864">
        <v>1787826055.2299998</v>
      </c>
      <c r="J429" s="864">
        <v>43187353.359999999</v>
      </c>
      <c r="K429" s="864">
        <v>0</v>
      </c>
      <c r="L429" s="864">
        <v>0</v>
      </c>
      <c r="M429" s="867">
        <v>8449095.5700000003</v>
      </c>
    </row>
    <row r="430" spans="1:13" ht="18" customHeight="1">
      <c r="A430" s="74"/>
      <c r="B430" s="70"/>
      <c r="C430" s="71" t="s">
        <v>4</v>
      </c>
      <c r="D430" s="80" t="s">
        <v>44</v>
      </c>
      <c r="E430" s="258">
        <v>0.81402207718275577</v>
      </c>
      <c r="F430" s="258">
        <v>0</v>
      </c>
      <c r="G430" s="258"/>
      <c r="H430" s="258">
        <v>0.79942718720041239</v>
      </c>
      <c r="I430" s="258">
        <v>0.82012890085612711</v>
      </c>
      <c r="J430" s="258">
        <v>0.59621394555193552</v>
      </c>
      <c r="K430" s="258">
        <v>0</v>
      </c>
      <c r="L430" s="258">
        <v>0</v>
      </c>
      <c r="M430" s="358" t="s">
        <v>763</v>
      </c>
    </row>
    <row r="431" spans="1:13" ht="18.399999999999999" customHeight="1">
      <c r="A431" s="76"/>
      <c r="B431" s="77"/>
      <c r="C431" s="78" t="s">
        <v>4</v>
      </c>
      <c r="D431" s="79" t="s">
        <v>45</v>
      </c>
      <c r="E431" s="360">
        <v>0.80282176816215489</v>
      </c>
      <c r="F431" s="259">
        <v>0</v>
      </c>
      <c r="G431" s="259"/>
      <c r="H431" s="259">
        <v>0.79829529400832389</v>
      </c>
      <c r="I431" s="259">
        <v>0.81963505217545884</v>
      </c>
      <c r="J431" s="259">
        <v>0.44014677445335115</v>
      </c>
      <c r="K431" s="259">
        <v>0</v>
      </c>
      <c r="L431" s="259">
        <v>0</v>
      </c>
      <c r="M431" s="359">
        <v>0.86417663431504421</v>
      </c>
    </row>
    <row r="432" spans="1:13" s="828" customFormat="1" ht="23.25" customHeight="1">
      <c r="A432" s="1616" t="s">
        <v>802</v>
      </c>
      <c r="B432" s="1617"/>
      <c r="C432" s="1617"/>
      <c r="D432" s="1618"/>
      <c r="E432" s="1618"/>
      <c r="F432" s="1618"/>
      <c r="G432" s="829"/>
      <c r="H432" s="829"/>
      <c r="I432" s="829"/>
      <c r="J432" s="829"/>
      <c r="K432" s="829"/>
      <c r="L432" s="829"/>
      <c r="M432" s="829"/>
    </row>
    <row r="433" spans="1:13" ht="23.25" customHeight="1">
      <c r="A433" s="1619" t="s">
        <v>777</v>
      </c>
      <c r="B433" s="1619"/>
      <c r="C433" s="1619"/>
      <c r="D433" s="1619"/>
      <c r="E433" s="1619"/>
      <c r="F433" s="1619"/>
      <c r="G433" s="1619"/>
      <c r="H433" s="1619"/>
      <c r="I433" s="1619"/>
      <c r="J433" s="1619"/>
      <c r="K433" s="1619"/>
      <c r="L433" s="1619"/>
      <c r="M433" s="1619"/>
    </row>
    <row r="442" spans="1:13">
      <c r="I442" s="1614"/>
    </row>
    <row r="443" spans="1:13">
      <c r="I443" s="1614"/>
    </row>
    <row r="445" spans="1:13">
      <c r="F445" s="1615" t="s">
        <v>4</v>
      </c>
    </row>
    <row r="446" spans="1:13">
      <c r="F446" s="1615"/>
    </row>
  </sheetData>
  <mergeCells count="5">
    <mergeCell ref="F11:G11"/>
    <mergeCell ref="I442:I443"/>
    <mergeCell ref="F445:F446"/>
    <mergeCell ref="A432:F432"/>
    <mergeCell ref="A433:M433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4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2"/>
  <dimension ref="A1:M191"/>
  <sheetViews>
    <sheetView showGridLines="0" zoomScale="70" zoomScaleNormal="70" workbookViewId="0">
      <selection activeCell="U23" sqref="U23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5" t="s">
        <v>445</v>
      </c>
      <c r="B1" s="13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6" t="s">
        <v>446</v>
      </c>
      <c r="B2" s="196"/>
      <c r="C2" s="196"/>
      <c r="D2" s="196"/>
      <c r="E2" s="196"/>
      <c r="F2" s="196"/>
      <c r="G2" s="197"/>
      <c r="H2" s="197"/>
      <c r="I2" s="197"/>
      <c r="J2" s="197"/>
      <c r="K2" s="197"/>
      <c r="L2" s="197"/>
    </row>
    <row r="3" spans="1:12" ht="15" customHeight="1">
      <c r="A3" s="196"/>
      <c r="B3" s="196"/>
      <c r="C3" s="196"/>
      <c r="D3" s="196"/>
      <c r="E3" s="196"/>
      <c r="F3" s="196"/>
      <c r="G3" s="197"/>
      <c r="H3" s="197"/>
      <c r="I3" s="197"/>
      <c r="J3" s="197"/>
      <c r="K3" s="197"/>
      <c r="L3" s="197"/>
    </row>
    <row r="4" spans="1:12" ht="15.2" customHeight="1">
      <c r="A4" s="21"/>
      <c r="B4" s="198"/>
      <c r="C4" s="198"/>
      <c r="D4" s="21"/>
      <c r="E4" s="21"/>
      <c r="F4" s="21"/>
      <c r="G4" s="21"/>
      <c r="H4" s="21"/>
      <c r="I4" s="21"/>
      <c r="J4" s="135"/>
      <c r="K4" s="135"/>
      <c r="L4" s="199" t="s">
        <v>2</v>
      </c>
    </row>
    <row r="5" spans="1:12" ht="15.95" customHeight="1">
      <c r="A5" s="200" t="s">
        <v>4</v>
      </c>
      <c r="B5" s="201" t="s">
        <v>4</v>
      </c>
      <c r="C5" s="201" t="s">
        <v>3</v>
      </c>
      <c r="D5" s="202"/>
      <c r="E5" s="19" t="s">
        <v>4</v>
      </c>
      <c r="F5" s="14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3"/>
      <c r="B6" s="204"/>
      <c r="C6" s="24" t="s">
        <v>438</v>
      </c>
      <c r="D6" s="204"/>
      <c r="E6" s="151"/>
      <c r="F6" s="15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3" t="s">
        <v>4</v>
      </c>
      <c r="B7" s="204"/>
      <c r="C7" s="24" t="s">
        <v>11</v>
      </c>
      <c r="D7" s="21"/>
      <c r="E7" s="32" t="s">
        <v>12</v>
      </c>
      <c r="F7" s="15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5" t="s">
        <v>4</v>
      </c>
      <c r="B8" s="206"/>
      <c r="C8" s="24" t="s">
        <v>734</v>
      </c>
      <c r="D8" s="21"/>
      <c r="E8" s="32" t="s">
        <v>4</v>
      </c>
      <c r="F8" s="152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7" t="s">
        <v>4</v>
      </c>
      <c r="B9" s="208"/>
      <c r="C9" s="24" t="s">
        <v>26</v>
      </c>
      <c r="D9" s="21"/>
      <c r="E9" s="156" t="s">
        <v>4</v>
      </c>
      <c r="F9" s="152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3"/>
      <c r="B10" s="204"/>
      <c r="C10" s="24" t="s">
        <v>30</v>
      </c>
      <c r="D10" s="209"/>
      <c r="E10" s="44"/>
      <c r="F10" s="210"/>
      <c r="G10" s="211"/>
      <c r="H10" s="201"/>
      <c r="I10" s="212"/>
      <c r="J10" s="213"/>
      <c r="K10" s="201"/>
      <c r="L10" s="212"/>
    </row>
    <row r="11" spans="1:12" s="222" customFormat="1" ht="9.9499999999999993" customHeight="1">
      <c r="A11" s="214">
        <v>1</v>
      </c>
      <c r="B11" s="215"/>
      <c r="C11" s="215"/>
      <c r="D11" s="215"/>
      <c r="E11" s="216" t="s">
        <v>32</v>
      </c>
      <c r="F11" s="216">
        <v>3</v>
      </c>
      <c r="G11" s="217" t="s">
        <v>34</v>
      </c>
      <c r="H11" s="218" t="s">
        <v>35</v>
      </c>
      <c r="I11" s="219" t="s">
        <v>36</v>
      </c>
      <c r="J11" s="220">
        <v>7</v>
      </c>
      <c r="K11" s="218">
        <v>8</v>
      </c>
      <c r="L11" s="221">
        <v>9</v>
      </c>
    </row>
    <row r="12" spans="1:12" ht="18.95" customHeight="1">
      <c r="A12" s="223"/>
      <c r="B12" s="224"/>
      <c r="C12" s="225" t="s">
        <v>40</v>
      </c>
      <c r="D12" s="226" t="s">
        <v>41</v>
      </c>
      <c r="E12" s="869">
        <v>49371632000</v>
      </c>
      <c r="F12" s="870">
        <v>44969090000</v>
      </c>
      <c r="G12" s="870">
        <v>29382000</v>
      </c>
      <c r="H12" s="870">
        <v>3924839000</v>
      </c>
      <c r="I12" s="870">
        <v>177114000</v>
      </c>
      <c r="J12" s="870">
        <v>0</v>
      </c>
      <c r="K12" s="870">
        <v>0</v>
      </c>
      <c r="L12" s="850">
        <v>271207000</v>
      </c>
    </row>
    <row r="13" spans="1:12" ht="18.95" customHeight="1">
      <c r="A13" s="227"/>
      <c r="B13" s="228"/>
      <c r="C13" s="229"/>
      <c r="D13" s="210" t="s">
        <v>42</v>
      </c>
      <c r="E13" s="851">
        <v>64826024649.249992</v>
      </c>
      <c r="F13" s="849">
        <v>58852707310.499992</v>
      </c>
      <c r="G13" s="849">
        <v>41868291.030000001</v>
      </c>
      <c r="H13" s="849">
        <v>4559715970.8500004</v>
      </c>
      <c r="I13" s="849">
        <v>969441209.90999985</v>
      </c>
      <c r="J13" s="849">
        <v>0</v>
      </c>
      <c r="K13" s="849">
        <v>0</v>
      </c>
      <c r="L13" s="852">
        <v>402291866.95999998</v>
      </c>
    </row>
    <row r="14" spans="1:12" ht="18.95" customHeight="1">
      <c r="A14" s="227"/>
      <c r="B14" s="228"/>
      <c r="C14" s="168" t="s">
        <v>4</v>
      </c>
      <c r="D14" s="210" t="s">
        <v>43</v>
      </c>
      <c r="E14" s="851">
        <v>54527119227.859993</v>
      </c>
      <c r="F14" s="849">
        <v>50297835109.979996</v>
      </c>
      <c r="G14" s="849">
        <v>30120919.98</v>
      </c>
      <c r="H14" s="849">
        <v>3452045946.179997</v>
      </c>
      <c r="I14" s="849">
        <v>530891256.84000003</v>
      </c>
      <c r="J14" s="849">
        <v>0</v>
      </c>
      <c r="K14" s="849">
        <v>0</v>
      </c>
      <c r="L14" s="852">
        <v>216225994.87999997</v>
      </c>
    </row>
    <row r="15" spans="1:12" ht="18.95" customHeight="1">
      <c r="A15" s="227"/>
      <c r="B15" s="228"/>
      <c r="C15" s="229"/>
      <c r="D15" s="210" t="s">
        <v>44</v>
      </c>
      <c r="E15" s="361">
        <v>1.1044220541030525</v>
      </c>
      <c r="F15" s="362">
        <v>1.1184979529267769</v>
      </c>
      <c r="G15" s="362">
        <v>1.0251487298345927</v>
      </c>
      <c r="H15" s="362">
        <v>0.87953822976687623</v>
      </c>
      <c r="I15" s="362">
        <v>2.9974550675835903</v>
      </c>
      <c r="J15" s="362">
        <v>0</v>
      </c>
      <c r="K15" s="362">
        <v>0</v>
      </c>
      <c r="L15" s="363">
        <v>0.79727291286729307</v>
      </c>
    </row>
    <row r="16" spans="1:12" ht="18.95" customHeight="1">
      <c r="A16" s="230"/>
      <c r="B16" s="231"/>
      <c r="C16" s="232"/>
      <c r="D16" s="210" t="s">
        <v>45</v>
      </c>
      <c r="E16" s="364">
        <v>0.84113007889788671</v>
      </c>
      <c r="F16" s="365">
        <v>0.85463927503988057</v>
      </c>
      <c r="G16" s="365">
        <v>0.71942081319768636</v>
      </c>
      <c r="H16" s="365">
        <v>0.75707477576426396</v>
      </c>
      <c r="I16" s="365">
        <v>0.54762604623470301</v>
      </c>
      <c r="J16" s="365">
        <v>0</v>
      </c>
      <c r="K16" s="365">
        <v>0</v>
      </c>
      <c r="L16" s="366">
        <v>0.53748537477020231</v>
      </c>
    </row>
    <row r="17" spans="1:12" ht="18.95" customHeight="1">
      <c r="A17" s="233" t="s">
        <v>361</v>
      </c>
      <c r="B17" s="234" t="s">
        <v>47</v>
      </c>
      <c r="C17" s="235" t="s">
        <v>362</v>
      </c>
      <c r="D17" s="236" t="s">
        <v>41</v>
      </c>
      <c r="E17" s="853">
        <v>1120071000</v>
      </c>
      <c r="F17" s="854">
        <v>14579000</v>
      </c>
      <c r="G17" s="854">
        <v>1479000</v>
      </c>
      <c r="H17" s="854">
        <v>897390000</v>
      </c>
      <c r="I17" s="854">
        <v>7650000</v>
      </c>
      <c r="J17" s="854">
        <v>0</v>
      </c>
      <c r="K17" s="854">
        <v>0</v>
      </c>
      <c r="L17" s="866">
        <v>198973000</v>
      </c>
    </row>
    <row r="18" spans="1:12" ht="18.95" customHeight="1">
      <c r="A18" s="237"/>
      <c r="B18" s="234"/>
      <c r="C18" s="235"/>
      <c r="D18" s="238" t="s">
        <v>42</v>
      </c>
      <c r="E18" s="856">
        <v>2746798864.0300007</v>
      </c>
      <c r="F18" s="848">
        <v>1186868953.2400002</v>
      </c>
      <c r="G18" s="848">
        <v>2095898.74</v>
      </c>
      <c r="H18" s="848">
        <v>1273148578.9500003</v>
      </c>
      <c r="I18" s="848">
        <v>34122394.759999998</v>
      </c>
      <c r="J18" s="848">
        <v>0</v>
      </c>
      <c r="K18" s="848">
        <v>0</v>
      </c>
      <c r="L18" s="857">
        <v>250563038.34</v>
      </c>
    </row>
    <row r="19" spans="1:12" ht="18.95" customHeight="1">
      <c r="A19" s="237"/>
      <c r="B19" s="234"/>
      <c r="C19" s="235"/>
      <c r="D19" s="238" t="s">
        <v>43</v>
      </c>
      <c r="E19" s="856">
        <v>2210861807.5799985</v>
      </c>
      <c r="F19" s="848">
        <v>1160152165.0699997</v>
      </c>
      <c r="G19" s="848">
        <v>1319104.1699999997</v>
      </c>
      <c r="H19" s="848">
        <v>916323801.35999846</v>
      </c>
      <c r="I19" s="848">
        <v>9239203.160000002</v>
      </c>
      <c r="J19" s="848">
        <v>0</v>
      </c>
      <c r="K19" s="848">
        <v>0</v>
      </c>
      <c r="L19" s="857">
        <v>123827533.81999998</v>
      </c>
    </row>
    <row r="20" spans="1:12" ht="18.95" customHeight="1">
      <c r="A20" s="237"/>
      <c r="B20" s="235"/>
      <c r="C20" s="235"/>
      <c r="D20" s="238" t="s">
        <v>44</v>
      </c>
      <c r="E20" s="367">
        <v>1.9738586282298163</v>
      </c>
      <c r="F20" s="194" t="s">
        <v>763</v>
      </c>
      <c r="G20" s="194">
        <v>0.89188922920892477</v>
      </c>
      <c r="H20" s="194">
        <v>1.0210987434225904</v>
      </c>
      <c r="I20" s="194">
        <v>1.2077389751633989</v>
      </c>
      <c r="J20" s="194">
        <v>0</v>
      </c>
      <c r="K20" s="194">
        <v>0</v>
      </c>
      <c r="L20" s="368">
        <v>0.62233335085664876</v>
      </c>
    </row>
    <row r="21" spans="1:12" s="242" customFormat="1" ht="18.95" customHeight="1">
      <c r="A21" s="239"/>
      <c r="B21" s="240"/>
      <c r="C21" s="240"/>
      <c r="D21" s="241" t="s">
        <v>45</v>
      </c>
      <c r="E21" s="369">
        <v>0.80488667609841102</v>
      </c>
      <c r="F21" s="370">
        <v>0.97748968991305474</v>
      </c>
      <c r="G21" s="370">
        <v>0.62937399828772245</v>
      </c>
      <c r="H21" s="370">
        <v>0.71973045134741087</v>
      </c>
      <c r="I21" s="370">
        <v>0.27076655155606677</v>
      </c>
      <c r="J21" s="370">
        <v>0</v>
      </c>
      <c r="K21" s="370">
        <v>0</v>
      </c>
      <c r="L21" s="371">
        <v>0.49419712755866629</v>
      </c>
    </row>
    <row r="22" spans="1:12" ht="18.95" customHeight="1">
      <c r="A22" s="233" t="s">
        <v>363</v>
      </c>
      <c r="B22" s="234" t="s">
        <v>47</v>
      </c>
      <c r="C22" s="235" t="s">
        <v>364</v>
      </c>
      <c r="D22" s="238" t="s">
        <v>41</v>
      </c>
      <c r="E22" s="853">
        <v>390000</v>
      </c>
      <c r="F22" s="854">
        <v>390000</v>
      </c>
      <c r="G22" s="854">
        <v>0</v>
      </c>
      <c r="H22" s="854">
        <v>0</v>
      </c>
      <c r="I22" s="854">
        <v>0</v>
      </c>
      <c r="J22" s="854">
        <v>0</v>
      </c>
      <c r="K22" s="854">
        <v>0</v>
      </c>
      <c r="L22" s="866">
        <v>0</v>
      </c>
    </row>
    <row r="23" spans="1:12" ht="18.95" customHeight="1">
      <c r="A23" s="233"/>
      <c r="B23" s="234"/>
      <c r="C23" s="235"/>
      <c r="D23" s="238" t="s">
        <v>42</v>
      </c>
      <c r="E23" s="856">
        <v>731576.6</v>
      </c>
      <c r="F23" s="848">
        <v>731576.6</v>
      </c>
      <c r="G23" s="848">
        <v>0</v>
      </c>
      <c r="H23" s="848">
        <v>0</v>
      </c>
      <c r="I23" s="848">
        <v>0</v>
      </c>
      <c r="J23" s="848">
        <v>0</v>
      </c>
      <c r="K23" s="848">
        <v>0</v>
      </c>
      <c r="L23" s="857">
        <v>0</v>
      </c>
    </row>
    <row r="24" spans="1:12" ht="18.95" customHeight="1">
      <c r="A24" s="233"/>
      <c r="B24" s="234"/>
      <c r="C24" s="235"/>
      <c r="D24" s="238" t="s">
        <v>43</v>
      </c>
      <c r="E24" s="856">
        <v>516310.92</v>
      </c>
      <c r="F24" s="848">
        <v>516310.92</v>
      </c>
      <c r="G24" s="848">
        <v>0</v>
      </c>
      <c r="H24" s="848">
        <v>0</v>
      </c>
      <c r="I24" s="848">
        <v>0</v>
      </c>
      <c r="J24" s="848">
        <v>0</v>
      </c>
      <c r="K24" s="848">
        <v>0</v>
      </c>
      <c r="L24" s="857">
        <v>0</v>
      </c>
    </row>
    <row r="25" spans="1:12" ht="18.95" customHeight="1">
      <c r="A25" s="233"/>
      <c r="B25" s="235"/>
      <c r="C25" s="235"/>
      <c r="D25" s="238" t="s">
        <v>44</v>
      </c>
      <c r="E25" s="367">
        <v>1.3238741538461538</v>
      </c>
      <c r="F25" s="194">
        <v>1.3238741538461538</v>
      </c>
      <c r="G25" s="194">
        <v>0</v>
      </c>
      <c r="H25" s="194">
        <v>0</v>
      </c>
      <c r="I25" s="194">
        <v>0</v>
      </c>
      <c r="J25" s="194">
        <v>0</v>
      </c>
      <c r="K25" s="194">
        <v>0</v>
      </c>
      <c r="L25" s="368">
        <v>0</v>
      </c>
    </row>
    <row r="26" spans="1:12" ht="18.95" customHeight="1">
      <c r="A26" s="239"/>
      <c r="B26" s="240"/>
      <c r="C26" s="240"/>
      <c r="D26" s="238" t="s">
        <v>45</v>
      </c>
      <c r="E26" s="369">
        <v>0.70575100406437274</v>
      </c>
      <c r="F26" s="370">
        <v>0.70575100406437274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1">
        <v>0</v>
      </c>
    </row>
    <row r="27" spans="1:12" ht="18.95" customHeight="1">
      <c r="A27" s="233" t="s">
        <v>365</v>
      </c>
      <c r="B27" s="234" t="s">
        <v>47</v>
      </c>
      <c r="C27" s="235" t="s">
        <v>366</v>
      </c>
      <c r="D27" s="236" t="s">
        <v>41</v>
      </c>
      <c r="E27" s="853">
        <v>36093000</v>
      </c>
      <c r="F27" s="854">
        <v>205000</v>
      </c>
      <c r="G27" s="854">
        <v>863000</v>
      </c>
      <c r="H27" s="854">
        <v>22547000</v>
      </c>
      <c r="I27" s="854">
        <v>555000</v>
      </c>
      <c r="J27" s="854">
        <v>0</v>
      </c>
      <c r="K27" s="854">
        <v>0</v>
      </c>
      <c r="L27" s="866">
        <v>11923000</v>
      </c>
    </row>
    <row r="28" spans="1:12" ht="18.95" customHeight="1">
      <c r="A28" s="233"/>
      <c r="B28" s="234"/>
      <c r="C28" s="235"/>
      <c r="D28" s="238" t="s">
        <v>42</v>
      </c>
      <c r="E28" s="856">
        <v>38045786</v>
      </c>
      <c r="F28" s="848">
        <v>211093</v>
      </c>
      <c r="G28" s="848">
        <v>961510</v>
      </c>
      <c r="H28" s="848">
        <v>24035183.609999999</v>
      </c>
      <c r="I28" s="848">
        <v>851088.39</v>
      </c>
      <c r="J28" s="848">
        <v>0</v>
      </c>
      <c r="K28" s="848">
        <v>0</v>
      </c>
      <c r="L28" s="857">
        <v>11986911</v>
      </c>
    </row>
    <row r="29" spans="1:12" ht="18.95" customHeight="1">
      <c r="A29" s="233"/>
      <c r="B29" s="234"/>
      <c r="C29" s="235"/>
      <c r="D29" s="238" t="s">
        <v>43</v>
      </c>
      <c r="E29" s="856">
        <v>28882217.290000003</v>
      </c>
      <c r="F29" s="848">
        <v>196583</v>
      </c>
      <c r="G29" s="848">
        <v>637752.52</v>
      </c>
      <c r="H29" s="848">
        <v>18676924.240000002</v>
      </c>
      <c r="I29" s="848">
        <v>574578.46</v>
      </c>
      <c r="J29" s="848">
        <v>0</v>
      </c>
      <c r="K29" s="848">
        <v>0</v>
      </c>
      <c r="L29" s="857">
        <v>8796379.0700000003</v>
      </c>
    </row>
    <row r="30" spans="1:12" ht="18.95" customHeight="1">
      <c r="A30" s="237"/>
      <c r="B30" s="235"/>
      <c r="C30" s="235"/>
      <c r="D30" s="238" t="s">
        <v>44</v>
      </c>
      <c r="E30" s="367">
        <v>0.80021658742692492</v>
      </c>
      <c r="F30" s="194">
        <v>0.95894146341463415</v>
      </c>
      <c r="G30" s="194">
        <v>0.73899480880648905</v>
      </c>
      <c r="H30" s="194">
        <v>0.82835517984654283</v>
      </c>
      <c r="I30" s="194">
        <v>1.0352765045045045</v>
      </c>
      <c r="J30" s="194">
        <v>0</v>
      </c>
      <c r="K30" s="194">
        <v>0</v>
      </c>
      <c r="L30" s="368">
        <v>0.7377655850037742</v>
      </c>
    </row>
    <row r="31" spans="1:12" ht="18.95" customHeight="1">
      <c r="A31" s="239"/>
      <c r="B31" s="240"/>
      <c r="C31" s="240"/>
      <c r="D31" s="241" t="s">
        <v>45</v>
      </c>
      <c r="E31" s="369">
        <v>0.75914366153455215</v>
      </c>
      <c r="F31" s="370">
        <v>0.93126252410075183</v>
      </c>
      <c r="G31" s="370">
        <v>0.66328225395471707</v>
      </c>
      <c r="H31" s="370">
        <v>0.77706601052256341</v>
      </c>
      <c r="I31" s="370">
        <v>0.67511020800083987</v>
      </c>
      <c r="J31" s="370">
        <v>0</v>
      </c>
      <c r="K31" s="370">
        <v>0</v>
      </c>
      <c r="L31" s="371">
        <v>0.73383201643859708</v>
      </c>
    </row>
    <row r="32" spans="1:12" ht="18.95" customHeight="1">
      <c r="A32" s="233" t="s">
        <v>367</v>
      </c>
      <c r="B32" s="234" t="s">
        <v>47</v>
      </c>
      <c r="C32" s="235" t="s">
        <v>368</v>
      </c>
      <c r="D32" s="238" t="s">
        <v>41</v>
      </c>
      <c r="E32" s="856">
        <v>666000</v>
      </c>
      <c r="F32" s="854">
        <v>666000</v>
      </c>
      <c r="G32" s="854">
        <v>0</v>
      </c>
      <c r="H32" s="854">
        <v>0</v>
      </c>
      <c r="I32" s="854">
        <v>0</v>
      </c>
      <c r="J32" s="854">
        <v>0</v>
      </c>
      <c r="K32" s="854">
        <v>0</v>
      </c>
      <c r="L32" s="866">
        <v>0</v>
      </c>
    </row>
    <row r="33" spans="1:13" ht="18.95" customHeight="1">
      <c r="A33" s="233"/>
      <c r="B33" s="234"/>
      <c r="C33" s="235"/>
      <c r="D33" s="238" t="s">
        <v>42</v>
      </c>
      <c r="E33" s="856">
        <v>693157</v>
      </c>
      <c r="F33" s="848">
        <v>693157</v>
      </c>
      <c r="G33" s="848">
        <v>0</v>
      </c>
      <c r="H33" s="848">
        <v>0</v>
      </c>
      <c r="I33" s="848">
        <v>0</v>
      </c>
      <c r="J33" s="848">
        <v>0</v>
      </c>
      <c r="K33" s="848">
        <v>0</v>
      </c>
      <c r="L33" s="857">
        <v>0</v>
      </c>
    </row>
    <row r="34" spans="1:13" ht="18.95" customHeight="1">
      <c r="A34" s="233"/>
      <c r="B34" s="234"/>
      <c r="C34" s="235"/>
      <c r="D34" s="238" t="s">
        <v>43</v>
      </c>
      <c r="E34" s="856">
        <v>607766</v>
      </c>
      <c r="F34" s="848">
        <v>607766</v>
      </c>
      <c r="G34" s="848">
        <v>0</v>
      </c>
      <c r="H34" s="848">
        <v>0</v>
      </c>
      <c r="I34" s="848">
        <v>0</v>
      </c>
      <c r="J34" s="848">
        <v>0</v>
      </c>
      <c r="K34" s="848">
        <v>0</v>
      </c>
      <c r="L34" s="857">
        <v>0</v>
      </c>
    </row>
    <row r="35" spans="1:13" ht="18.95" customHeight="1">
      <c r="A35" s="237"/>
      <c r="B35" s="235"/>
      <c r="C35" s="235"/>
      <c r="D35" s="238" t="s">
        <v>44</v>
      </c>
      <c r="E35" s="367">
        <v>0.91256156156156154</v>
      </c>
      <c r="F35" s="194">
        <v>0.91256156156156154</v>
      </c>
      <c r="G35" s="194">
        <v>0</v>
      </c>
      <c r="H35" s="194">
        <v>0</v>
      </c>
      <c r="I35" s="194">
        <v>0</v>
      </c>
      <c r="J35" s="194">
        <v>0</v>
      </c>
      <c r="K35" s="194">
        <v>0</v>
      </c>
      <c r="L35" s="368">
        <v>0</v>
      </c>
    </row>
    <row r="36" spans="1:13" ht="18.75" customHeight="1">
      <c r="A36" s="239"/>
      <c r="B36" s="240"/>
      <c r="C36" s="240"/>
      <c r="D36" s="238" t="s">
        <v>45</v>
      </c>
      <c r="E36" s="369">
        <v>0.8768085729495626</v>
      </c>
      <c r="F36" s="370">
        <v>0.8768085729495626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1">
        <v>0</v>
      </c>
    </row>
    <row r="37" spans="1:13" ht="18.95" hidden="1" customHeight="1">
      <c r="A37" s="233" t="s">
        <v>369</v>
      </c>
      <c r="B37" s="234" t="s">
        <v>47</v>
      </c>
      <c r="C37" s="235" t="s">
        <v>370</v>
      </c>
      <c r="D37" s="236" t="s">
        <v>41</v>
      </c>
      <c r="E37" s="853">
        <v>0</v>
      </c>
      <c r="F37" s="854">
        <v>0</v>
      </c>
      <c r="G37" s="854">
        <v>0</v>
      </c>
      <c r="H37" s="854">
        <v>0</v>
      </c>
      <c r="I37" s="854">
        <v>0</v>
      </c>
      <c r="J37" s="854">
        <v>0</v>
      </c>
      <c r="K37" s="854">
        <v>0</v>
      </c>
      <c r="L37" s="866">
        <v>0</v>
      </c>
      <c r="M37" s="33">
        <v>854</v>
      </c>
    </row>
    <row r="38" spans="1:13" ht="18.95" hidden="1" customHeight="1">
      <c r="A38" s="233"/>
      <c r="B38" s="234"/>
      <c r="C38" s="235"/>
      <c r="D38" s="238" t="s">
        <v>42</v>
      </c>
      <c r="E38" s="856">
        <v>0</v>
      </c>
      <c r="F38" s="848">
        <v>0</v>
      </c>
      <c r="G38" s="848">
        <v>0</v>
      </c>
      <c r="H38" s="848">
        <v>0</v>
      </c>
      <c r="I38" s="848">
        <v>0</v>
      </c>
      <c r="J38" s="848">
        <v>0</v>
      </c>
      <c r="K38" s="848">
        <v>0</v>
      </c>
      <c r="L38" s="857">
        <v>0</v>
      </c>
      <c r="M38" s="33">
        <v>855</v>
      </c>
    </row>
    <row r="39" spans="1:13" ht="18.95" hidden="1" customHeight="1">
      <c r="A39" s="233"/>
      <c r="B39" s="234"/>
      <c r="C39" s="235"/>
      <c r="D39" s="238" t="s">
        <v>43</v>
      </c>
      <c r="E39" s="856">
        <v>0</v>
      </c>
      <c r="F39" s="848">
        <v>0</v>
      </c>
      <c r="G39" s="848">
        <v>0</v>
      </c>
      <c r="H39" s="848">
        <v>0</v>
      </c>
      <c r="I39" s="848">
        <v>0</v>
      </c>
      <c r="J39" s="848">
        <v>0</v>
      </c>
      <c r="K39" s="848">
        <v>0</v>
      </c>
      <c r="L39" s="857">
        <v>0</v>
      </c>
      <c r="M39" s="33">
        <v>900</v>
      </c>
    </row>
    <row r="40" spans="1:13" ht="18.95" hidden="1" customHeight="1">
      <c r="A40" s="237"/>
      <c r="B40" s="235"/>
      <c r="C40" s="235"/>
      <c r="D40" s="238" t="s">
        <v>44</v>
      </c>
      <c r="E40" s="367">
        <v>0</v>
      </c>
      <c r="F40" s="194">
        <v>0</v>
      </c>
      <c r="G40" s="194">
        <v>0</v>
      </c>
      <c r="H40" s="194">
        <v>0</v>
      </c>
      <c r="I40" s="194">
        <v>0</v>
      </c>
      <c r="J40" s="194">
        <v>0</v>
      </c>
      <c r="K40" s="194">
        <v>0</v>
      </c>
      <c r="L40" s="368">
        <v>0</v>
      </c>
      <c r="M40" s="33">
        <v>921</v>
      </c>
    </row>
    <row r="41" spans="1:13" ht="18.95" hidden="1" customHeight="1">
      <c r="A41" s="239"/>
      <c r="B41" s="240"/>
      <c r="C41" s="240"/>
      <c r="D41" s="244" t="s">
        <v>45</v>
      </c>
      <c r="E41" s="369">
        <v>0</v>
      </c>
      <c r="F41" s="370">
        <v>0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1">
        <v>0</v>
      </c>
      <c r="M41" s="33">
        <v>925</v>
      </c>
    </row>
    <row r="42" spans="1:13" ht="18.95" customHeight="1">
      <c r="A42" s="245" t="s">
        <v>371</v>
      </c>
      <c r="B42" s="246" t="s">
        <v>47</v>
      </c>
      <c r="C42" s="247" t="s">
        <v>372</v>
      </c>
      <c r="D42" s="248" t="s">
        <v>41</v>
      </c>
      <c r="E42" s="853">
        <v>0</v>
      </c>
      <c r="F42" s="854">
        <v>0</v>
      </c>
      <c r="G42" s="854">
        <v>0</v>
      </c>
      <c r="H42" s="854">
        <v>0</v>
      </c>
      <c r="I42" s="854">
        <v>0</v>
      </c>
      <c r="J42" s="854">
        <v>0</v>
      </c>
      <c r="K42" s="854">
        <v>0</v>
      </c>
      <c r="L42" s="866">
        <v>0</v>
      </c>
    </row>
    <row r="43" spans="1:13" ht="18.95" customHeight="1">
      <c r="A43" s="237"/>
      <c r="B43" s="235"/>
      <c r="C43" s="235" t="s">
        <v>373</v>
      </c>
      <c r="D43" s="238" t="s">
        <v>42</v>
      </c>
      <c r="E43" s="856">
        <v>1500000</v>
      </c>
      <c r="F43" s="848">
        <v>0</v>
      </c>
      <c r="G43" s="848">
        <v>0</v>
      </c>
      <c r="H43" s="848">
        <v>0</v>
      </c>
      <c r="I43" s="848">
        <v>1500000</v>
      </c>
      <c r="J43" s="848">
        <v>0</v>
      </c>
      <c r="K43" s="848">
        <v>0</v>
      </c>
      <c r="L43" s="857">
        <v>0</v>
      </c>
    </row>
    <row r="44" spans="1:13" ht="18.95" customHeight="1">
      <c r="A44" s="237"/>
      <c r="B44" s="235"/>
      <c r="C44" s="235"/>
      <c r="D44" s="238" t="s">
        <v>43</v>
      </c>
      <c r="E44" s="856">
        <v>0</v>
      </c>
      <c r="F44" s="848">
        <v>0</v>
      </c>
      <c r="G44" s="848">
        <v>0</v>
      </c>
      <c r="H44" s="848">
        <v>0</v>
      </c>
      <c r="I44" s="848">
        <v>0</v>
      </c>
      <c r="J44" s="848">
        <v>0</v>
      </c>
      <c r="K44" s="848">
        <v>0</v>
      </c>
      <c r="L44" s="857">
        <v>0</v>
      </c>
    </row>
    <row r="45" spans="1:13" ht="18.95" customHeight="1">
      <c r="A45" s="237"/>
      <c r="B45" s="235"/>
      <c r="C45" s="235"/>
      <c r="D45" s="238" t="s">
        <v>44</v>
      </c>
      <c r="E45" s="367">
        <v>0</v>
      </c>
      <c r="F45" s="194">
        <v>0</v>
      </c>
      <c r="G45" s="194">
        <v>0</v>
      </c>
      <c r="H45" s="194">
        <v>0</v>
      </c>
      <c r="I45" s="194">
        <v>0</v>
      </c>
      <c r="J45" s="194">
        <v>0</v>
      </c>
      <c r="K45" s="194">
        <v>0</v>
      </c>
      <c r="L45" s="368">
        <v>0</v>
      </c>
    </row>
    <row r="46" spans="1:13" ht="18.95" customHeight="1">
      <c r="A46" s="239"/>
      <c r="B46" s="240"/>
      <c r="C46" s="240"/>
      <c r="D46" s="241" t="s">
        <v>45</v>
      </c>
      <c r="E46" s="369">
        <v>0</v>
      </c>
      <c r="F46" s="370">
        <v>0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371">
        <v>0</v>
      </c>
    </row>
    <row r="47" spans="1:13" ht="18.95" customHeight="1">
      <c r="A47" s="233" t="s">
        <v>374</v>
      </c>
      <c r="B47" s="234" t="s">
        <v>47</v>
      </c>
      <c r="C47" s="235" t="s">
        <v>375</v>
      </c>
      <c r="D47" s="249" t="s">
        <v>41</v>
      </c>
      <c r="E47" s="853">
        <v>89019000</v>
      </c>
      <c r="F47" s="854">
        <v>0</v>
      </c>
      <c r="G47" s="854">
        <v>246000</v>
      </c>
      <c r="H47" s="854">
        <v>87887000</v>
      </c>
      <c r="I47" s="854">
        <v>886000</v>
      </c>
      <c r="J47" s="854">
        <v>0</v>
      </c>
      <c r="K47" s="854">
        <v>0</v>
      </c>
      <c r="L47" s="866">
        <v>0</v>
      </c>
    </row>
    <row r="48" spans="1:13" ht="18.95" customHeight="1">
      <c r="A48" s="233"/>
      <c r="B48" s="234"/>
      <c r="C48" s="235"/>
      <c r="D48" s="238" t="s">
        <v>42</v>
      </c>
      <c r="E48" s="856">
        <v>93078752.730000004</v>
      </c>
      <c r="F48" s="848">
        <v>0</v>
      </c>
      <c r="G48" s="848">
        <v>264500</v>
      </c>
      <c r="H48" s="848">
        <v>91920377.730000004</v>
      </c>
      <c r="I48" s="848">
        <v>893875</v>
      </c>
      <c r="J48" s="848">
        <v>0</v>
      </c>
      <c r="K48" s="848">
        <v>0</v>
      </c>
      <c r="L48" s="857">
        <v>0</v>
      </c>
    </row>
    <row r="49" spans="1:12" ht="18.95" customHeight="1">
      <c r="A49" s="233"/>
      <c r="B49" s="234"/>
      <c r="C49" s="235"/>
      <c r="D49" s="238" t="s">
        <v>43</v>
      </c>
      <c r="E49" s="856">
        <v>72626129.740000024</v>
      </c>
      <c r="F49" s="848">
        <v>0</v>
      </c>
      <c r="G49" s="848">
        <v>142347.91999999998</v>
      </c>
      <c r="H49" s="848">
        <v>71838967.050000027</v>
      </c>
      <c r="I49" s="848">
        <v>644814.77</v>
      </c>
      <c r="J49" s="848">
        <v>0</v>
      </c>
      <c r="K49" s="848">
        <v>0</v>
      </c>
      <c r="L49" s="857">
        <v>0</v>
      </c>
    </row>
    <row r="50" spans="1:12" ht="18.95" customHeight="1">
      <c r="A50" s="233"/>
      <c r="B50" s="235"/>
      <c r="C50" s="235"/>
      <c r="D50" s="238" t="s">
        <v>44</v>
      </c>
      <c r="E50" s="367">
        <v>0.81584975948954741</v>
      </c>
      <c r="F50" s="194">
        <v>0</v>
      </c>
      <c r="G50" s="194">
        <v>0.57865008130081297</v>
      </c>
      <c r="H50" s="194">
        <v>0.81740151615142198</v>
      </c>
      <c r="I50" s="194">
        <v>0.72778190744921001</v>
      </c>
      <c r="J50" s="194">
        <v>0</v>
      </c>
      <c r="K50" s="194">
        <v>0</v>
      </c>
      <c r="L50" s="368">
        <v>0</v>
      </c>
    </row>
    <row r="51" spans="1:12" ht="18.95" customHeight="1">
      <c r="A51" s="239"/>
      <c r="B51" s="240"/>
      <c r="C51" s="240"/>
      <c r="D51" s="243" t="s">
        <v>45</v>
      </c>
      <c r="E51" s="369">
        <v>0.78026539473161693</v>
      </c>
      <c r="F51" s="370">
        <v>0</v>
      </c>
      <c r="G51" s="370">
        <v>0.53817739130434772</v>
      </c>
      <c r="H51" s="370">
        <v>0.78153472411758795</v>
      </c>
      <c r="I51" s="370">
        <v>0.72137018039435041</v>
      </c>
      <c r="J51" s="370">
        <v>0</v>
      </c>
      <c r="K51" s="370">
        <v>0</v>
      </c>
      <c r="L51" s="371">
        <v>0</v>
      </c>
    </row>
    <row r="52" spans="1:12" ht="18.95" hidden="1" customHeight="1">
      <c r="A52" s="233" t="s">
        <v>376</v>
      </c>
      <c r="B52" s="234" t="s">
        <v>47</v>
      </c>
      <c r="C52" s="235" t="s">
        <v>377</v>
      </c>
      <c r="D52" s="236" t="s">
        <v>41</v>
      </c>
      <c r="E52" s="853">
        <v>0</v>
      </c>
      <c r="F52" s="854">
        <v>0</v>
      </c>
      <c r="G52" s="854">
        <v>0</v>
      </c>
      <c r="H52" s="854">
        <v>0</v>
      </c>
      <c r="I52" s="854">
        <v>0</v>
      </c>
      <c r="J52" s="854">
        <v>0</v>
      </c>
      <c r="K52" s="854">
        <v>0</v>
      </c>
      <c r="L52" s="866">
        <v>0</v>
      </c>
    </row>
    <row r="53" spans="1:12" ht="18.95" hidden="1" customHeight="1">
      <c r="A53" s="233"/>
      <c r="B53" s="234"/>
      <c r="C53" s="235"/>
      <c r="D53" s="238" t="s">
        <v>42</v>
      </c>
      <c r="E53" s="856">
        <v>0</v>
      </c>
      <c r="F53" s="848">
        <v>0</v>
      </c>
      <c r="G53" s="848">
        <v>0</v>
      </c>
      <c r="H53" s="848">
        <v>0</v>
      </c>
      <c r="I53" s="848">
        <v>0</v>
      </c>
      <c r="J53" s="848">
        <v>0</v>
      </c>
      <c r="K53" s="848">
        <v>0</v>
      </c>
      <c r="L53" s="857">
        <v>0</v>
      </c>
    </row>
    <row r="54" spans="1:12" ht="18.95" hidden="1" customHeight="1">
      <c r="A54" s="233"/>
      <c r="B54" s="234"/>
      <c r="C54" s="235"/>
      <c r="D54" s="238" t="s">
        <v>43</v>
      </c>
      <c r="E54" s="856">
        <v>0</v>
      </c>
      <c r="F54" s="848">
        <v>0</v>
      </c>
      <c r="G54" s="848">
        <v>0</v>
      </c>
      <c r="H54" s="848">
        <v>0</v>
      </c>
      <c r="I54" s="848">
        <v>0</v>
      </c>
      <c r="J54" s="848">
        <v>0</v>
      </c>
      <c r="K54" s="848">
        <v>0</v>
      </c>
      <c r="L54" s="857">
        <v>0</v>
      </c>
    </row>
    <row r="55" spans="1:12" ht="18.95" hidden="1" customHeight="1">
      <c r="A55" s="237"/>
      <c r="B55" s="235"/>
      <c r="C55" s="235"/>
      <c r="D55" s="238" t="s">
        <v>44</v>
      </c>
      <c r="E55" s="367">
        <v>0</v>
      </c>
      <c r="F55" s="194">
        <v>0</v>
      </c>
      <c r="G55" s="194">
        <v>0</v>
      </c>
      <c r="H55" s="194">
        <v>0</v>
      </c>
      <c r="I55" s="194">
        <v>0</v>
      </c>
      <c r="J55" s="194">
        <v>0</v>
      </c>
      <c r="K55" s="194">
        <v>0</v>
      </c>
      <c r="L55" s="368">
        <v>0</v>
      </c>
    </row>
    <row r="56" spans="1:12" ht="18.95" hidden="1" customHeight="1">
      <c r="A56" s="239"/>
      <c r="B56" s="240"/>
      <c r="C56" s="240"/>
      <c r="D56" s="243" t="s">
        <v>45</v>
      </c>
      <c r="E56" s="369">
        <v>0</v>
      </c>
      <c r="F56" s="370">
        <v>0</v>
      </c>
      <c r="G56" s="370">
        <v>0</v>
      </c>
      <c r="H56" s="370">
        <v>0</v>
      </c>
      <c r="I56" s="370">
        <v>0</v>
      </c>
      <c r="J56" s="370">
        <v>0</v>
      </c>
      <c r="K56" s="370">
        <v>0</v>
      </c>
      <c r="L56" s="371">
        <v>0</v>
      </c>
    </row>
    <row r="57" spans="1:12" ht="18.95" customHeight="1">
      <c r="A57" s="233" t="s">
        <v>378</v>
      </c>
      <c r="B57" s="234" t="s">
        <v>47</v>
      </c>
      <c r="C57" s="235" t="s">
        <v>379</v>
      </c>
      <c r="D57" s="238" t="s">
        <v>41</v>
      </c>
      <c r="E57" s="853">
        <v>853890000</v>
      </c>
      <c r="F57" s="854">
        <v>648906000</v>
      </c>
      <c r="G57" s="854">
        <v>2089000</v>
      </c>
      <c r="H57" s="854">
        <v>170165000</v>
      </c>
      <c r="I57" s="854">
        <v>27631000</v>
      </c>
      <c r="J57" s="854">
        <v>0</v>
      </c>
      <c r="K57" s="854">
        <v>0</v>
      </c>
      <c r="L57" s="866">
        <v>5099000</v>
      </c>
    </row>
    <row r="58" spans="1:12" ht="18.95" customHeight="1">
      <c r="A58" s="233"/>
      <c r="B58" s="234"/>
      <c r="C58" s="235"/>
      <c r="D58" s="238" t="s">
        <v>42</v>
      </c>
      <c r="E58" s="856">
        <v>1539666271.9300001</v>
      </c>
      <c r="F58" s="848">
        <v>974129918.02999997</v>
      </c>
      <c r="G58" s="848">
        <v>2122550</v>
      </c>
      <c r="H58" s="848">
        <v>195853231.99999997</v>
      </c>
      <c r="I58" s="848">
        <v>347492177.95999998</v>
      </c>
      <c r="J58" s="848">
        <v>0</v>
      </c>
      <c r="K58" s="848">
        <v>0</v>
      </c>
      <c r="L58" s="857">
        <v>20068393.939999998</v>
      </c>
    </row>
    <row r="59" spans="1:12" ht="18.95" customHeight="1">
      <c r="A59" s="233"/>
      <c r="B59" s="234"/>
      <c r="C59" s="235"/>
      <c r="D59" s="238" t="s">
        <v>43</v>
      </c>
      <c r="E59" s="856">
        <v>1131697968.5999999</v>
      </c>
      <c r="F59" s="848">
        <v>760158127.74999988</v>
      </c>
      <c r="G59" s="848">
        <v>1382871.5799999998</v>
      </c>
      <c r="H59" s="848">
        <v>138930737.78999984</v>
      </c>
      <c r="I59" s="848">
        <v>222861533.02000001</v>
      </c>
      <c r="J59" s="848">
        <v>0</v>
      </c>
      <c r="K59" s="848">
        <v>0</v>
      </c>
      <c r="L59" s="857">
        <v>8364698.46</v>
      </c>
    </row>
    <row r="60" spans="1:12" ht="18.95" customHeight="1">
      <c r="A60" s="237"/>
      <c r="B60" s="235"/>
      <c r="C60" s="235"/>
      <c r="D60" s="238" t="s">
        <v>44</v>
      </c>
      <c r="E60" s="367">
        <v>1.3253439770930682</v>
      </c>
      <c r="F60" s="194">
        <v>1.1714456758760128</v>
      </c>
      <c r="G60" s="194">
        <v>0.66197777884155096</v>
      </c>
      <c r="H60" s="194">
        <v>0.81644720001175242</v>
      </c>
      <c r="I60" s="194">
        <v>8.0656339987694992</v>
      </c>
      <c r="J60" s="194">
        <v>0</v>
      </c>
      <c r="K60" s="194">
        <v>0</v>
      </c>
      <c r="L60" s="368">
        <v>1.6404586114924495</v>
      </c>
    </row>
    <row r="61" spans="1:12" ht="18.95" customHeight="1">
      <c r="A61" s="239"/>
      <c r="B61" s="240"/>
      <c r="C61" s="240"/>
      <c r="D61" s="238" t="s">
        <v>45</v>
      </c>
      <c r="E61" s="369">
        <v>0.73502809617398168</v>
      </c>
      <c r="F61" s="370">
        <v>0.78034573590274381</v>
      </c>
      <c r="G61" s="370">
        <v>0.65151425408117591</v>
      </c>
      <c r="H61" s="370">
        <v>0.70936147630180468</v>
      </c>
      <c r="I61" s="370">
        <v>0.64134258885578055</v>
      </c>
      <c r="J61" s="370">
        <v>0</v>
      </c>
      <c r="K61" s="370">
        <v>0</v>
      </c>
      <c r="L61" s="368">
        <v>0.41680956059605839</v>
      </c>
    </row>
    <row r="62" spans="1:12" ht="18.95" customHeight="1">
      <c r="A62" s="233" t="s">
        <v>380</v>
      </c>
      <c r="B62" s="234" t="s">
        <v>47</v>
      </c>
      <c r="C62" s="235" t="s">
        <v>134</v>
      </c>
      <c r="D62" s="236" t="s">
        <v>41</v>
      </c>
      <c r="E62" s="853">
        <v>2652000</v>
      </c>
      <c r="F62" s="854">
        <v>2652000</v>
      </c>
      <c r="G62" s="854">
        <v>0</v>
      </c>
      <c r="H62" s="854">
        <v>0</v>
      </c>
      <c r="I62" s="854">
        <v>0</v>
      </c>
      <c r="J62" s="854">
        <v>0</v>
      </c>
      <c r="K62" s="854">
        <v>0</v>
      </c>
      <c r="L62" s="866">
        <v>0</v>
      </c>
    </row>
    <row r="63" spans="1:12" ht="18.95" customHeight="1">
      <c r="A63" s="233"/>
      <c r="B63" s="234"/>
      <c r="C63" s="235"/>
      <c r="D63" s="238" t="s">
        <v>42</v>
      </c>
      <c r="E63" s="856">
        <v>2761878</v>
      </c>
      <c r="F63" s="848">
        <v>2761878</v>
      </c>
      <c r="G63" s="848">
        <v>0</v>
      </c>
      <c r="H63" s="848">
        <v>0</v>
      </c>
      <c r="I63" s="848">
        <v>0</v>
      </c>
      <c r="J63" s="848">
        <v>0</v>
      </c>
      <c r="K63" s="848">
        <v>0</v>
      </c>
      <c r="L63" s="857">
        <v>0</v>
      </c>
    </row>
    <row r="64" spans="1:12" ht="18.95" customHeight="1">
      <c r="A64" s="233"/>
      <c r="B64" s="234"/>
      <c r="C64" s="235"/>
      <c r="D64" s="238" t="s">
        <v>43</v>
      </c>
      <c r="E64" s="856">
        <v>2402032</v>
      </c>
      <c r="F64" s="848">
        <v>2402032</v>
      </c>
      <c r="G64" s="848">
        <v>0</v>
      </c>
      <c r="H64" s="848">
        <v>0</v>
      </c>
      <c r="I64" s="848">
        <v>0</v>
      </c>
      <c r="J64" s="848">
        <v>0</v>
      </c>
      <c r="K64" s="848">
        <v>0</v>
      </c>
      <c r="L64" s="857">
        <v>0</v>
      </c>
    </row>
    <row r="65" spans="1:12" ht="18.95" customHeight="1">
      <c r="A65" s="237"/>
      <c r="B65" s="235"/>
      <c r="C65" s="235"/>
      <c r="D65" s="238" t="s">
        <v>44</v>
      </c>
      <c r="E65" s="367">
        <v>0.90574358974358971</v>
      </c>
      <c r="F65" s="194">
        <v>0.90574358974358971</v>
      </c>
      <c r="G65" s="194">
        <v>0</v>
      </c>
      <c r="H65" s="194">
        <v>0</v>
      </c>
      <c r="I65" s="194">
        <v>0</v>
      </c>
      <c r="J65" s="194">
        <v>0</v>
      </c>
      <c r="K65" s="194">
        <v>0</v>
      </c>
      <c r="L65" s="368">
        <v>0</v>
      </c>
    </row>
    <row r="66" spans="1:12" ht="18.95" customHeight="1">
      <c r="A66" s="239"/>
      <c r="B66" s="240"/>
      <c r="C66" s="240"/>
      <c r="D66" s="243" t="s">
        <v>45</v>
      </c>
      <c r="E66" s="369">
        <v>0.86970966856609888</v>
      </c>
      <c r="F66" s="370">
        <v>0.86970966856609888</v>
      </c>
      <c r="G66" s="370">
        <v>0</v>
      </c>
      <c r="H66" s="370">
        <v>0</v>
      </c>
      <c r="I66" s="370">
        <v>0</v>
      </c>
      <c r="J66" s="370">
        <v>0</v>
      </c>
      <c r="K66" s="370">
        <v>0</v>
      </c>
      <c r="L66" s="371">
        <v>0</v>
      </c>
    </row>
    <row r="67" spans="1:12" ht="18.95" customHeight="1">
      <c r="A67" s="233" t="s">
        <v>381</v>
      </c>
      <c r="B67" s="234" t="s">
        <v>47</v>
      </c>
      <c r="C67" s="235" t="s">
        <v>382</v>
      </c>
      <c r="D67" s="236" t="s">
        <v>41</v>
      </c>
      <c r="E67" s="853">
        <v>94328000</v>
      </c>
      <c r="F67" s="854">
        <v>86209000</v>
      </c>
      <c r="G67" s="854">
        <v>0</v>
      </c>
      <c r="H67" s="854">
        <v>7784000</v>
      </c>
      <c r="I67" s="854">
        <v>335000</v>
      </c>
      <c r="J67" s="854">
        <v>0</v>
      </c>
      <c r="K67" s="854">
        <v>0</v>
      </c>
      <c r="L67" s="866">
        <v>0</v>
      </c>
    </row>
    <row r="68" spans="1:12" ht="18.95" customHeight="1">
      <c r="A68" s="233"/>
      <c r="B68" s="234"/>
      <c r="C68" s="235"/>
      <c r="D68" s="238" t="s">
        <v>42</v>
      </c>
      <c r="E68" s="856">
        <v>256576291.80000007</v>
      </c>
      <c r="F68" s="848">
        <v>198677235.63000005</v>
      </c>
      <c r="G68" s="848">
        <v>0</v>
      </c>
      <c r="H68" s="848">
        <v>53242126.170000002</v>
      </c>
      <c r="I68" s="848">
        <v>4656930</v>
      </c>
      <c r="J68" s="848">
        <v>0</v>
      </c>
      <c r="K68" s="848">
        <v>0</v>
      </c>
      <c r="L68" s="857">
        <v>0</v>
      </c>
    </row>
    <row r="69" spans="1:12" ht="18.95" customHeight="1">
      <c r="A69" s="233"/>
      <c r="B69" s="234"/>
      <c r="C69" s="235"/>
      <c r="D69" s="238" t="s">
        <v>43</v>
      </c>
      <c r="E69" s="856">
        <v>185814348.44</v>
      </c>
      <c r="F69" s="848">
        <v>137434752.18000001</v>
      </c>
      <c r="G69" s="848">
        <v>0</v>
      </c>
      <c r="H69" s="848">
        <v>48125232.259999998</v>
      </c>
      <c r="I69" s="848">
        <v>254364</v>
      </c>
      <c r="J69" s="848">
        <v>0</v>
      </c>
      <c r="K69" s="848">
        <v>0</v>
      </c>
      <c r="L69" s="857">
        <v>0</v>
      </c>
    </row>
    <row r="70" spans="1:12" ht="18.95" customHeight="1">
      <c r="A70" s="237"/>
      <c r="B70" s="235"/>
      <c r="C70" s="235"/>
      <c r="D70" s="238" t="s">
        <v>44</v>
      </c>
      <c r="E70" s="367">
        <v>1.9698747820371469</v>
      </c>
      <c r="F70" s="194">
        <v>1.5942042267048684</v>
      </c>
      <c r="G70" s="194">
        <v>0</v>
      </c>
      <c r="H70" s="194">
        <v>6.1825837949640281</v>
      </c>
      <c r="I70" s="194">
        <v>0.75929552238805975</v>
      </c>
      <c r="J70" s="194">
        <v>0</v>
      </c>
      <c r="K70" s="194">
        <v>0</v>
      </c>
      <c r="L70" s="368">
        <v>0</v>
      </c>
    </row>
    <row r="71" spans="1:12" ht="18.95" customHeight="1">
      <c r="A71" s="239"/>
      <c r="B71" s="240"/>
      <c r="C71" s="240"/>
      <c r="D71" s="241" t="s">
        <v>45</v>
      </c>
      <c r="E71" s="369">
        <v>0.72420700734439392</v>
      </c>
      <c r="F71" s="370">
        <v>0.6917488646557729</v>
      </c>
      <c r="G71" s="370">
        <v>0</v>
      </c>
      <c r="H71" s="370">
        <v>0.90389388482229349</v>
      </c>
      <c r="I71" s="370">
        <v>5.4620533269772148E-2</v>
      </c>
      <c r="J71" s="370">
        <v>0</v>
      </c>
      <c r="K71" s="370">
        <v>0</v>
      </c>
      <c r="L71" s="371">
        <v>0</v>
      </c>
    </row>
    <row r="72" spans="1:12" ht="18.95" customHeight="1">
      <c r="A72" s="250" t="s">
        <v>383</v>
      </c>
      <c r="B72" s="246" t="s">
        <v>47</v>
      </c>
      <c r="C72" s="251" t="s">
        <v>384</v>
      </c>
      <c r="D72" s="248" t="s">
        <v>41</v>
      </c>
      <c r="E72" s="853">
        <v>382031000</v>
      </c>
      <c r="F72" s="854">
        <v>304074000</v>
      </c>
      <c r="G72" s="854">
        <v>153000</v>
      </c>
      <c r="H72" s="854">
        <v>53495000</v>
      </c>
      <c r="I72" s="854">
        <v>2594000</v>
      </c>
      <c r="J72" s="854">
        <v>0</v>
      </c>
      <c r="K72" s="854">
        <v>0</v>
      </c>
      <c r="L72" s="866">
        <v>21715000</v>
      </c>
    </row>
    <row r="73" spans="1:12" ht="18.95" customHeight="1">
      <c r="A73" s="233"/>
      <c r="B73" s="234"/>
      <c r="C73" s="235"/>
      <c r="D73" s="238" t="s">
        <v>42</v>
      </c>
      <c r="E73" s="856">
        <v>397780651.17999995</v>
      </c>
      <c r="F73" s="848">
        <v>319143492.81999999</v>
      </c>
      <c r="G73" s="848">
        <v>169778</v>
      </c>
      <c r="H73" s="848">
        <v>52213241.599999994</v>
      </c>
      <c r="I73" s="848">
        <v>3516524.76</v>
      </c>
      <c r="J73" s="848">
        <v>0</v>
      </c>
      <c r="K73" s="848">
        <v>0</v>
      </c>
      <c r="L73" s="857">
        <v>22737614</v>
      </c>
    </row>
    <row r="74" spans="1:12" ht="18.95" customHeight="1">
      <c r="A74" s="233"/>
      <c r="B74" s="234"/>
      <c r="C74" s="235"/>
      <c r="D74" s="238" t="s">
        <v>43</v>
      </c>
      <c r="E74" s="856">
        <v>284608282.48000008</v>
      </c>
      <c r="F74" s="848">
        <v>234853960.04000008</v>
      </c>
      <c r="G74" s="848">
        <v>97145.239999999991</v>
      </c>
      <c r="H74" s="848">
        <v>37253544.440000005</v>
      </c>
      <c r="I74" s="848">
        <v>2513895.6300000004</v>
      </c>
      <c r="J74" s="848">
        <v>0</v>
      </c>
      <c r="K74" s="848">
        <v>0</v>
      </c>
      <c r="L74" s="857">
        <v>9889737.1300000027</v>
      </c>
    </row>
    <row r="75" spans="1:12" ht="18.95" customHeight="1">
      <c r="A75" s="237"/>
      <c r="B75" s="235"/>
      <c r="C75" s="235" t="s">
        <v>4</v>
      </c>
      <c r="D75" s="238" t="s">
        <v>44</v>
      </c>
      <c r="E75" s="367">
        <v>0.74498740280239062</v>
      </c>
      <c r="F75" s="194">
        <v>0.77235791300801804</v>
      </c>
      <c r="G75" s="194">
        <v>0.63493620915032678</v>
      </c>
      <c r="H75" s="194">
        <v>0.69639301691746902</v>
      </c>
      <c r="I75" s="194">
        <v>0.96911936391673104</v>
      </c>
      <c r="J75" s="194">
        <v>0</v>
      </c>
      <c r="K75" s="194">
        <v>0</v>
      </c>
      <c r="L75" s="368">
        <v>0.45543343909739825</v>
      </c>
    </row>
    <row r="76" spans="1:12" ht="18.75" customHeight="1">
      <c r="A76" s="239"/>
      <c r="B76" s="240"/>
      <c r="C76" s="240"/>
      <c r="D76" s="244" t="s">
        <v>45</v>
      </c>
      <c r="E76" s="369">
        <v>0.71549051376863437</v>
      </c>
      <c r="F76" s="370">
        <v>0.73588829264477584</v>
      </c>
      <c r="G76" s="370">
        <v>0.57218980079868997</v>
      </c>
      <c r="H76" s="370">
        <v>0.71348844274782608</v>
      </c>
      <c r="I76" s="370">
        <v>0.71488068521377357</v>
      </c>
      <c r="J76" s="370">
        <v>0</v>
      </c>
      <c r="K76" s="370">
        <v>0</v>
      </c>
      <c r="L76" s="371">
        <v>0.43495052427224784</v>
      </c>
    </row>
    <row r="77" spans="1:12" ht="18.95" hidden="1" customHeight="1">
      <c r="A77" s="233" t="s">
        <v>385</v>
      </c>
      <c r="B77" s="234" t="s">
        <v>47</v>
      </c>
      <c r="C77" s="235" t="s">
        <v>386</v>
      </c>
      <c r="D77" s="249" t="s">
        <v>41</v>
      </c>
      <c r="E77" s="853">
        <v>0</v>
      </c>
      <c r="F77" s="854">
        <v>0</v>
      </c>
      <c r="G77" s="854">
        <v>0</v>
      </c>
      <c r="H77" s="854">
        <v>0</v>
      </c>
      <c r="I77" s="854">
        <v>0</v>
      </c>
      <c r="J77" s="854">
        <v>0</v>
      </c>
      <c r="K77" s="854">
        <v>0</v>
      </c>
      <c r="L77" s="866">
        <v>0</v>
      </c>
    </row>
    <row r="78" spans="1:12" ht="18.95" hidden="1" customHeight="1">
      <c r="A78" s="233"/>
      <c r="B78" s="234"/>
      <c r="C78" s="235"/>
      <c r="D78" s="238" t="s">
        <v>42</v>
      </c>
      <c r="E78" s="856">
        <v>0</v>
      </c>
      <c r="F78" s="848">
        <v>0</v>
      </c>
      <c r="G78" s="848">
        <v>0</v>
      </c>
      <c r="H78" s="848">
        <v>0</v>
      </c>
      <c r="I78" s="848">
        <v>0</v>
      </c>
      <c r="J78" s="848">
        <v>0</v>
      </c>
      <c r="K78" s="848">
        <v>0</v>
      </c>
      <c r="L78" s="857">
        <v>0</v>
      </c>
    </row>
    <row r="79" spans="1:12" ht="18.95" hidden="1" customHeight="1">
      <c r="A79" s="233"/>
      <c r="B79" s="234"/>
      <c r="C79" s="235"/>
      <c r="D79" s="238" t="s">
        <v>43</v>
      </c>
      <c r="E79" s="856">
        <v>0</v>
      </c>
      <c r="F79" s="848">
        <v>0</v>
      </c>
      <c r="G79" s="848">
        <v>0</v>
      </c>
      <c r="H79" s="848">
        <v>0</v>
      </c>
      <c r="I79" s="848">
        <v>0</v>
      </c>
      <c r="J79" s="848">
        <v>0</v>
      </c>
      <c r="K79" s="848">
        <v>0</v>
      </c>
      <c r="L79" s="857">
        <v>0</v>
      </c>
    </row>
    <row r="80" spans="1:12" ht="18.95" hidden="1" customHeight="1">
      <c r="A80" s="237"/>
      <c r="B80" s="235"/>
      <c r="C80" s="235"/>
      <c r="D80" s="238" t="s">
        <v>44</v>
      </c>
      <c r="E80" s="367">
        <v>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368">
        <v>0</v>
      </c>
    </row>
    <row r="81" spans="1:12" ht="18.95" hidden="1" customHeight="1">
      <c r="A81" s="239"/>
      <c r="B81" s="240"/>
      <c r="C81" s="240"/>
      <c r="D81" s="238" t="s">
        <v>45</v>
      </c>
      <c r="E81" s="369">
        <v>0</v>
      </c>
      <c r="F81" s="370">
        <v>0</v>
      </c>
      <c r="G81" s="370">
        <v>0</v>
      </c>
      <c r="H81" s="370">
        <v>0</v>
      </c>
      <c r="I81" s="370">
        <v>0</v>
      </c>
      <c r="J81" s="370">
        <v>0</v>
      </c>
      <c r="K81" s="370">
        <v>0</v>
      </c>
      <c r="L81" s="371">
        <v>0</v>
      </c>
    </row>
    <row r="82" spans="1:12" ht="18.95" hidden="1" customHeight="1">
      <c r="A82" s="233" t="s">
        <v>387</v>
      </c>
      <c r="B82" s="234" t="s">
        <v>47</v>
      </c>
      <c r="C82" s="235" t="s">
        <v>111</v>
      </c>
      <c r="D82" s="236" t="s">
        <v>41</v>
      </c>
      <c r="E82" s="853">
        <v>0</v>
      </c>
      <c r="F82" s="854">
        <v>0</v>
      </c>
      <c r="G82" s="854">
        <v>0</v>
      </c>
      <c r="H82" s="854">
        <v>0</v>
      </c>
      <c r="I82" s="854">
        <v>0</v>
      </c>
      <c r="J82" s="854">
        <v>0</v>
      </c>
      <c r="K82" s="854">
        <v>0</v>
      </c>
      <c r="L82" s="866">
        <v>0</v>
      </c>
    </row>
    <row r="83" spans="1:12" ht="18.95" hidden="1" customHeight="1">
      <c r="A83" s="233"/>
      <c r="B83" s="234"/>
      <c r="C83" s="235"/>
      <c r="D83" s="238" t="s">
        <v>42</v>
      </c>
      <c r="E83" s="856">
        <v>0</v>
      </c>
      <c r="F83" s="848">
        <v>0</v>
      </c>
      <c r="G83" s="848">
        <v>0</v>
      </c>
      <c r="H83" s="848">
        <v>0</v>
      </c>
      <c r="I83" s="848">
        <v>0</v>
      </c>
      <c r="J83" s="848">
        <v>0</v>
      </c>
      <c r="K83" s="848">
        <v>0</v>
      </c>
      <c r="L83" s="857">
        <v>0</v>
      </c>
    </row>
    <row r="84" spans="1:12" ht="18.95" hidden="1" customHeight="1">
      <c r="A84" s="233"/>
      <c r="B84" s="234"/>
      <c r="C84" s="235"/>
      <c r="D84" s="238" t="s">
        <v>43</v>
      </c>
      <c r="E84" s="856">
        <v>0</v>
      </c>
      <c r="F84" s="848">
        <v>0</v>
      </c>
      <c r="G84" s="848">
        <v>0</v>
      </c>
      <c r="H84" s="848">
        <v>0</v>
      </c>
      <c r="I84" s="848">
        <v>0</v>
      </c>
      <c r="J84" s="848">
        <v>0</v>
      </c>
      <c r="K84" s="848">
        <v>0</v>
      </c>
      <c r="L84" s="857">
        <v>0</v>
      </c>
    </row>
    <row r="85" spans="1:12" ht="18.95" hidden="1" customHeight="1">
      <c r="A85" s="237"/>
      <c r="B85" s="235"/>
      <c r="C85" s="235"/>
      <c r="D85" s="238" t="s">
        <v>44</v>
      </c>
      <c r="E85" s="367">
        <v>0</v>
      </c>
      <c r="F85" s="194">
        <v>0</v>
      </c>
      <c r="G85" s="194">
        <v>0</v>
      </c>
      <c r="H85" s="194">
        <v>0</v>
      </c>
      <c r="I85" s="194">
        <v>0</v>
      </c>
      <c r="J85" s="194">
        <v>0</v>
      </c>
      <c r="K85" s="194">
        <v>0</v>
      </c>
      <c r="L85" s="368">
        <v>0</v>
      </c>
    </row>
    <row r="86" spans="1:12" ht="18.95" hidden="1" customHeight="1">
      <c r="A86" s="239"/>
      <c r="B86" s="240"/>
      <c r="C86" s="240"/>
      <c r="D86" s="243" t="s">
        <v>45</v>
      </c>
      <c r="E86" s="369">
        <v>0</v>
      </c>
      <c r="F86" s="370">
        <v>0</v>
      </c>
      <c r="G86" s="370">
        <v>0</v>
      </c>
      <c r="H86" s="370">
        <v>0</v>
      </c>
      <c r="I86" s="370">
        <v>0</v>
      </c>
      <c r="J86" s="370">
        <v>0</v>
      </c>
      <c r="K86" s="370">
        <v>0</v>
      </c>
      <c r="L86" s="371">
        <v>0</v>
      </c>
    </row>
    <row r="87" spans="1:12" ht="18.95" customHeight="1">
      <c r="A87" s="233" t="s">
        <v>388</v>
      </c>
      <c r="B87" s="234" t="s">
        <v>47</v>
      </c>
      <c r="C87" s="235" t="s">
        <v>83</v>
      </c>
      <c r="D87" s="238" t="s">
        <v>41</v>
      </c>
      <c r="E87" s="853">
        <v>1419689000</v>
      </c>
      <c r="F87" s="854">
        <v>424245000</v>
      </c>
      <c r="G87" s="854">
        <v>2383000</v>
      </c>
      <c r="H87" s="854">
        <v>923129000</v>
      </c>
      <c r="I87" s="854">
        <v>53652000</v>
      </c>
      <c r="J87" s="854">
        <v>0</v>
      </c>
      <c r="K87" s="854">
        <v>0</v>
      </c>
      <c r="L87" s="866">
        <v>16280000</v>
      </c>
    </row>
    <row r="88" spans="1:12" ht="18.95" customHeight="1">
      <c r="A88" s="233"/>
      <c r="B88" s="234"/>
      <c r="C88" s="235"/>
      <c r="D88" s="238" t="s">
        <v>42</v>
      </c>
      <c r="E88" s="856">
        <v>1621411670.1799998</v>
      </c>
      <c r="F88" s="848">
        <v>501256485.59000003</v>
      </c>
      <c r="G88" s="848">
        <v>2499572.5999999996</v>
      </c>
      <c r="H88" s="848">
        <v>1009198588.9299997</v>
      </c>
      <c r="I88" s="848">
        <v>57368431.049999997</v>
      </c>
      <c r="J88" s="848">
        <v>0</v>
      </c>
      <c r="K88" s="848">
        <v>0</v>
      </c>
      <c r="L88" s="857">
        <v>51088592.009999976</v>
      </c>
    </row>
    <row r="89" spans="1:12" ht="18.95" customHeight="1">
      <c r="A89" s="233"/>
      <c r="B89" s="234"/>
      <c r="C89" s="235"/>
      <c r="D89" s="238" t="s">
        <v>43</v>
      </c>
      <c r="E89" s="856">
        <v>1232713524.7800002</v>
      </c>
      <c r="F89" s="848">
        <v>389053065.37000012</v>
      </c>
      <c r="G89" s="848">
        <v>1770243.2000000002</v>
      </c>
      <c r="H89" s="848">
        <v>786217094.04000008</v>
      </c>
      <c r="I89" s="848">
        <v>23191021.260000005</v>
      </c>
      <c r="J89" s="848">
        <v>0</v>
      </c>
      <c r="K89" s="848">
        <v>0</v>
      </c>
      <c r="L89" s="857">
        <v>32482100.909999982</v>
      </c>
    </row>
    <row r="90" spans="1:12" ht="18.95" customHeight="1">
      <c r="A90" s="233"/>
      <c r="B90" s="235"/>
      <c r="C90" s="235"/>
      <c r="D90" s="238" t="s">
        <v>44</v>
      </c>
      <c r="E90" s="367">
        <v>0.86829828559635258</v>
      </c>
      <c r="F90" s="194">
        <v>0.91704808629447632</v>
      </c>
      <c r="G90" s="194">
        <v>0.74286328157784309</v>
      </c>
      <c r="H90" s="194">
        <v>0.85168713586075195</v>
      </c>
      <c r="I90" s="194">
        <v>0.43224896108253197</v>
      </c>
      <c r="J90" s="194">
        <v>0</v>
      </c>
      <c r="K90" s="194">
        <v>0</v>
      </c>
      <c r="L90" s="368">
        <v>1.9952150436117926</v>
      </c>
    </row>
    <row r="91" spans="1:12" ht="18.95" customHeight="1">
      <c r="A91" s="239"/>
      <c r="B91" s="240"/>
      <c r="C91" s="240"/>
      <c r="D91" s="241" t="s">
        <v>45</v>
      </c>
      <c r="E91" s="369">
        <v>0.76027177270973478</v>
      </c>
      <c r="F91" s="370">
        <v>0.77615567390029527</v>
      </c>
      <c r="G91" s="370">
        <v>0.70821835701031466</v>
      </c>
      <c r="H91" s="370">
        <v>0.77905092482698057</v>
      </c>
      <c r="I91" s="370">
        <v>0.40424708913143625</v>
      </c>
      <c r="J91" s="370">
        <v>0</v>
      </c>
      <c r="K91" s="370">
        <v>0</v>
      </c>
      <c r="L91" s="371">
        <v>0.63579949323406681</v>
      </c>
    </row>
    <row r="92" spans="1:12" ht="18.95" hidden="1" customHeight="1">
      <c r="A92" s="233" t="s">
        <v>389</v>
      </c>
      <c r="B92" s="234" t="s">
        <v>47</v>
      </c>
      <c r="C92" s="235" t="s">
        <v>390</v>
      </c>
      <c r="D92" s="236" t="s">
        <v>41</v>
      </c>
      <c r="E92" s="853">
        <v>0</v>
      </c>
      <c r="F92" s="854">
        <v>0</v>
      </c>
      <c r="G92" s="854">
        <v>0</v>
      </c>
      <c r="H92" s="854">
        <v>0</v>
      </c>
      <c r="I92" s="854">
        <v>0</v>
      </c>
      <c r="J92" s="854">
        <v>0</v>
      </c>
      <c r="K92" s="854">
        <v>0</v>
      </c>
      <c r="L92" s="866">
        <v>0</v>
      </c>
    </row>
    <row r="93" spans="1:12" ht="18.95" hidden="1" customHeight="1">
      <c r="A93" s="233"/>
      <c r="B93" s="234"/>
      <c r="C93" s="235" t="s">
        <v>391</v>
      </c>
      <c r="D93" s="238" t="s">
        <v>42</v>
      </c>
      <c r="E93" s="856">
        <v>0</v>
      </c>
      <c r="F93" s="848">
        <v>0</v>
      </c>
      <c r="G93" s="848">
        <v>0</v>
      </c>
      <c r="H93" s="848">
        <v>0</v>
      </c>
      <c r="I93" s="848">
        <v>0</v>
      </c>
      <c r="J93" s="848">
        <v>0</v>
      </c>
      <c r="K93" s="848">
        <v>0</v>
      </c>
      <c r="L93" s="857">
        <v>0</v>
      </c>
    </row>
    <row r="94" spans="1:12" ht="18.95" hidden="1" customHeight="1">
      <c r="A94" s="233"/>
      <c r="B94" s="234"/>
      <c r="C94" s="235" t="s">
        <v>392</v>
      </c>
      <c r="D94" s="238" t="s">
        <v>43</v>
      </c>
      <c r="E94" s="856">
        <v>0</v>
      </c>
      <c r="F94" s="848">
        <v>0</v>
      </c>
      <c r="G94" s="848">
        <v>0</v>
      </c>
      <c r="H94" s="848">
        <v>0</v>
      </c>
      <c r="I94" s="848">
        <v>0</v>
      </c>
      <c r="J94" s="848">
        <v>0</v>
      </c>
      <c r="K94" s="848">
        <v>0</v>
      </c>
      <c r="L94" s="857">
        <v>0</v>
      </c>
    </row>
    <row r="95" spans="1:12" ht="18.95" hidden="1" customHeight="1">
      <c r="A95" s="237"/>
      <c r="B95" s="235"/>
      <c r="C95" s="235" t="s">
        <v>393</v>
      </c>
      <c r="D95" s="238" t="s">
        <v>44</v>
      </c>
      <c r="E95" s="367">
        <v>0</v>
      </c>
      <c r="F95" s="194">
        <v>0</v>
      </c>
      <c r="G95" s="194">
        <v>0</v>
      </c>
      <c r="H95" s="194">
        <v>0</v>
      </c>
      <c r="I95" s="194">
        <v>0</v>
      </c>
      <c r="J95" s="194">
        <v>0</v>
      </c>
      <c r="K95" s="194">
        <v>0</v>
      </c>
      <c r="L95" s="368">
        <v>0</v>
      </c>
    </row>
    <row r="96" spans="1:12" ht="18.95" hidden="1" customHeight="1">
      <c r="A96" s="239"/>
      <c r="B96" s="240"/>
      <c r="C96" s="240"/>
      <c r="D96" s="243" t="s">
        <v>45</v>
      </c>
      <c r="E96" s="369">
        <v>0</v>
      </c>
      <c r="F96" s="370">
        <v>0</v>
      </c>
      <c r="G96" s="370">
        <v>0</v>
      </c>
      <c r="H96" s="370">
        <v>0</v>
      </c>
      <c r="I96" s="370">
        <v>0</v>
      </c>
      <c r="J96" s="370">
        <v>0</v>
      </c>
      <c r="K96" s="370">
        <v>0</v>
      </c>
      <c r="L96" s="371">
        <v>0</v>
      </c>
    </row>
    <row r="97" spans="1:12" ht="18.95" customHeight="1">
      <c r="A97" s="233" t="s">
        <v>394</v>
      </c>
      <c r="B97" s="234" t="s">
        <v>47</v>
      </c>
      <c r="C97" s="235" t="s">
        <v>113</v>
      </c>
      <c r="D97" s="238" t="s">
        <v>41</v>
      </c>
      <c r="E97" s="853">
        <v>7416000</v>
      </c>
      <c r="F97" s="854">
        <v>1670000</v>
      </c>
      <c r="G97" s="854">
        <v>5000</v>
      </c>
      <c r="H97" s="854">
        <v>3875000</v>
      </c>
      <c r="I97" s="854">
        <v>1866000</v>
      </c>
      <c r="J97" s="854">
        <v>0</v>
      </c>
      <c r="K97" s="854">
        <v>0</v>
      </c>
      <c r="L97" s="866">
        <v>0</v>
      </c>
    </row>
    <row r="98" spans="1:12" ht="18.95" customHeight="1">
      <c r="A98" s="233"/>
      <c r="B98" s="234"/>
      <c r="C98" s="235"/>
      <c r="D98" s="238" t="s">
        <v>42</v>
      </c>
      <c r="E98" s="856">
        <v>35316000</v>
      </c>
      <c r="F98" s="848">
        <v>20806835</v>
      </c>
      <c r="G98" s="848">
        <v>5000</v>
      </c>
      <c r="H98" s="848">
        <v>6248873</v>
      </c>
      <c r="I98" s="848">
        <v>8255292</v>
      </c>
      <c r="J98" s="848">
        <v>0</v>
      </c>
      <c r="K98" s="848">
        <v>0</v>
      </c>
      <c r="L98" s="857">
        <v>0</v>
      </c>
    </row>
    <row r="99" spans="1:12" ht="18.95" customHeight="1">
      <c r="A99" s="233"/>
      <c r="B99" s="234"/>
      <c r="C99" s="235"/>
      <c r="D99" s="238" t="s">
        <v>43</v>
      </c>
      <c r="E99" s="856">
        <v>23461390.620000001</v>
      </c>
      <c r="F99" s="848">
        <v>16489645.820000002</v>
      </c>
      <c r="G99" s="848">
        <v>1640.43</v>
      </c>
      <c r="H99" s="848">
        <v>2990886.74</v>
      </c>
      <c r="I99" s="848">
        <v>3979217.63</v>
      </c>
      <c r="J99" s="848">
        <v>0</v>
      </c>
      <c r="K99" s="848">
        <v>0</v>
      </c>
      <c r="L99" s="857">
        <v>0</v>
      </c>
    </row>
    <row r="100" spans="1:12" ht="18.95" customHeight="1">
      <c r="A100" s="237"/>
      <c r="B100" s="235"/>
      <c r="C100" s="235"/>
      <c r="D100" s="238" t="s">
        <v>44</v>
      </c>
      <c r="E100" s="367">
        <v>3.1636179368932038</v>
      </c>
      <c r="F100" s="194">
        <v>9.8740394131736533</v>
      </c>
      <c r="G100" s="194">
        <v>0.32808599999999999</v>
      </c>
      <c r="H100" s="194">
        <v>0.7718417393548388</v>
      </c>
      <c r="I100" s="194">
        <v>2.1324853322615218</v>
      </c>
      <c r="J100" s="194">
        <v>0</v>
      </c>
      <c r="K100" s="194">
        <v>0</v>
      </c>
      <c r="L100" s="368">
        <v>0</v>
      </c>
    </row>
    <row r="101" spans="1:12" ht="18.95" customHeight="1">
      <c r="A101" s="239"/>
      <c r="B101" s="240"/>
      <c r="C101" s="240"/>
      <c r="D101" s="241" t="s">
        <v>45</v>
      </c>
      <c r="E101" s="369">
        <v>0.66432751783893984</v>
      </c>
      <c r="F101" s="370">
        <v>0.7925110099637932</v>
      </c>
      <c r="G101" s="370">
        <v>0.32808599999999999</v>
      </c>
      <c r="H101" s="370">
        <v>0.47862818463425327</v>
      </c>
      <c r="I101" s="370">
        <v>0.48202021563864728</v>
      </c>
      <c r="J101" s="370">
        <v>0</v>
      </c>
      <c r="K101" s="370">
        <v>0</v>
      </c>
      <c r="L101" s="371">
        <v>0</v>
      </c>
    </row>
    <row r="102" spans="1:12" ht="18.95" hidden="1" customHeight="1">
      <c r="A102" s="250" t="s">
        <v>395</v>
      </c>
      <c r="B102" s="246" t="s">
        <v>47</v>
      </c>
      <c r="C102" s="251" t="s">
        <v>396</v>
      </c>
      <c r="D102" s="248" t="s">
        <v>41</v>
      </c>
      <c r="E102" s="853">
        <v>0</v>
      </c>
      <c r="F102" s="854">
        <v>0</v>
      </c>
      <c r="G102" s="854">
        <v>0</v>
      </c>
      <c r="H102" s="854">
        <v>0</v>
      </c>
      <c r="I102" s="854">
        <v>0</v>
      </c>
      <c r="J102" s="854">
        <v>0</v>
      </c>
      <c r="K102" s="854">
        <v>0</v>
      </c>
      <c r="L102" s="866">
        <v>0</v>
      </c>
    </row>
    <row r="103" spans="1:12" ht="18.95" hidden="1" customHeight="1">
      <c r="A103" s="233"/>
      <c r="B103" s="234"/>
      <c r="C103" s="235" t="s">
        <v>397</v>
      </c>
      <c r="D103" s="238" t="s">
        <v>42</v>
      </c>
      <c r="E103" s="856">
        <v>0</v>
      </c>
      <c r="F103" s="848">
        <v>0</v>
      </c>
      <c r="G103" s="848">
        <v>0</v>
      </c>
      <c r="H103" s="848">
        <v>0</v>
      </c>
      <c r="I103" s="848">
        <v>0</v>
      </c>
      <c r="J103" s="848">
        <v>0</v>
      </c>
      <c r="K103" s="848">
        <v>0</v>
      </c>
      <c r="L103" s="857">
        <v>0</v>
      </c>
    </row>
    <row r="104" spans="1:12" ht="18.95" hidden="1" customHeight="1">
      <c r="A104" s="233"/>
      <c r="B104" s="234"/>
      <c r="C104" s="235"/>
      <c r="D104" s="238" t="s">
        <v>43</v>
      </c>
      <c r="E104" s="856">
        <v>0</v>
      </c>
      <c r="F104" s="848">
        <v>0</v>
      </c>
      <c r="G104" s="848">
        <v>0</v>
      </c>
      <c r="H104" s="848">
        <v>0</v>
      </c>
      <c r="I104" s="848">
        <v>0</v>
      </c>
      <c r="J104" s="848">
        <v>0</v>
      </c>
      <c r="K104" s="848">
        <v>0</v>
      </c>
      <c r="L104" s="857">
        <v>0</v>
      </c>
    </row>
    <row r="105" spans="1:12" ht="18.95" hidden="1" customHeight="1">
      <c r="A105" s="237"/>
      <c r="B105" s="235"/>
      <c r="C105" s="235"/>
      <c r="D105" s="238" t="s">
        <v>44</v>
      </c>
      <c r="E105" s="367">
        <v>0</v>
      </c>
      <c r="F105" s="194">
        <v>0</v>
      </c>
      <c r="G105" s="194">
        <v>0</v>
      </c>
      <c r="H105" s="194">
        <v>0</v>
      </c>
      <c r="I105" s="194">
        <v>0</v>
      </c>
      <c r="J105" s="194">
        <v>0</v>
      </c>
      <c r="K105" s="194">
        <v>0</v>
      </c>
      <c r="L105" s="368">
        <v>0</v>
      </c>
    </row>
    <row r="106" spans="1:12" ht="18.95" hidden="1" customHeight="1">
      <c r="A106" s="239"/>
      <c r="B106" s="240"/>
      <c r="C106" s="240"/>
      <c r="D106" s="244" t="s">
        <v>45</v>
      </c>
      <c r="E106" s="369">
        <v>0</v>
      </c>
      <c r="F106" s="370">
        <v>0</v>
      </c>
      <c r="G106" s="370">
        <v>0</v>
      </c>
      <c r="H106" s="370">
        <v>0</v>
      </c>
      <c r="I106" s="370">
        <v>0</v>
      </c>
      <c r="J106" s="370">
        <v>0</v>
      </c>
      <c r="K106" s="370">
        <v>0</v>
      </c>
      <c r="L106" s="371">
        <v>0</v>
      </c>
    </row>
    <row r="107" spans="1:12" ht="18.95" customHeight="1">
      <c r="A107" s="233" t="s">
        <v>398</v>
      </c>
      <c r="B107" s="234" t="s">
        <v>47</v>
      </c>
      <c r="C107" s="235" t="s">
        <v>399</v>
      </c>
      <c r="D107" s="249" t="s">
        <v>41</v>
      </c>
      <c r="E107" s="853">
        <v>2645894000</v>
      </c>
      <c r="F107" s="854">
        <v>2375835000</v>
      </c>
      <c r="G107" s="854">
        <v>4748000</v>
      </c>
      <c r="H107" s="854">
        <v>189444000</v>
      </c>
      <c r="I107" s="854">
        <v>60284000</v>
      </c>
      <c r="J107" s="854">
        <v>0</v>
      </c>
      <c r="K107" s="854">
        <v>0</v>
      </c>
      <c r="L107" s="866">
        <v>15583000</v>
      </c>
    </row>
    <row r="108" spans="1:12" ht="18.95" customHeight="1">
      <c r="A108" s="233"/>
      <c r="B108" s="234"/>
      <c r="C108" s="235" t="s">
        <v>400</v>
      </c>
      <c r="D108" s="238" t="s">
        <v>42</v>
      </c>
      <c r="E108" s="856">
        <v>2961130874.4700003</v>
      </c>
      <c r="F108" s="848">
        <v>2557394955.9300003</v>
      </c>
      <c r="G108" s="848">
        <v>4220639.5</v>
      </c>
      <c r="H108" s="848">
        <v>187307914.51999998</v>
      </c>
      <c r="I108" s="848">
        <v>171998517.51999998</v>
      </c>
      <c r="J108" s="848">
        <v>0</v>
      </c>
      <c r="K108" s="848">
        <v>0</v>
      </c>
      <c r="L108" s="857">
        <v>40208847</v>
      </c>
    </row>
    <row r="109" spans="1:12" ht="18.95" customHeight="1">
      <c r="A109" s="233"/>
      <c r="B109" s="234"/>
      <c r="C109" s="235"/>
      <c r="D109" s="238" t="s">
        <v>43</v>
      </c>
      <c r="E109" s="856">
        <v>2614863032.5500002</v>
      </c>
      <c r="F109" s="848">
        <v>2340712751.3099999</v>
      </c>
      <c r="G109" s="848">
        <v>3190113.7800000007</v>
      </c>
      <c r="H109" s="848">
        <v>136819783.44999993</v>
      </c>
      <c r="I109" s="848">
        <v>105396765.31999999</v>
      </c>
      <c r="J109" s="848">
        <v>0</v>
      </c>
      <c r="K109" s="848">
        <v>0</v>
      </c>
      <c r="L109" s="857">
        <v>28743618.690000001</v>
      </c>
    </row>
    <row r="110" spans="1:12" ht="18.95" customHeight="1">
      <c r="A110" s="233"/>
      <c r="B110" s="235"/>
      <c r="C110" s="235"/>
      <c r="D110" s="238" t="s">
        <v>44</v>
      </c>
      <c r="E110" s="367">
        <v>0.98827202924606961</v>
      </c>
      <c r="F110" s="194">
        <v>0.98521688219510195</v>
      </c>
      <c r="G110" s="194">
        <v>0.6718858003369842</v>
      </c>
      <c r="H110" s="194">
        <v>0.72221756007052174</v>
      </c>
      <c r="I110" s="194">
        <v>1.7483372921504876</v>
      </c>
      <c r="J110" s="194">
        <v>0</v>
      </c>
      <c r="K110" s="194">
        <v>0</v>
      </c>
      <c r="L110" s="368">
        <v>1.8445497458769173</v>
      </c>
    </row>
    <row r="111" spans="1:12" ht="18.95" customHeight="1">
      <c r="A111" s="239"/>
      <c r="B111" s="240"/>
      <c r="C111" s="240"/>
      <c r="D111" s="238" t="s">
        <v>45</v>
      </c>
      <c r="E111" s="369">
        <v>0.88306229727790164</v>
      </c>
      <c r="F111" s="370">
        <v>0.91527229530285692</v>
      </c>
      <c r="G111" s="370">
        <v>0.75583659300918749</v>
      </c>
      <c r="H111" s="370">
        <v>0.73045382946373505</v>
      </c>
      <c r="I111" s="370">
        <v>0.61277717296455458</v>
      </c>
      <c r="J111" s="370">
        <v>0</v>
      </c>
      <c r="K111" s="370">
        <v>0</v>
      </c>
      <c r="L111" s="371">
        <v>0.71485806817589181</v>
      </c>
    </row>
    <row r="112" spans="1:12" ht="18.95" customHeight="1">
      <c r="A112" s="233" t="s">
        <v>401</v>
      </c>
      <c r="B112" s="234" t="s">
        <v>47</v>
      </c>
      <c r="C112" s="235" t="s">
        <v>402</v>
      </c>
      <c r="D112" s="236" t="s">
        <v>41</v>
      </c>
      <c r="E112" s="853">
        <v>100914000</v>
      </c>
      <c r="F112" s="854">
        <v>100914000</v>
      </c>
      <c r="G112" s="854">
        <v>0</v>
      </c>
      <c r="H112" s="854">
        <v>0</v>
      </c>
      <c r="I112" s="854">
        <v>0</v>
      </c>
      <c r="J112" s="854">
        <v>0</v>
      </c>
      <c r="K112" s="854">
        <v>0</v>
      </c>
      <c r="L112" s="866">
        <v>0</v>
      </c>
    </row>
    <row r="113" spans="1:12" ht="18.95" customHeight="1">
      <c r="A113" s="233"/>
      <c r="B113" s="234"/>
      <c r="C113" s="235"/>
      <c r="D113" s="238" t="s">
        <v>42</v>
      </c>
      <c r="E113" s="856">
        <v>100901130</v>
      </c>
      <c r="F113" s="848">
        <v>100901130</v>
      </c>
      <c r="G113" s="848">
        <v>0</v>
      </c>
      <c r="H113" s="848">
        <v>0</v>
      </c>
      <c r="I113" s="848">
        <v>0</v>
      </c>
      <c r="J113" s="848">
        <v>0</v>
      </c>
      <c r="K113" s="848">
        <v>0</v>
      </c>
      <c r="L113" s="857">
        <v>0</v>
      </c>
    </row>
    <row r="114" spans="1:12" ht="18.95" customHeight="1">
      <c r="A114" s="233"/>
      <c r="B114" s="234"/>
      <c r="C114" s="235"/>
      <c r="D114" s="238" t="s">
        <v>43</v>
      </c>
      <c r="E114" s="856">
        <v>83611943.060000002</v>
      </c>
      <c r="F114" s="848">
        <v>83611943.060000002</v>
      </c>
      <c r="G114" s="848">
        <v>0</v>
      </c>
      <c r="H114" s="848">
        <v>0</v>
      </c>
      <c r="I114" s="848">
        <v>0</v>
      </c>
      <c r="J114" s="848">
        <v>0</v>
      </c>
      <c r="K114" s="848">
        <v>0</v>
      </c>
      <c r="L114" s="857">
        <v>0</v>
      </c>
    </row>
    <row r="115" spans="1:12" ht="18.95" customHeight="1">
      <c r="A115" s="237"/>
      <c r="B115" s="235"/>
      <c r="C115" s="235"/>
      <c r="D115" s="238" t="s">
        <v>44</v>
      </c>
      <c r="E115" s="367">
        <v>0.82854651544879798</v>
      </c>
      <c r="F115" s="194">
        <v>0.82854651544879798</v>
      </c>
      <c r="G115" s="194">
        <v>0</v>
      </c>
      <c r="H115" s="194">
        <v>0</v>
      </c>
      <c r="I115" s="194">
        <v>0</v>
      </c>
      <c r="J115" s="194">
        <v>0</v>
      </c>
      <c r="K115" s="194">
        <v>0</v>
      </c>
      <c r="L115" s="368">
        <v>0</v>
      </c>
    </row>
    <row r="116" spans="1:12" ht="18.95" customHeight="1">
      <c r="A116" s="239"/>
      <c r="B116" s="240"/>
      <c r="C116" s="240"/>
      <c r="D116" s="243" t="s">
        <v>45</v>
      </c>
      <c r="E116" s="369">
        <v>0.82865219705666326</v>
      </c>
      <c r="F116" s="370">
        <v>0.82865219705666326</v>
      </c>
      <c r="G116" s="370">
        <v>0</v>
      </c>
      <c r="H116" s="370">
        <v>0</v>
      </c>
      <c r="I116" s="370">
        <v>0</v>
      </c>
      <c r="J116" s="370">
        <v>0</v>
      </c>
      <c r="K116" s="370">
        <v>0</v>
      </c>
      <c r="L116" s="371">
        <v>0</v>
      </c>
    </row>
    <row r="117" spans="1:12" ht="18.95" customHeight="1">
      <c r="A117" s="233" t="s">
        <v>403</v>
      </c>
      <c r="B117" s="234" t="s">
        <v>47</v>
      </c>
      <c r="C117" s="235" t="s">
        <v>404</v>
      </c>
      <c r="D117" s="236" t="s">
        <v>41</v>
      </c>
      <c r="E117" s="853">
        <v>0</v>
      </c>
      <c r="F117" s="854">
        <v>0</v>
      </c>
      <c r="G117" s="854">
        <v>0</v>
      </c>
      <c r="H117" s="854">
        <v>0</v>
      </c>
      <c r="I117" s="854">
        <v>0</v>
      </c>
      <c r="J117" s="854">
        <v>0</v>
      </c>
      <c r="K117" s="854">
        <v>0</v>
      </c>
      <c r="L117" s="866">
        <v>0</v>
      </c>
    </row>
    <row r="118" spans="1:12" ht="18.95" customHeight="1">
      <c r="A118" s="233"/>
      <c r="B118" s="234"/>
      <c r="C118" s="235" t="s">
        <v>405</v>
      </c>
      <c r="D118" s="238" t="s">
        <v>42</v>
      </c>
      <c r="E118" s="856">
        <v>5587967</v>
      </c>
      <c r="F118" s="848">
        <v>5587967</v>
      </c>
      <c r="G118" s="848">
        <v>0</v>
      </c>
      <c r="H118" s="848">
        <v>0</v>
      </c>
      <c r="I118" s="848">
        <v>0</v>
      </c>
      <c r="J118" s="848">
        <v>0</v>
      </c>
      <c r="K118" s="848">
        <v>0</v>
      </c>
      <c r="L118" s="857">
        <v>0</v>
      </c>
    </row>
    <row r="119" spans="1:12" ht="18.95" customHeight="1">
      <c r="A119" s="233"/>
      <c r="B119" s="234"/>
      <c r="C119" s="235" t="s">
        <v>406</v>
      </c>
      <c r="D119" s="238" t="s">
        <v>43</v>
      </c>
      <c r="E119" s="856">
        <v>5587966.8799999999</v>
      </c>
      <c r="F119" s="848">
        <v>5587966.8799999999</v>
      </c>
      <c r="G119" s="848">
        <v>0</v>
      </c>
      <c r="H119" s="848">
        <v>0</v>
      </c>
      <c r="I119" s="848">
        <v>0</v>
      </c>
      <c r="J119" s="848">
        <v>0</v>
      </c>
      <c r="K119" s="848">
        <v>0</v>
      </c>
      <c r="L119" s="857">
        <v>0</v>
      </c>
    </row>
    <row r="120" spans="1:12" ht="18.95" customHeight="1">
      <c r="A120" s="237"/>
      <c r="B120" s="235"/>
      <c r="C120" s="235" t="s">
        <v>407</v>
      </c>
      <c r="D120" s="238" t="s">
        <v>44</v>
      </c>
      <c r="E120" s="367">
        <v>0</v>
      </c>
      <c r="F120" s="194">
        <v>0</v>
      </c>
      <c r="G120" s="194">
        <v>0</v>
      </c>
      <c r="H120" s="194">
        <v>0</v>
      </c>
      <c r="I120" s="194">
        <v>0</v>
      </c>
      <c r="J120" s="194">
        <v>0</v>
      </c>
      <c r="K120" s="194">
        <v>0</v>
      </c>
      <c r="L120" s="368">
        <v>0</v>
      </c>
    </row>
    <row r="121" spans="1:12" ht="18.95" customHeight="1">
      <c r="A121" s="239"/>
      <c r="B121" s="240"/>
      <c r="C121" s="240" t="s">
        <v>408</v>
      </c>
      <c r="D121" s="243" t="s">
        <v>45</v>
      </c>
      <c r="E121" s="369">
        <v>0.99999997852528477</v>
      </c>
      <c r="F121" s="370">
        <v>0.99999997852528477</v>
      </c>
      <c r="G121" s="370">
        <v>0</v>
      </c>
      <c r="H121" s="370">
        <v>0</v>
      </c>
      <c r="I121" s="370">
        <v>0</v>
      </c>
      <c r="J121" s="370">
        <v>0</v>
      </c>
      <c r="K121" s="370">
        <v>0</v>
      </c>
      <c r="L121" s="371">
        <v>0</v>
      </c>
    </row>
    <row r="122" spans="1:12" ht="18.95" hidden="1" customHeight="1">
      <c r="A122" s="233" t="s">
        <v>409</v>
      </c>
      <c r="B122" s="234" t="s">
        <v>47</v>
      </c>
      <c r="C122" s="235" t="s">
        <v>410</v>
      </c>
      <c r="D122" s="236" t="s">
        <v>41</v>
      </c>
      <c r="E122" s="853">
        <v>0</v>
      </c>
      <c r="F122" s="854">
        <v>0</v>
      </c>
      <c r="G122" s="854">
        <v>0</v>
      </c>
      <c r="H122" s="854">
        <v>0</v>
      </c>
      <c r="I122" s="854">
        <v>0</v>
      </c>
      <c r="J122" s="854">
        <v>0</v>
      </c>
      <c r="K122" s="854">
        <v>0</v>
      </c>
      <c r="L122" s="866">
        <v>0</v>
      </c>
    </row>
    <row r="123" spans="1:12" ht="18.95" hidden="1" customHeight="1">
      <c r="A123" s="233"/>
      <c r="B123" s="234"/>
      <c r="C123" s="235"/>
      <c r="D123" s="238" t="s">
        <v>42</v>
      </c>
      <c r="E123" s="856">
        <v>0</v>
      </c>
      <c r="F123" s="848">
        <v>0</v>
      </c>
      <c r="G123" s="848">
        <v>0</v>
      </c>
      <c r="H123" s="848">
        <v>0</v>
      </c>
      <c r="I123" s="848">
        <v>0</v>
      </c>
      <c r="J123" s="848">
        <v>0</v>
      </c>
      <c r="K123" s="848">
        <v>0</v>
      </c>
      <c r="L123" s="857">
        <v>0</v>
      </c>
    </row>
    <row r="124" spans="1:12" ht="18.95" hidden="1" customHeight="1">
      <c r="A124" s="233"/>
      <c r="B124" s="234"/>
      <c r="C124" s="235"/>
      <c r="D124" s="238" t="s">
        <v>43</v>
      </c>
      <c r="E124" s="856">
        <v>0</v>
      </c>
      <c r="F124" s="848">
        <v>0</v>
      </c>
      <c r="G124" s="848">
        <v>0</v>
      </c>
      <c r="H124" s="848">
        <v>0</v>
      </c>
      <c r="I124" s="848">
        <v>0</v>
      </c>
      <c r="J124" s="848">
        <v>0</v>
      </c>
      <c r="K124" s="848">
        <v>0</v>
      </c>
      <c r="L124" s="857">
        <v>0</v>
      </c>
    </row>
    <row r="125" spans="1:12" ht="18.95" hidden="1" customHeight="1">
      <c r="A125" s="237"/>
      <c r="B125" s="235"/>
      <c r="C125" s="235"/>
      <c r="D125" s="238" t="s">
        <v>44</v>
      </c>
      <c r="E125" s="367">
        <v>0</v>
      </c>
      <c r="F125" s="194">
        <v>0</v>
      </c>
      <c r="G125" s="194">
        <v>0</v>
      </c>
      <c r="H125" s="194">
        <v>0</v>
      </c>
      <c r="I125" s="194">
        <v>0</v>
      </c>
      <c r="J125" s="194">
        <v>0</v>
      </c>
      <c r="K125" s="194">
        <v>0</v>
      </c>
      <c r="L125" s="368">
        <v>0</v>
      </c>
    </row>
    <row r="126" spans="1:12" ht="18.95" hidden="1" customHeight="1">
      <c r="A126" s="239"/>
      <c r="B126" s="240"/>
      <c r="C126" s="240"/>
      <c r="D126" s="243" t="s">
        <v>45</v>
      </c>
      <c r="E126" s="369">
        <v>0</v>
      </c>
      <c r="F126" s="370">
        <v>0</v>
      </c>
      <c r="G126" s="370">
        <v>0</v>
      </c>
      <c r="H126" s="370">
        <v>0</v>
      </c>
      <c r="I126" s="370">
        <v>0</v>
      </c>
      <c r="J126" s="370">
        <v>0</v>
      </c>
      <c r="K126" s="370">
        <v>0</v>
      </c>
      <c r="L126" s="371">
        <v>0</v>
      </c>
    </row>
    <row r="127" spans="1:12" ht="18.95" customHeight="1">
      <c r="A127" s="233" t="s">
        <v>411</v>
      </c>
      <c r="B127" s="234" t="s">
        <v>47</v>
      </c>
      <c r="C127" s="235" t="s">
        <v>412</v>
      </c>
      <c r="D127" s="236" t="s">
        <v>41</v>
      </c>
      <c r="E127" s="853">
        <v>88230000</v>
      </c>
      <c r="F127" s="854">
        <v>65959000</v>
      </c>
      <c r="G127" s="854">
        <v>0</v>
      </c>
      <c r="H127" s="854">
        <v>18330000</v>
      </c>
      <c r="I127" s="854">
        <v>2800000</v>
      </c>
      <c r="J127" s="854">
        <v>0</v>
      </c>
      <c r="K127" s="854">
        <v>0</v>
      </c>
      <c r="L127" s="866">
        <v>1141000</v>
      </c>
    </row>
    <row r="128" spans="1:12" ht="18.95" customHeight="1">
      <c r="A128" s="237"/>
      <c r="B128" s="235"/>
      <c r="C128" s="235"/>
      <c r="D128" s="238" t="s">
        <v>42</v>
      </c>
      <c r="E128" s="856">
        <v>201308930.91999996</v>
      </c>
      <c r="F128" s="848">
        <v>147064273.50999999</v>
      </c>
      <c r="G128" s="848">
        <v>0</v>
      </c>
      <c r="H128" s="848">
        <v>3449219.2600000002</v>
      </c>
      <c r="I128" s="848">
        <v>49379696.149999991</v>
      </c>
      <c r="J128" s="848">
        <v>0</v>
      </c>
      <c r="K128" s="848">
        <v>0</v>
      </c>
      <c r="L128" s="857">
        <v>1415742</v>
      </c>
    </row>
    <row r="129" spans="1:12" ht="18.95" customHeight="1">
      <c r="A129" s="237"/>
      <c r="B129" s="235"/>
      <c r="C129" s="235"/>
      <c r="D129" s="238" t="s">
        <v>43</v>
      </c>
      <c r="E129" s="856">
        <v>196849189.83999994</v>
      </c>
      <c r="F129" s="848">
        <v>146680136.52999997</v>
      </c>
      <c r="G129" s="848">
        <v>0</v>
      </c>
      <c r="H129" s="848">
        <v>433772.97000000003</v>
      </c>
      <c r="I129" s="848">
        <v>48437640.419999994</v>
      </c>
      <c r="J129" s="848">
        <v>0</v>
      </c>
      <c r="K129" s="848">
        <v>0</v>
      </c>
      <c r="L129" s="857">
        <v>1297639.92</v>
      </c>
    </row>
    <row r="130" spans="1:12" ht="18.95" customHeight="1">
      <c r="A130" s="237"/>
      <c r="B130" s="235"/>
      <c r="C130" s="235"/>
      <c r="D130" s="238" t="s">
        <v>44</v>
      </c>
      <c r="E130" s="367">
        <v>2.2310913503343528</v>
      </c>
      <c r="F130" s="194">
        <v>2.2238077674009609</v>
      </c>
      <c r="G130" s="194">
        <v>0</v>
      </c>
      <c r="H130" s="194">
        <v>2.3664646481178397E-2</v>
      </c>
      <c r="I130" s="194" t="s">
        <v>763</v>
      </c>
      <c r="J130" s="194">
        <v>0</v>
      </c>
      <c r="K130" s="194">
        <v>0</v>
      </c>
      <c r="L130" s="368">
        <v>1.1372830148992112</v>
      </c>
    </row>
    <row r="131" spans="1:12" ht="18.95" customHeight="1">
      <c r="A131" s="239"/>
      <c r="B131" s="240"/>
      <c r="C131" s="240"/>
      <c r="D131" s="241" t="s">
        <v>45</v>
      </c>
      <c r="E131" s="369">
        <v>0.97784628302570287</v>
      </c>
      <c r="F131" s="370">
        <v>0.99738796533765972</v>
      </c>
      <c r="G131" s="370">
        <v>0</v>
      </c>
      <c r="H131" s="370">
        <v>0.12575975526705135</v>
      </c>
      <c r="I131" s="370">
        <v>0.98092220480380587</v>
      </c>
      <c r="J131" s="370">
        <v>0</v>
      </c>
      <c r="K131" s="370">
        <v>0</v>
      </c>
      <c r="L131" s="371">
        <v>0.91657937675084866</v>
      </c>
    </row>
    <row r="132" spans="1:12" ht="18.95" customHeight="1">
      <c r="A132" s="250" t="s">
        <v>413</v>
      </c>
      <c r="B132" s="246" t="s">
        <v>47</v>
      </c>
      <c r="C132" s="251" t="s">
        <v>115</v>
      </c>
      <c r="D132" s="248" t="s">
        <v>41</v>
      </c>
      <c r="E132" s="853">
        <v>267084000</v>
      </c>
      <c r="F132" s="854">
        <v>69562000</v>
      </c>
      <c r="G132" s="854">
        <v>6368000</v>
      </c>
      <c r="H132" s="854">
        <v>190569000</v>
      </c>
      <c r="I132" s="854">
        <v>585000</v>
      </c>
      <c r="J132" s="854">
        <v>0</v>
      </c>
      <c r="K132" s="854">
        <v>0</v>
      </c>
      <c r="L132" s="866">
        <v>0</v>
      </c>
    </row>
    <row r="133" spans="1:12" ht="18.95" customHeight="1">
      <c r="A133" s="233"/>
      <c r="B133" s="235"/>
      <c r="C133" s="235"/>
      <c r="D133" s="238" t="s">
        <v>42</v>
      </c>
      <c r="E133" s="856">
        <v>2078145818.4199994</v>
      </c>
      <c r="F133" s="848">
        <v>1851753660.4199996</v>
      </c>
      <c r="G133" s="848">
        <v>6421376.6100000003</v>
      </c>
      <c r="H133" s="848">
        <v>202763203.30000001</v>
      </c>
      <c r="I133" s="848">
        <v>17207578.09</v>
      </c>
      <c r="J133" s="848">
        <v>0</v>
      </c>
      <c r="K133" s="848">
        <v>0</v>
      </c>
      <c r="L133" s="857">
        <v>0</v>
      </c>
    </row>
    <row r="134" spans="1:12" ht="18.95" customHeight="1">
      <c r="A134" s="233"/>
      <c r="B134" s="235"/>
      <c r="C134" s="235"/>
      <c r="D134" s="238" t="s">
        <v>43</v>
      </c>
      <c r="E134" s="856">
        <v>1716397808.0900006</v>
      </c>
      <c r="F134" s="848">
        <v>1554471576.6100006</v>
      </c>
      <c r="G134" s="848">
        <v>4804339.8900000006</v>
      </c>
      <c r="H134" s="848">
        <v>153928416.98999998</v>
      </c>
      <c r="I134" s="848">
        <v>3193474.6</v>
      </c>
      <c r="J134" s="848">
        <v>0</v>
      </c>
      <c r="K134" s="848">
        <v>0</v>
      </c>
      <c r="L134" s="857">
        <v>0</v>
      </c>
    </row>
    <row r="135" spans="1:12" ht="18.95" customHeight="1">
      <c r="A135" s="233"/>
      <c r="B135" s="235"/>
      <c r="C135" s="235"/>
      <c r="D135" s="238" t="s">
        <v>44</v>
      </c>
      <c r="E135" s="871">
        <v>6.4264344104850935</v>
      </c>
      <c r="F135" s="194" t="s">
        <v>763</v>
      </c>
      <c r="G135" s="194">
        <v>0.75445035961055285</v>
      </c>
      <c r="H135" s="194">
        <v>0.80773062245171035</v>
      </c>
      <c r="I135" s="194">
        <v>5.4589309401709407</v>
      </c>
      <c r="J135" s="194">
        <v>0</v>
      </c>
      <c r="K135" s="194">
        <v>0</v>
      </c>
      <c r="L135" s="368">
        <v>0</v>
      </c>
    </row>
    <row r="136" spans="1:12" ht="18.95" customHeight="1">
      <c r="A136" s="252"/>
      <c r="B136" s="240"/>
      <c r="C136" s="240"/>
      <c r="D136" s="241" t="s">
        <v>45</v>
      </c>
      <c r="E136" s="369">
        <v>0.82592751330364611</v>
      </c>
      <c r="F136" s="370">
        <v>0.83945916232585072</v>
      </c>
      <c r="G136" s="370">
        <v>0.74817911824673378</v>
      </c>
      <c r="H136" s="370">
        <v>0.7591536062006965</v>
      </c>
      <c r="I136" s="370">
        <v>0.18558536147837409</v>
      </c>
      <c r="J136" s="370">
        <v>0</v>
      </c>
      <c r="K136" s="370">
        <v>0</v>
      </c>
      <c r="L136" s="371">
        <v>0</v>
      </c>
    </row>
    <row r="137" spans="1:12" ht="18.95" hidden="1" customHeight="1">
      <c r="A137" s="233" t="s">
        <v>414</v>
      </c>
      <c r="B137" s="234" t="s">
        <v>47</v>
      </c>
      <c r="C137" s="235" t="s">
        <v>130</v>
      </c>
      <c r="D137" s="236" t="s">
        <v>41</v>
      </c>
      <c r="E137" s="853">
        <v>0</v>
      </c>
      <c r="F137" s="854">
        <v>0</v>
      </c>
      <c r="G137" s="854">
        <v>0</v>
      </c>
      <c r="H137" s="854">
        <v>0</v>
      </c>
      <c r="I137" s="854">
        <v>0</v>
      </c>
      <c r="J137" s="854">
        <v>0</v>
      </c>
      <c r="K137" s="854">
        <v>0</v>
      </c>
      <c r="L137" s="866">
        <v>0</v>
      </c>
    </row>
    <row r="138" spans="1:12" ht="18.95" hidden="1" customHeight="1">
      <c r="A138" s="233"/>
      <c r="B138" s="234"/>
      <c r="C138" s="235"/>
      <c r="D138" s="238" t="s">
        <v>42</v>
      </c>
      <c r="E138" s="856">
        <v>0</v>
      </c>
      <c r="F138" s="848">
        <v>0</v>
      </c>
      <c r="G138" s="848">
        <v>0</v>
      </c>
      <c r="H138" s="848">
        <v>0</v>
      </c>
      <c r="I138" s="848">
        <v>0</v>
      </c>
      <c r="J138" s="848">
        <v>0</v>
      </c>
      <c r="K138" s="848">
        <v>0</v>
      </c>
      <c r="L138" s="857">
        <v>0</v>
      </c>
    </row>
    <row r="139" spans="1:12" ht="18.95" hidden="1" customHeight="1">
      <c r="A139" s="233"/>
      <c r="B139" s="234"/>
      <c r="C139" s="235"/>
      <c r="D139" s="238" t="s">
        <v>43</v>
      </c>
      <c r="E139" s="856">
        <v>0</v>
      </c>
      <c r="F139" s="848">
        <v>0</v>
      </c>
      <c r="G139" s="848">
        <v>0</v>
      </c>
      <c r="H139" s="848">
        <v>0</v>
      </c>
      <c r="I139" s="848">
        <v>0</v>
      </c>
      <c r="J139" s="848">
        <v>0</v>
      </c>
      <c r="K139" s="848">
        <v>0</v>
      </c>
      <c r="L139" s="857">
        <v>0</v>
      </c>
    </row>
    <row r="140" spans="1:12" ht="18.95" hidden="1" customHeight="1">
      <c r="A140" s="237"/>
      <c r="B140" s="235"/>
      <c r="C140" s="235"/>
      <c r="D140" s="238" t="s">
        <v>44</v>
      </c>
      <c r="E140" s="367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368">
        <v>0</v>
      </c>
    </row>
    <row r="141" spans="1:12" ht="18.95" hidden="1" customHeight="1">
      <c r="A141" s="239"/>
      <c r="B141" s="240"/>
      <c r="C141" s="240"/>
      <c r="D141" s="244" t="s">
        <v>45</v>
      </c>
      <c r="E141" s="369">
        <v>0</v>
      </c>
      <c r="F141" s="370">
        <v>0</v>
      </c>
      <c r="G141" s="370">
        <v>0</v>
      </c>
      <c r="H141" s="370">
        <v>0</v>
      </c>
      <c r="I141" s="370">
        <v>0</v>
      </c>
      <c r="J141" s="370">
        <v>0</v>
      </c>
      <c r="K141" s="370">
        <v>0</v>
      </c>
      <c r="L141" s="371">
        <v>0</v>
      </c>
    </row>
    <row r="142" spans="1:12" ht="18.95" customHeight="1">
      <c r="A142" s="233" t="s">
        <v>415</v>
      </c>
      <c r="B142" s="234" t="s">
        <v>47</v>
      </c>
      <c r="C142" s="235" t="s">
        <v>416</v>
      </c>
      <c r="D142" s="249" t="s">
        <v>41</v>
      </c>
      <c r="E142" s="853">
        <v>3900062000</v>
      </c>
      <c r="F142" s="854">
        <v>2812403000</v>
      </c>
      <c r="G142" s="854">
        <v>9901000</v>
      </c>
      <c r="H142" s="854">
        <v>1063619000</v>
      </c>
      <c r="I142" s="854">
        <v>13999000</v>
      </c>
      <c r="J142" s="854">
        <v>0</v>
      </c>
      <c r="K142" s="854">
        <v>0</v>
      </c>
      <c r="L142" s="866">
        <v>140000</v>
      </c>
    </row>
    <row r="143" spans="1:12" ht="18.95" customHeight="1">
      <c r="A143" s="233"/>
      <c r="B143" s="234"/>
      <c r="C143" s="235"/>
      <c r="D143" s="238" t="s">
        <v>42</v>
      </c>
      <c r="E143" s="856">
        <v>4066081516.9099998</v>
      </c>
      <c r="F143" s="848">
        <v>2796139766.6700001</v>
      </c>
      <c r="G143" s="848">
        <v>11652469.579999998</v>
      </c>
      <c r="H143" s="848">
        <v>1154312022.7799997</v>
      </c>
      <c r="I143" s="848">
        <v>103837257.88</v>
      </c>
      <c r="J143" s="848">
        <v>0</v>
      </c>
      <c r="K143" s="848">
        <v>0</v>
      </c>
      <c r="L143" s="857">
        <v>140000</v>
      </c>
    </row>
    <row r="144" spans="1:12" ht="18.95" customHeight="1">
      <c r="A144" s="233"/>
      <c r="B144" s="234"/>
      <c r="C144" s="235"/>
      <c r="D144" s="238" t="s">
        <v>43</v>
      </c>
      <c r="E144" s="856">
        <v>3163239643.7999997</v>
      </c>
      <c r="F144" s="848">
        <v>2175152847.230001</v>
      </c>
      <c r="G144" s="848">
        <v>9170381.9900000021</v>
      </c>
      <c r="H144" s="848">
        <v>923863584.38999903</v>
      </c>
      <c r="I144" s="848">
        <v>55052830.190000005</v>
      </c>
      <c r="J144" s="848">
        <v>0</v>
      </c>
      <c r="K144" s="848">
        <v>0</v>
      </c>
      <c r="L144" s="857">
        <v>0</v>
      </c>
    </row>
    <row r="145" spans="1:12" ht="18.95" customHeight="1">
      <c r="A145" s="233"/>
      <c r="B145" s="235"/>
      <c r="C145" s="235"/>
      <c r="D145" s="238" t="s">
        <v>44</v>
      </c>
      <c r="E145" s="367">
        <v>0.81107419415383641</v>
      </c>
      <c r="F145" s="194">
        <v>0.77341435321680463</v>
      </c>
      <c r="G145" s="194">
        <v>0.92620765478234546</v>
      </c>
      <c r="H145" s="194">
        <v>0.86860387449829213</v>
      </c>
      <c r="I145" s="846">
        <v>3.9326259154225305</v>
      </c>
      <c r="J145" s="194">
        <v>0</v>
      </c>
      <c r="K145" s="194">
        <v>0</v>
      </c>
      <c r="L145" s="368">
        <v>0</v>
      </c>
    </row>
    <row r="146" spans="1:12" ht="18.95" customHeight="1">
      <c r="A146" s="239"/>
      <c r="B146" s="240"/>
      <c r="C146" s="240"/>
      <c r="D146" s="241" t="s">
        <v>45</v>
      </c>
      <c r="E146" s="369">
        <v>0.77795775383369326</v>
      </c>
      <c r="F146" s="370">
        <v>0.77791277573382911</v>
      </c>
      <c r="G146" s="370">
        <v>0.78699042525198371</v>
      </c>
      <c r="H146" s="370">
        <v>0.80035862588089679</v>
      </c>
      <c r="I146" s="370">
        <v>0.53018378291173729</v>
      </c>
      <c r="J146" s="370">
        <v>0</v>
      </c>
      <c r="K146" s="370">
        <v>0</v>
      </c>
      <c r="L146" s="371">
        <v>0</v>
      </c>
    </row>
    <row r="147" spans="1:12" ht="18.95" customHeight="1">
      <c r="A147" s="233" t="s">
        <v>417</v>
      </c>
      <c r="B147" s="234" t="s">
        <v>47</v>
      </c>
      <c r="C147" s="235" t="s">
        <v>418</v>
      </c>
      <c r="D147" s="248" t="s">
        <v>41</v>
      </c>
      <c r="E147" s="853">
        <v>3811415000</v>
      </c>
      <c r="F147" s="854">
        <v>3810481000</v>
      </c>
      <c r="G147" s="854">
        <v>12000</v>
      </c>
      <c r="H147" s="854">
        <v>20000</v>
      </c>
      <c r="I147" s="854">
        <v>793000</v>
      </c>
      <c r="J147" s="854">
        <v>0</v>
      </c>
      <c r="K147" s="854">
        <v>0</v>
      </c>
      <c r="L147" s="866">
        <v>109000</v>
      </c>
    </row>
    <row r="148" spans="1:12" ht="18.95" customHeight="1">
      <c r="A148" s="233"/>
      <c r="B148" s="234"/>
      <c r="C148" s="235"/>
      <c r="D148" s="238" t="s">
        <v>42</v>
      </c>
      <c r="E148" s="856">
        <v>4701664390.8499994</v>
      </c>
      <c r="F148" s="848">
        <v>4599524236.6299992</v>
      </c>
      <c r="G148" s="848">
        <v>12000</v>
      </c>
      <c r="H148" s="848">
        <v>587037</v>
      </c>
      <c r="I148" s="848">
        <v>97515358.549999997</v>
      </c>
      <c r="J148" s="848">
        <v>0</v>
      </c>
      <c r="K148" s="848">
        <v>0</v>
      </c>
      <c r="L148" s="857">
        <v>4025758.6699999995</v>
      </c>
    </row>
    <row r="149" spans="1:12" ht="18.95" customHeight="1">
      <c r="A149" s="233"/>
      <c r="B149" s="234"/>
      <c r="C149" s="235"/>
      <c r="D149" s="238" t="s">
        <v>43</v>
      </c>
      <c r="E149" s="856">
        <v>3682098621.0299997</v>
      </c>
      <c r="F149" s="848">
        <v>3650724866.0799994</v>
      </c>
      <c r="G149" s="848">
        <v>10000</v>
      </c>
      <c r="H149" s="848">
        <v>210173.25000000006</v>
      </c>
      <c r="I149" s="848">
        <v>28368509.419999998</v>
      </c>
      <c r="J149" s="848">
        <v>0</v>
      </c>
      <c r="K149" s="848">
        <v>0</v>
      </c>
      <c r="L149" s="857">
        <v>2785072.2800000007</v>
      </c>
    </row>
    <row r="150" spans="1:12" ht="18.95" customHeight="1">
      <c r="A150" s="233"/>
      <c r="B150" s="235"/>
      <c r="C150" s="235"/>
      <c r="D150" s="238" t="s">
        <v>44</v>
      </c>
      <c r="E150" s="367">
        <v>0.96607129400235858</v>
      </c>
      <c r="F150" s="194">
        <v>0.95807454913959667</v>
      </c>
      <c r="G150" s="194">
        <v>0.83333333333333337</v>
      </c>
      <c r="H150" s="194" t="s">
        <v>763</v>
      </c>
      <c r="I150" s="194" t="s">
        <v>763</v>
      </c>
      <c r="J150" s="194">
        <v>0</v>
      </c>
      <c r="K150" s="194">
        <v>0</v>
      </c>
      <c r="L150" s="368" t="s">
        <v>763</v>
      </c>
    </row>
    <row r="151" spans="1:12" ht="18.95" customHeight="1">
      <c r="A151" s="239"/>
      <c r="B151" s="240"/>
      <c r="C151" s="240"/>
      <c r="D151" s="241" t="s">
        <v>45</v>
      </c>
      <c r="E151" s="369">
        <v>0.78314790570671178</v>
      </c>
      <c r="F151" s="370">
        <v>0.79371793217353048</v>
      </c>
      <c r="G151" s="370">
        <v>0.83333333333333337</v>
      </c>
      <c r="H151" s="370">
        <v>0.35802385539582693</v>
      </c>
      <c r="I151" s="370">
        <v>0.2909132452756592</v>
      </c>
      <c r="J151" s="370">
        <v>0</v>
      </c>
      <c r="K151" s="370">
        <v>0</v>
      </c>
      <c r="L151" s="371">
        <v>0.69181302415229007</v>
      </c>
    </row>
    <row r="152" spans="1:12" ht="18.75" customHeight="1">
      <c r="A152" s="233" t="s">
        <v>419</v>
      </c>
      <c r="B152" s="234" t="s">
        <v>47</v>
      </c>
      <c r="C152" s="235" t="s">
        <v>420</v>
      </c>
      <c r="D152" s="238" t="s">
        <v>41</v>
      </c>
      <c r="E152" s="856">
        <v>95774000</v>
      </c>
      <c r="F152" s="854">
        <v>81462000</v>
      </c>
      <c r="G152" s="854">
        <v>510000</v>
      </c>
      <c r="H152" s="854">
        <v>13802000</v>
      </c>
      <c r="I152" s="854">
        <v>0</v>
      </c>
      <c r="J152" s="854">
        <v>0</v>
      </c>
      <c r="K152" s="854">
        <v>0</v>
      </c>
      <c r="L152" s="866">
        <v>0</v>
      </c>
    </row>
    <row r="153" spans="1:12" ht="18.95" customHeight="1">
      <c r="A153" s="233"/>
      <c r="B153" s="234"/>
      <c r="C153" s="235" t="s">
        <v>421</v>
      </c>
      <c r="D153" s="238" t="s">
        <v>42</v>
      </c>
      <c r="E153" s="856">
        <v>225387730.41999999</v>
      </c>
      <c r="F153" s="848">
        <v>206049663.41999999</v>
      </c>
      <c r="G153" s="848">
        <v>526300</v>
      </c>
      <c r="H153" s="848">
        <v>15632955</v>
      </c>
      <c r="I153" s="848">
        <v>3178812</v>
      </c>
      <c r="J153" s="848">
        <v>0</v>
      </c>
      <c r="K153" s="848">
        <v>0</v>
      </c>
      <c r="L153" s="857">
        <v>0</v>
      </c>
    </row>
    <row r="154" spans="1:12" ht="18.95" customHeight="1">
      <c r="A154" s="233"/>
      <c r="B154" s="234"/>
      <c r="C154" s="235"/>
      <c r="D154" s="238" t="s">
        <v>43</v>
      </c>
      <c r="E154" s="856">
        <v>169298424.15999997</v>
      </c>
      <c r="F154" s="848">
        <v>154563430.57999998</v>
      </c>
      <c r="G154" s="848">
        <v>506288.56</v>
      </c>
      <c r="H154" s="848">
        <v>11306805.539999999</v>
      </c>
      <c r="I154" s="848">
        <v>2921899.48</v>
      </c>
      <c r="J154" s="848">
        <v>0</v>
      </c>
      <c r="K154" s="848">
        <v>0</v>
      </c>
      <c r="L154" s="857">
        <v>0</v>
      </c>
    </row>
    <row r="155" spans="1:12" ht="18.95" customHeight="1">
      <c r="A155" s="233"/>
      <c r="B155" s="235"/>
      <c r="C155" s="235"/>
      <c r="D155" s="238" t="s">
        <v>44</v>
      </c>
      <c r="E155" s="367">
        <v>1.7676866807275458</v>
      </c>
      <c r="F155" s="194">
        <v>1.8973684733986396</v>
      </c>
      <c r="G155" s="194">
        <v>0.99272266666666664</v>
      </c>
      <c r="H155" s="194">
        <v>0.81921500796985935</v>
      </c>
      <c r="I155" s="194">
        <v>0</v>
      </c>
      <c r="J155" s="194">
        <v>0</v>
      </c>
      <c r="K155" s="194">
        <v>0</v>
      </c>
      <c r="L155" s="368">
        <v>0</v>
      </c>
    </row>
    <row r="156" spans="1:12" ht="18.95" customHeight="1">
      <c r="A156" s="239"/>
      <c r="B156" s="240"/>
      <c r="C156" s="240"/>
      <c r="D156" s="243" t="s">
        <v>45</v>
      </c>
      <c r="E156" s="369">
        <v>0.7511430362447854</v>
      </c>
      <c r="F156" s="370">
        <v>0.75012707137961498</v>
      </c>
      <c r="G156" s="370">
        <v>0.96197712331369944</v>
      </c>
      <c r="H156" s="370">
        <v>0.72326732469964883</v>
      </c>
      <c r="I156" s="370">
        <v>0.91917970612920796</v>
      </c>
      <c r="J156" s="370">
        <v>0</v>
      </c>
      <c r="K156" s="370">
        <v>0</v>
      </c>
      <c r="L156" s="371">
        <v>0</v>
      </c>
    </row>
    <row r="157" spans="1:12" ht="18.95" customHeight="1">
      <c r="A157" s="233" t="s">
        <v>422</v>
      </c>
      <c r="B157" s="234" t="s">
        <v>47</v>
      </c>
      <c r="C157" s="235" t="s">
        <v>423</v>
      </c>
      <c r="D157" s="236" t="s">
        <v>41</v>
      </c>
      <c r="E157" s="853">
        <v>27808000</v>
      </c>
      <c r="F157" s="854">
        <v>17435000</v>
      </c>
      <c r="G157" s="854">
        <v>0</v>
      </c>
      <c r="H157" s="854">
        <v>10373000</v>
      </c>
      <c r="I157" s="854">
        <v>0</v>
      </c>
      <c r="J157" s="854">
        <v>0</v>
      </c>
      <c r="K157" s="854">
        <v>0</v>
      </c>
      <c r="L157" s="866">
        <v>0</v>
      </c>
    </row>
    <row r="158" spans="1:12" ht="18.95" customHeight="1">
      <c r="A158" s="233"/>
      <c r="B158" s="234"/>
      <c r="C158" s="235" t="s">
        <v>424</v>
      </c>
      <c r="D158" s="238" t="s">
        <v>42</v>
      </c>
      <c r="E158" s="856">
        <v>338893530.56</v>
      </c>
      <c r="F158" s="848">
        <v>312757770</v>
      </c>
      <c r="G158" s="848">
        <v>10207128</v>
      </c>
      <c r="H158" s="848">
        <v>9751415</v>
      </c>
      <c r="I158" s="848">
        <v>6177217.5599999996</v>
      </c>
      <c r="J158" s="848">
        <v>0</v>
      </c>
      <c r="K158" s="848">
        <v>0</v>
      </c>
      <c r="L158" s="857">
        <v>0</v>
      </c>
    </row>
    <row r="159" spans="1:12" ht="18.95" customHeight="1">
      <c r="A159" s="233"/>
      <c r="B159" s="234"/>
      <c r="C159" s="235"/>
      <c r="D159" s="238" t="s">
        <v>43</v>
      </c>
      <c r="E159" s="856">
        <v>254805036.52999997</v>
      </c>
      <c r="F159" s="848">
        <v>239335863.66999996</v>
      </c>
      <c r="G159" s="848">
        <v>6669528</v>
      </c>
      <c r="H159" s="848">
        <v>8501812.8599999994</v>
      </c>
      <c r="I159" s="848">
        <v>297832</v>
      </c>
      <c r="J159" s="848">
        <v>0</v>
      </c>
      <c r="K159" s="848">
        <v>0</v>
      </c>
      <c r="L159" s="857">
        <v>0</v>
      </c>
    </row>
    <row r="160" spans="1:12" ht="18.95" customHeight="1">
      <c r="A160" s="233"/>
      <c r="B160" s="235"/>
      <c r="C160" s="235"/>
      <c r="D160" s="238" t="s">
        <v>44</v>
      </c>
      <c r="E160" s="367">
        <v>9.1630119580696192</v>
      </c>
      <c r="F160" s="194" t="s">
        <v>763</v>
      </c>
      <c r="G160" s="194">
        <v>0</v>
      </c>
      <c r="H160" s="194">
        <v>0.81960983900510931</v>
      </c>
      <c r="I160" s="194">
        <v>0</v>
      </c>
      <c r="J160" s="194">
        <v>0</v>
      </c>
      <c r="K160" s="194">
        <v>0</v>
      </c>
      <c r="L160" s="368">
        <v>0</v>
      </c>
    </row>
    <row r="161" spans="1:12" ht="18.95" customHeight="1">
      <c r="A161" s="239"/>
      <c r="B161" s="240"/>
      <c r="C161" s="240"/>
      <c r="D161" s="243" t="s">
        <v>45</v>
      </c>
      <c r="E161" s="369">
        <v>0.75187341614031655</v>
      </c>
      <c r="F161" s="370">
        <v>0.76524354189505817</v>
      </c>
      <c r="G161" s="370">
        <v>0.6534186697766502</v>
      </c>
      <c r="H161" s="370">
        <v>0.87185427550770833</v>
      </c>
      <c r="I161" s="370">
        <v>4.8214588057992898E-2</v>
      </c>
      <c r="J161" s="370">
        <v>0</v>
      </c>
      <c r="K161" s="370">
        <v>0</v>
      </c>
      <c r="L161" s="371">
        <v>0</v>
      </c>
    </row>
    <row r="162" spans="1:12" ht="18.95" customHeight="1">
      <c r="A162" s="233" t="s">
        <v>441</v>
      </c>
      <c r="B162" s="234" t="s">
        <v>47</v>
      </c>
      <c r="C162" s="235" t="s">
        <v>180</v>
      </c>
      <c r="D162" s="238" t="s">
        <v>41</v>
      </c>
      <c r="E162" s="853">
        <v>34116916000</v>
      </c>
      <c r="F162" s="854">
        <v>34079268000</v>
      </c>
      <c r="G162" s="854">
        <v>24000</v>
      </c>
      <c r="H162" s="854">
        <v>37624000</v>
      </c>
      <c r="I162" s="854">
        <v>0</v>
      </c>
      <c r="J162" s="854">
        <v>0</v>
      </c>
      <c r="K162" s="854">
        <v>0</v>
      </c>
      <c r="L162" s="866">
        <v>0</v>
      </c>
    </row>
    <row r="163" spans="1:12" ht="18.95" customHeight="1">
      <c r="A163" s="233"/>
      <c r="B163" s="234"/>
      <c r="C163" s="235"/>
      <c r="D163" s="238" t="s">
        <v>42</v>
      </c>
      <c r="E163" s="856">
        <v>43091604519.999992</v>
      </c>
      <c r="F163" s="848">
        <v>42991898098.009995</v>
      </c>
      <c r="G163" s="848">
        <v>18600</v>
      </c>
      <c r="H163" s="848">
        <v>52210874</v>
      </c>
      <c r="I163" s="848">
        <v>47440977.989999995</v>
      </c>
      <c r="J163" s="848">
        <v>0</v>
      </c>
      <c r="K163" s="848">
        <v>0</v>
      </c>
      <c r="L163" s="857">
        <v>35970</v>
      </c>
    </row>
    <row r="164" spans="1:12" ht="18.95" customHeight="1">
      <c r="A164" s="233"/>
      <c r="B164" s="234"/>
      <c r="C164" s="235"/>
      <c r="D164" s="238" t="s">
        <v>43</v>
      </c>
      <c r="E164" s="856">
        <v>37247414710.019981</v>
      </c>
      <c r="F164" s="848">
        <v>37191641130.409988</v>
      </c>
      <c r="G164" s="848">
        <v>6121.99</v>
      </c>
      <c r="H164" s="848">
        <v>37093315.100000009</v>
      </c>
      <c r="I164" s="848">
        <v>18652142.52</v>
      </c>
      <c r="J164" s="848">
        <v>0</v>
      </c>
      <c r="K164" s="848">
        <v>0</v>
      </c>
      <c r="L164" s="857">
        <v>22000</v>
      </c>
    </row>
    <row r="165" spans="1:12" ht="18.95" customHeight="1">
      <c r="A165" s="237"/>
      <c r="B165" s="235"/>
      <c r="C165" s="235"/>
      <c r="D165" s="238" t="s">
        <v>44</v>
      </c>
      <c r="E165" s="367">
        <v>1.0917579628246581</v>
      </c>
      <c r="F165" s="194">
        <v>1.0913274642639035</v>
      </c>
      <c r="G165" s="194">
        <v>0.25508291666666666</v>
      </c>
      <c r="H165" s="194">
        <v>0.98589504305762299</v>
      </c>
      <c r="I165" s="194">
        <v>0</v>
      </c>
      <c r="J165" s="194">
        <v>0</v>
      </c>
      <c r="K165" s="194">
        <v>0</v>
      </c>
      <c r="L165" s="368">
        <v>0</v>
      </c>
    </row>
    <row r="166" spans="1:12" ht="18.75" customHeight="1">
      <c r="A166" s="239"/>
      <c r="B166" s="240"/>
      <c r="C166" s="240"/>
      <c r="D166" s="244" t="s">
        <v>45</v>
      </c>
      <c r="E166" s="369">
        <v>0.8643775307260243</v>
      </c>
      <c r="F166" s="370">
        <v>0.86508488286846563</v>
      </c>
      <c r="G166" s="370">
        <v>0.32913924731182792</v>
      </c>
      <c r="H166" s="370">
        <v>0.71045190892609855</v>
      </c>
      <c r="I166" s="370">
        <v>0.39316521940023358</v>
      </c>
      <c r="J166" s="370">
        <v>0</v>
      </c>
      <c r="K166" s="370">
        <v>0</v>
      </c>
      <c r="L166" s="371">
        <v>0.6116207951070336</v>
      </c>
    </row>
    <row r="167" spans="1:12" ht="18.95" customHeight="1">
      <c r="A167" s="250" t="s">
        <v>425</v>
      </c>
      <c r="B167" s="246" t="s">
        <v>47</v>
      </c>
      <c r="C167" s="251" t="s">
        <v>426</v>
      </c>
      <c r="D167" s="248" t="s">
        <v>41</v>
      </c>
      <c r="E167" s="853">
        <v>169310000</v>
      </c>
      <c r="F167" s="854">
        <v>3400000</v>
      </c>
      <c r="G167" s="854">
        <v>399000</v>
      </c>
      <c r="H167" s="854">
        <v>162661000</v>
      </c>
      <c r="I167" s="854">
        <v>2627000</v>
      </c>
      <c r="J167" s="854">
        <v>0</v>
      </c>
      <c r="K167" s="854">
        <v>0</v>
      </c>
      <c r="L167" s="866">
        <v>223000</v>
      </c>
    </row>
    <row r="168" spans="1:12" ht="18.95" customHeight="1">
      <c r="A168" s="233"/>
      <c r="B168" s="234"/>
      <c r="C168" s="235" t="s">
        <v>427</v>
      </c>
      <c r="D168" s="238" t="s">
        <v>42</v>
      </c>
      <c r="E168" s="856">
        <v>175055649</v>
      </c>
      <c r="F168" s="848">
        <v>6158244</v>
      </c>
      <c r="G168" s="848">
        <v>397030</v>
      </c>
      <c r="H168" s="848">
        <v>155254449</v>
      </c>
      <c r="I168" s="848">
        <v>13245926</v>
      </c>
      <c r="J168" s="848">
        <v>0</v>
      </c>
      <c r="K168" s="848">
        <v>0</v>
      </c>
      <c r="L168" s="857">
        <v>0</v>
      </c>
    </row>
    <row r="169" spans="1:12" ht="18.95" customHeight="1">
      <c r="A169" s="233"/>
      <c r="B169" s="234"/>
      <c r="C169" s="235"/>
      <c r="D169" s="238" t="s">
        <v>43</v>
      </c>
      <c r="E169" s="856">
        <v>114285666.43999997</v>
      </c>
      <c r="F169" s="848">
        <v>5275931.7899999991</v>
      </c>
      <c r="G169" s="848">
        <v>201349.43</v>
      </c>
      <c r="H169" s="848">
        <v>104134241.12999997</v>
      </c>
      <c r="I169" s="848">
        <v>4674144.09</v>
      </c>
      <c r="J169" s="848">
        <v>0</v>
      </c>
      <c r="K169" s="848">
        <v>0</v>
      </c>
      <c r="L169" s="857">
        <v>0</v>
      </c>
    </row>
    <row r="170" spans="1:12" ht="18.95" customHeight="1">
      <c r="A170" s="233"/>
      <c r="B170" s="235"/>
      <c r="C170" s="235"/>
      <c r="D170" s="238" t="s">
        <v>44</v>
      </c>
      <c r="E170" s="367">
        <v>0.67500836595593861</v>
      </c>
      <c r="F170" s="194">
        <v>1.5517446441176468</v>
      </c>
      <c r="G170" s="194">
        <v>0.50463516290726818</v>
      </c>
      <c r="H170" s="194">
        <v>0.640191816907556</v>
      </c>
      <c r="I170" s="194">
        <v>1.7792706851922344</v>
      </c>
      <c r="J170" s="194">
        <v>0</v>
      </c>
      <c r="K170" s="194">
        <v>0</v>
      </c>
      <c r="L170" s="368">
        <v>0</v>
      </c>
    </row>
    <row r="171" spans="1:12" ht="18.95" customHeight="1">
      <c r="A171" s="239"/>
      <c r="B171" s="240"/>
      <c r="C171" s="240"/>
      <c r="D171" s="243" t="s">
        <v>45</v>
      </c>
      <c r="E171" s="369">
        <v>0.652853347451815</v>
      </c>
      <c r="F171" s="370">
        <v>0.85672665617016786</v>
      </c>
      <c r="G171" s="370">
        <v>0.50713908268896557</v>
      </c>
      <c r="H171" s="370">
        <v>0.67073273455757754</v>
      </c>
      <c r="I171" s="370">
        <v>0.35287409049393753</v>
      </c>
      <c r="J171" s="370">
        <v>0</v>
      </c>
      <c r="K171" s="370">
        <v>0</v>
      </c>
      <c r="L171" s="371">
        <v>0</v>
      </c>
    </row>
    <row r="172" spans="1:12" ht="18.95" customHeight="1">
      <c r="A172" s="233" t="s">
        <v>428</v>
      </c>
      <c r="B172" s="234" t="s">
        <v>47</v>
      </c>
      <c r="C172" s="235" t="s">
        <v>429</v>
      </c>
      <c r="D172" s="238" t="s">
        <v>41</v>
      </c>
      <c r="E172" s="853">
        <v>122290000</v>
      </c>
      <c r="F172" s="854">
        <v>49245000</v>
      </c>
      <c r="G172" s="854">
        <v>192000</v>
      </c>
      <c r="H172" s="854">
        <v>72125000</v>
      </c>
      <c r="I172" s="854">
        <v>707000</v>
      </c>
      <c r="J172" s="854">
        <v>0</v>
      </c>
      <c r="K172" s="854">
        <v>0</v>
      </c>
      <c r="L172" s="866">
        <v>21000</v>
      </c>
    </row>
    <row r="173" spans="1:12" ht="18.95" customHeight="1">
      <c r="A173" s="233"/>
      <c r="B173" s="234"/>
      <c r="C173" s="235" t="s">
        <v>430</v>
      </c>
      <c r="D173" s="238" t="s">
        <v>42</v>
      </c>
      <c r="E173" s="856">
        <v>125979491.25</v>
      </c>
      <c r="F173" s="848">
        <v>52611720</v>
      </c>
      <c r="G173" s="848">
        <v>283938</v>
      </c>
      <c r="H173" s="848">
        <v>72354479</v>
      </c>
      <c r="I173" s="848">
        <v>708354.25</v>
      </c>
      <c r="J173" s="848">
        <v>0</v>
      </c>
      <c r="K173" s="848">
        <v>0</v>
      </c>
      <c r="L173" s="857">
        <v>21000</v>
      </c>
    </row>
    <row r="174" spans="1:12" ht="18.95" customHeight="1">
      <c r="A174" s="233"/>
      <c r="B174" s="234"/>
      <c r="C174" s="235"/>
      <c r="D174" s="238" t="s">
        <v>43</v>
      </c>
      <c r="E174" s="856">
        <v>87747173.069999993</v>
      </c>
      <c r="F174" s="848">
        <v>31701837.68</v>
      </c>
      <c r="G174" s="848">
        <v>203691.28</v>
      </c>
      <c r="H174" s="848">
        <v>55281838.639999993</v>
      </c>
      <c r="I174" s="848">
        <v>542590.87</v>
      </c>
      <c r="J174" s="848">
        <v>0</v>
      </c>
      <c r="K174" s="848">
        <v>0</v>
      </c>
      <c r="L174" s="857">
        <v>17214.599999999999</v>
      </c>
    </row>
    <row r="175" spans="1:12" ht="18.95" customHeight="1">
      <c r="A175" s="237"/>
      <c r="B175" s="235"/>
      <c r="C175" s="235"/>
      <c r="D175" s="238" t="s">
        <v>44</v>
      </c>
      <c r="E175" s="367">
        <v>0.71753351108021912</v>
      </c>
      <c r="F175" s="194">
        <v>0.64375749172504826</v>
      </c>
      <c r="G175" s="194">
        <v>1.0608920833333333</v>
      </c>
      <c r="H175" s="194">
        <v>0.76647263279029454</v>
      </c>
      <c r="I175" s="194">
        <v>0.767455261669024</v>
      </c>
      <c r="J175" s="194">
        <v>0</v>
      </c>
      <c r="K175" s="194">
        <v>0</v>
      </c>
      <c r="L175" s="368">
        <v>0.81974285714285711</v>
      </c>
    </row>
    <row r="176" spans="1:12" ht="18.95" customHeight="1">
      <c r="A176" s="239"/>
      <c r="B176" s="240"/>
      <c r="C176" s="240"/>
      <c r="D176" s="244" t="s">
        <v>45</v>
      </c>
      <c r="E176" s="369">
        <v>0.69651950646371574</v>
      </c>
      <c r="F176" s="370">
        <v>0.60256227471749635</v>
      </c>
      <c r="G176" s="370">
        <v>0.71737942790327469</v>
      </c>
      <c r="H176" s="370">
        <v>0.76404169312033876</v>
      </c>
      <c r="I176" s="370">
        <v>0.76598802082432627</v>
      </c>
      <c r="J176" s="370">
        <v>0</v>
      </c>
      <c r="K176" s="370">
        <v>0</v>
      </c>
      <c r="L176" s="371">
        <v>0.81974285714285711</v>
      </c>
    </row>
    <row r="177" spans="1:12" ht="18.95" customHeight="1">
      <c r="A177" s="233" t="s">
        <v>431</v>
      </c>
      <c r="B177" s="234" t="s">
        <v>47</v>
      </c>
      <c r="C177" s="235" t="s">
        <v>432</v>
      </c>
      <c r="D177" s="249" t="s">
        <v>41</v>
      </c>
      <c r="E177" s="853">
        <v>19690000</v>
      </c>
      <c r="F177" s="854">
        <v>19530000</v>
      </c>
      <c r="G177" s="854">
        <v>10000</v>
      </c>
      <c r="H177" s="854">
        <v>0</v>
      </c>
      <c r="I177" s="854">
        <v>150000</v>
      </c>
      <c r="J177" s="854">
        <v>0</v>
      </c>
      <c r="K177" s="854">
        <v>0</v>
      </c>
      <c r="L177" s="866">
        <v>0</v>
      </c>
    </row>
    <row r="178" spans="1:12" ht="18.95" customHeight="1">
      <c r="A178" s="237"/>
      <c r="B178" s="235"/>
      <c r="C178" s="235" t="s">
        <v>433</v>
      </c>
      <c r="D178" s="238" t="s">
        <v>42</v>
      </c>
      <c r="E178" s="856">
        <v>19922200</v>
      </c>
      <c r="F178" s="848">
        <v>19585200</v>
      </c>
      <c r="G178" s="848">
        <v>10000</v>
      </c>
      <c r="H178" s="848">
        <v>232200</v>
      </c>
      <c r="I178" s="848">
        <v>94800</v>
      </c>
      <c r="J178" s="848">
        <v>0</v>
      </c>
      <c r="K178" s="848">
        <v>0</v>
      </c>
      <c r="L178" s="857">
        <v>0</v>
      </c>
    </row>
    <row r="179" spans="1:12" ht="18.95" customHeight="1">
      <c r="A179" s="237"/>
      <c r="B179" s="235"/>
      <c r="C179" s="235" t="s">
        <v>434</v>
      </c>
      <c r="D179" s="238" t="s">
        <v>43</v>
      </c>
      <c r="E179" s="856">
        <v>16728233.939999999</v>
      </c>
      <c r="F179" s="848">
        <v>16510420</v>
      </c>
      <c r="G179" s="848">
        <v>8000</v>
      </c>
      <c r="H179" s="848">
        <v>115013.94</v>
      </c>
      <c r="I179" s="848">
        <v>94800</v>
      </c>
      <c r="J179" s="848">
        <v>0</v>
      </c>
      <c r="K179" s="848">
        <v>0</v>
      </c>
      <c r="L179" s="857">
        <v>0</v>
      </c>
    </row>
    <row r="180" spans="1:12" ht="18.95" customHeight="1">
      <c r="A180" s="237"/>
      <c r="B180" s="235"/>
      <c r="C180" s="235" t="s">
        <v>435</v>
      </c>
      <c r="D180" s="238" t="s">
        <v>44</v>
      </c>
      <c r="E180" s="367">
        <v>0.84958018994413409</v>
      </c>
      <c r="F180" s="194">
        <v>0.84538760880696362</v>
      </c>
      <c r="G180" s="194">
        <v>0.8</v>
      </c>
      <c r="H180" s="194">
        <v>0</v>
      </c>
      <c r="I180" s="194">
        <v>0.63200000000000001</v>
      </c>
      <c r="J180" s="194">
        <v>0</v>
      </c>
      <c r="K180" s="194">
        <v>0</v>
      </c>
      <c r="L180" s="368">
        <v>0</v>
      </c>
    </row>
    <row r="181" spans="1:12" ht="18.95" customHeight="1">
      <c r="A181" s="239"/>
      <c r="B181" s="240"/>
      <c r="C181" s="240"/>
      <c r="D181" s="243" t="s">
        <v>45</v>
      </c>
      <c r="E181" s="369">
        <v>0.83967804459346862</v>
      </c>
      <c r="F181" s="370">
        <v>0.84300492208402267</v>
      </c>
      <c r="G181" s="370">
        <v>0.8</v>
      </c>
      <c r="H181" s="370">
        <v>0.49532273901808788</v>
      </c>
      <c r="I181" s="370">
        <v>1</v>
      </c>
      <c r="J181" s="370">
        <v>0</v>
      </c>
      <c r="K181" s="370">
        <v>0</v>
      </c>
      <c r="L181" s="371">
        <v>0</v>
      </c>
    </row>
    <row r="182" spans="1:12" ht="18.95" hidden="1" customHeight="1">
      <c r="A182" s="233" t="s">
        <v>436</v>
      </c>
      <c r="B182" s="234" t="s">
        <v>47</v>
      </c>
      <c r="C182" s="235" t="s">
        <v>437</v>
      </c>
      <c r="D182" s="236" t="s">
        <v>41</v>
      </c>
      <c r="E182" s="853" t="e">
        <f>SUM(F182:L182)</f>
        <v>#REF!</v>
      </c>
      <c r="F182" s="854" t="e">
        <f>SUMIFS(#REF!,#REF!,A182,#REF!,"2",#REF!,"85")</f>
        <v>#REF!</v>
      </c>
      <c r="G182" s="854" t="e">
        <f>SUMIFS(#REF!,#REF!,A182,#REF!,"3",#REF!,"85")</f>
        <v>#REF!</v>
      </c>
      <c r="H182" s="854" t="e">
        <f>SUMIFS(#REF!,#REF!,A182,#REF!,"4",#REF!,"85")</f>
        <v>#REF!</v>
      </c>
      <c r="I182" s="854" t="e">
        <f>SUMIFS(#REF!,#REF!,A182,#REF!,"6",#REF!,"85")</f>
        <v>#REF!</v>
      </c>
      <c r="J182" s="854" t="e">
        <f>SUMIFS(#REF!,#REF!,A182,#REF!,"8",#REF!,"85")</f>
        <v>#REF!</v>
      </c>
      <c r="K182" s="854" t="e">
        <f>SUMIFS(#REF!,#REF!,A182,#REF!,"9",#REF!,"85")</f>
        <v>#REF!</v>
      </c>
      <c r="L182" s="866" t="e">
        <f>SUMIFS(#REF!,#REF!,A182,#REF!,"1",#REF!,"85")</f>
        <v>#REF!</v>
      </c>
    </row>
    <row r="183" spans="1:12" ht="18.95" hidden="1" customHeight="1">
      <c r="A183" s="237"/>
      <c r="B183" s="235"/>
      <c r="C183" s="235"/>
      <c r="D183" s="238" t="s">
        <v>42</v>
      </c>
      <c r="E183" s="856" t="e">
        <f>SUM(F183:L183)</f>
        <v>#REF!</v>
      </c>
      <c r="F183" s="848" t="e">
        <f>#REF!</f>
        <v>#REF!</v>
      </c>
      <c r="G183" s="848" t="e">
        <f>#REF!</f>
        <v>#REF!</v>
      </c>
      <c r="H183" s="848" t="e">
        <f>#REF!</f>
        <v>#REF!</v>
      </c>
      <c r="I183" s="848" t="e">
        <f>#REF!</f>
        <v>#REF!</v>
      </c>
      <c r="J183" s="848" t="e">
        <f>#REF!</f>
        <v>#REF!</v>
      </c>
      <c r="K183" s="848" t="e">
        <f>#REF!</f>
        <v>#REF!</v>
      </c>
      <c r="L183" s="857" t="e">
        <f>#REF!</f>
        <v>#REF!</v>
      </c>
    </row>
    <row r="184" spans="1:12" ht="18.95" hidden="1" customHeight="1">
      <c r="A184" s="237"/>
      <c r="B184" s="235"/>
      <c r="C184" s="235"/>
      <c r="D184" s="238" t="s">
        <v>43</v>
      </c>
      <c r="E184" s="856" t="e">
        <f>SUM(F184:L184)</f>
        <v>#REF!</v>
      </c>
      <c r="F184" s="848" t="e">
        <f>#REF!</f>
        <v>#REF!</v>
      </c>
      <c r="G184" s="848" t="e">
        <f>#REF!</f>
        <v>#REF!</v>
      </c>
      <c r="H184" s="848" t="e">
        <f>#REF!</f>
        <v>#REF!</v>
      </c>
      <c r="I184" s="848" t="e">
        <f>#REF!</f>
        <v>#REF!</v>
      </c>
      <c r="J184" s="848" t="e">
        <f>#REF!</f>
        <v>#REF!</v>
      </c>
      <c r="K184" s="848" t="e">
        <f>#REF!</f>
        <v>#REF!</v>
      </c>
      <c r="L184" s="857" t="e">
        <f>#REF!</f>
        <v>#REF!</v>
      </c>
    </row>
    <row r="185" spans="1:12" ht="18.95" hidden="1" customHeight="1">
      <c r="A185" s="237"/>
      <c r="B185" s="235"/>
      <c r="C185" s="235"/>
      <c r="D185" s="238" t="s">
        <v>44</v>
      </c>
      <c r="E185" s="367" t="e">
        <f t="shared" ref="E185:L185" si="0">IF(E182=0,0,(IF(E184/E182&gt;1000%,"*)",E184/E182)))</f>
        <v>#REF!</v>
      </c>
      <c r="F185" s="194" t="e">
        <f t="shared" si="0"/>
        <v>#REF!</v>
      </c>
      <c r="G185" s="194" t="e">
        <f t="shared" si="0"/>
        <v>#REF!</v>
      </c>
      <c r="H185" s="194" t="e">
        <f t="shared" si="0"/>
        <v>#REF!</v>
      </c>
      <c r="I185" s="194" t="e">
        <f t="shared" si="0"/>
        <v>#REF!</v>
      </c>
      <c r="J185" s="194" t="e">
        <f t="shared" si="0"/>
        <v>#REF!</v>
      </c>
      <c r="K185" s="194" t="e">
        <f t="shared" si="0"/>
        <v>#REF!</v>
      </c>
      <c r="L185" s="368" t="e">
        <f t="shared" si="0"/>
        <v>#REF!</v>
      </c>
    </row>
    <row r="186" spans="1:12" ht="18.95" hidden="1" customHeight="1">
      <c r="A186" s="239"/>
      <c r="B186" s="240"/>
      <c r="C186" s="240"/>
      <c r="D186" s="243" t="s">
        <v>45</v>
      </c>
      <c r="E186" s="369" t="e">
        <f t="shared" ref="E186:L186" si="1">IF(E183=0,0,(IF(E184/E183&gt;1000%,"*)",E184/E183)))</f>
        <v>#REF!</v>
      </c>
      <c r="F186" s="370" t="e">
        <f t="shared" si="1"/>
        <v>#REF!</v>
      </c>
      <c r="G186" s="370" t="e">
        <f t="shared" si="1"/>
        <v>#REF!</v>
      </c>
      <c r="H186" s="370" t="e">
        <f t="shared" si="1"/>
        <v>#REF!</v>
      </c>
      <c r="I186" s="370" t="e">
        <f t="shared" si="1"/>
        <v>#REF!</v>
      </c>
      <c r="J186" s="370" t="e">
        <f t="shared" si="1"/>
        <v>#REF!</v>
      </c>
      <c r="K186" s="370" t="e">
        <f t="shared" si="1"/>
        <v>#REF!</v>
      </c>
      <c r="L186" s="371" t="e">
        <f t="shared" si="1"/>
        <v>#REF!</v>
      </c>
    </row>
    <row r="187" spans="1:12" s="94" customFormat="1" ht="23.25" customHeight="1">
      <c r="A187" s="822" t="s">
        <v>757</v>
      </c>
      <c r="B187" s="826"/>
      <c r="C187" s="826"/>
      <c r="F187" s="93"/>
      <c r="G187" s="93"/>
      <c r="H187" s="93"/>
      <c r="I187" s="93"/>
      <c r="J187" s="93"/>
    </row>
    <row r="188" spans="1:12" ht="18" customHeight="1">
      <c r="A188" s="1620"/>
      <c r="B188" s="1620"/>
      <c r="C188" s="1620"/>
      <c r="D188" s="1620"/>
      <c r="E188" s="1620"/>
      <c r="F188" s="1620"/>
      <c r="G188" s="1620"/>
      <c r="H188" s="1620"/>
      <c r="I188" s="1620"/>
      <c r="J188" s="1620"/>
      <c r="K188" s="1620"/>
      <c r="L188" s="1620"/>
    </row>
    <row r="189" spans="1:12">
      <c r="E189" s="253"/>
      <c r="F189" s="253"/>
      <c r="G189" s="253"/>
      <c r="H189" s="253"/>
      <c r="I189" s="253"/>
      <c r="J189" s="253"/>
      <c r="K189" s="253"/>
      <c r="L189" s="253"/>
    </row>
    <row r="190" spans="1:12">
      <c r="E190" s="253"/>
      <c r="F190" s="253"/>
      <c r="G190" s="253"/>
      <c r="H190" s="253"/>
      <c r="I190" s="253"/>
      <c r="J190" s="253"/>
      <c r="K190" s="253"/>
      <c r="L190" s="253"/>
    </row>
    <row r="191" spans="1:12">
      <c r="G191" s="242"/>
      <c r="H191" s="372"/>
      <c r="I191" s="373"/>
      <c r="J191" s="242"/>
    </row>
  </sheetData>
  <mergeCells count="1">
    <mergeCell ref="A188:L188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48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7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3"/>
  <dimension ref="A1:L100"/>
  <sheetViews>
    <sheetView showGridLines="0" zoomScale="75" zoomScaleNormal="75" workbookViewId="0">
      <selection activeCell="U18" sqref="U18"/>
    </sheetView>
  </sheetViews>
  <sheetFormatPr defaultColWidth="16.28515625" defaultRowHeight="15"/>
  <cols>
    <col min="1" max="1" width="3.5703125" style="138" customWidth="1"/>
    <col min="2" max="2" width="1.5703125" style="138" customWidth="1"/>
    <col min="3" max="3" width="42.5703125" style="138" bestFit="1" customWidth="1"/>
    <col min="4" max="4" width="2.7109375" style="138" customWidth="1"/>
    <col min="5" max="5" width="14.5703125" style="138" customWidth="1"/>
    <col min="6" max="11" width="14.7109375" style="138" customWidth="1"/>
    <col min="12" max="12" width="23.140625" style="138" customWidth="1"/>
    <col min="13" max="16384" width="16.28515625" style="138"/>
  </cols>
  <sheetData>
    <row r="1" spans="1:12" ht="15.75" customHeight="1">
      <c r="A1" s="135" t="s">
        <v>340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5" customHeight="1">
      <c r="A2" s="139" t="s">
        <v>341</v>
      </c>
      <c r="B2" s="139"/>
      <c r="C2" s="139"/>
      <c r="D2" s="139"/>
      <c r="E2" s="139"/>
      <c r="F2" s="139"/>
      <c r="G2" s="140"/>
      <c r="H2" s="140"/>
      <c r="I2" s="140"/>
      <c r="J2" s="140"/>
      <c r="K2" s="140"/>
      <c r="L2" s="140"/>
    </row>
    <row r="3" spans="1:12" ht="15" customHeight="1">
      <c r="A3" s="139"/>
      <c r="B3" s="139"/>
      <c r="C3" s="139"/>
      <c r="D3" s="139"/>
      <c r="E3" s="139"/>
      <c r="F3" s="139"/>
      <c r="G3" s="140"/>
      <c r="H3" s="140"/>
      <c r="I3" s="140"/>
      <c r="J3" s="140"/>
      <c r="K3" s="140"/>
      <c r="L3" s="140"/>
    </row>
    <row r="4" spans="1:12" ht="15" customHeight="1">
      <c r="A4" s="137"/>
      <c r="B4" s="141"/>
      <c r="C4" s="141"/>
      <c r="D4" s="137"/>
      <c r="E4" s="137"/>
      <c r="F4" s="137"/>
      <c r="G4" s="137"/>
      <c r="H4" s="137"/>
      <c r="I4" s="137"/>
      <c r="J4" s="136"/>
      <c r="K4" s="136"/>
      <c r="L4" s="142" t="s">
        <v>2</v>
      </c>
    </row>
    <row r="5" spans="1:12" ht="15.95" customHeight="1">
      <c r="A5" s="143" t="s">
        <v>4</v>
      </c>
      <c r="B5" s="144" t="s">
        <v>4</v>
      </c>
      <c r="C5" s="145" t="s">
        <v>3</v>
      </c>
      <c r="D5" s="144"/>
      <c r="E5" s="19" t="s">
        <v>4</v>
      </c>
      <c r="F5" s="14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148"/>
      <c r="B6" s="149"/>
      <c r="C6" s="150" t="s">
        <v>440</v>
      </c>
      <c r="D6" s="149"/>
      <c r="E6" s="151"/>
      <c r="F6" s="15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148" t="s">
        <v>4</v>
      </c>
      <c r="B7" s="149"/>
      <c r="C7" s="150" t="s">
        <v>11</v>
      </c>
      <c r="D7" s="149"/>
      <c r="E7" s="32" t="s">
        <v>12</v>
      </c>
      <c r="F7" s="15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153" t="s">
        <v>4</v>
      </c>
      <c r="B8" s="154"/>
      <c r="C8" s="150" t="s">
        <v>749</v>
      </c>
      <c r="D8" s="149"/>
      <c r="E8" s="32" t="s">
        <v>4</v>
      </c>
      <c r="F8" s="152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155" t="s">
        <v>4</v>
      </c>
      <c r="B9" s="147"/>
      <c r="C9" s="150" t="s">
        <v>26</v>
      </c>
      <c r="D9" s="149"/>
      <c r="E9" s="156" t="s">
        <v>4</v>
      </c>
      <c r="F9" s="152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148"/>
      <c r="B10" s="149"/>
      <c r="C10" s="150" t="s">
        <v>30</v>
      </c>
      <c r="D10" s="157"/>
      <c r="E10" s="46"/>
      <c r="F10" s="158"/>
      <c r="G10" s="44"/>
      <c r="H10" s="45"/>
      <c r="I10" s="46"/>
      <c r="J10" s="47"/>
      <c r="K10" s="45"/>
      <c r="L10" s="46"/>
    </row>
    <row r="11" spans="1:12" ht="12" customHeight="1">
      <c r="A11" s="159">
        <v>1</v>
      </c>
      <c r="B11" s="160"/>
      <c r="C11" s="160"/>
      <c r="D11" s="161"/>
      <c r="E11" s="162" t="s">
        <v>32</v>
      </c>
      <c r="F11" s="55" t="s">
        <v>33</v>
      </c>
      <c r="G11" s="54" t="s">
        <v>34</v>
      </c>
      <c r="H11" s="55" t="s">
        <v>35</v>
      </c>
      <c r="I11" s="56" t="s">
        <v>36</v>
      </c>
      <c r="J11" s="55" t="s">
        <v>37</v>
      </c>
      <c r="K11" s="56" t="s">
        <v>38</v>
      </c>
      <c r="L11" s="58" t="s">
        <v>39</v>
      </c>
    </row>
    <row r="12" spans="1:12" ht="18.95" customHeight="1">
      <c r="A12" s="163" t="s">
        <v>4</v>
      </c>
      <c r="B12" s="164" t="s">
        <v>4</v>
      </c>
      <c r="C12" s="164" t="s">
        <v>40</v>
      </c>
      <c r="D12" s="165" t="s">
        <v>41</v>
      </c>
      <c r="E12" s="881">
        <v>49371632000</v>
      </c>
      <c r="F12" s="881">
        <v>44969090000</v>
      </c>
      <c r="G12" s="881">
        <v>29382000</v>
      </c>
      <c r="H12" s="881">
        <v>3924839000</v>
      </c>
      <c r="I12" s="881">
        <v>177114000</v>
      </c>
      <c r="J12" s="881">
        <v>0</v>
      </c>
      <c r="K12" s="881">
        <v>0</v>
      </c>
      <c r="L12" s="882">
        <v>271207000</v>
      </c>
    </row>
    <row r="13" spans="1:12" ht="18.95" customHeight="1">
      <c r="A13" s="166"/>
      <c r="B13" s="167"/>
      <c r="C13" s="164"/>
      <c r="D13" s="165" t="s">
        <v>42</v>
      </c>
      <c r="E13" s="881">
        <v>64826024649.250008</v>
      </c>
      <c r="F13" s="881">
        <v>58852707310.500008</v>
      </c>
      <c r="G13" s="881">
        <v>41868291.029999994</v>
      </c>
      <c r="H13" s="881">
        <v>4559715970.8500004</v>
      </c>
      <c r="I13" s="881">
        <v>969441209.90999997</v>
      </c>
      <c r="J13" s="881">
        <v>0</v>
      </c>
      <c r="K13" s="881">
        <v>0</v>
      </c>
      <c r="L13" s="883">
        <v>402291866.96000004</v>
      </c>
    </row>
    <row r="14" spans="1:12" ht="18.95" customHeight="1">
      <c r="A14" s="166"/>
      <c r="B14" s="167"/>
      <c r="C14" s="168" t="s">
        <v>4</v>
      </c>
      <c r="D14" s="165" t="s">
        <v>43</v>
      </c>
      <c r="E14" s="881">
        <v>54527119227.859993</v>
      </c>
      <c r="F14" s="881">
        <v>50297835109.979996</v>
      </c>
      <c r="G14" s="881">
        <v>30120919.979999997</v>
      </c>
      <c r="H14" s="881">
        <v>3452045946.1799994</v>
      </c>
      <c r="I14" s="881">
        <v>530891256.84000003</v>
      </c>
      <c r="J14" s="881">
        <v>0</v>
      </c>
      <c r="K14" s="881">
        <v>0</v>
      </c>
      <c r="L14" s="883">
        <v>216225994.87999994</v>
      </c>
    </row>
    <row r="15" spans="1:12" ht="18.95" customHeight="1">
      <c r="A15" s="166"/>
      <c r="B15" s="167"/>
      <c r="C15" s="164"/>
      <c r="D15" s="165" t="s">
        <v>44</v>
      </c>
      <c r="E15" s="884">
        <v>1.1044220541030525</v>
      </c>
      <c r="F15" s="884">
        <v>1.1184979529267769</v>
      </c>
      <c r="G15" s="872">
        <v>1.0251487298345925</v>
      </c>
      <c r="H15" s="872">
        <v>0.8795382297668769</v>
      </c>
      <c r="I15" s="872">
        <v>2.9974550675835903</v>
      </c>
      <c r="J15" s="872">
        <v>0</v>
      </c>
      <c r="K15" s="872">
        <v>0</v>
      </c>
      <c r="L15" s="873">
        <v>0.79727291286729296</v>
      </c>
    </row>
    <row r="16" spans="1:12" ht="18.95" customHeight="1">
      <c r="A16" s="169"/>
      <c r="B16" s="170"/>
      <c r="C16" s="171"/>
      <c r="D16" s="172" t="s">
        <v>45</v>
      </c>
      <c r="E16" s="874">
        <v>0.84113007889788649</v>
      </c>
      <c r="F16" s="874">
        <v>0.85463927503988035</v>
      </c>
      <c r="G16" s="874">
        <v>0.71942081319768647</v>
      </c>
      <c r="H16" s="874">
        <v>0.75707477576426441</v>
      </c>
      <c r="I16" s="874">
        <v>0.54762604623470301</v>
      </c>
      <c r="J16" s="874">
        <v>0</v>
      </c>
      <c r="K16" s="874">
        <v>0</v>
      </c>
      <c r="L16" s="875">
        <v>0.5374853747702022</v>
      </c>
    </row>
    <row r="17" spans="1:12" ht="18.95" customHeight="1">
      <c r="A17" s="173" t="s">
        <v>49</v>
      </c>
      <c r="B17" s="174" t="s">
        <v>47</v>
      </c>
      <c r="C17" s="175" t="s">
        <v>342</v>
      </c>
      <c r="D17" s="176" t="s">
        <v>41</v>
      </c>
      <c r="E17" s="885">
        <v>3254991000</v>
      </c>
      <c r="F17" s="891">
        <v>2962902000</v>
      </c>
      <c r="G17" s="891">
        <v>2486000</v>
      </c>
      <c r="H17" s="891">
        <v>268541000</v>
      </c>
      <c r="I17" s="891">
        <v>8845000</v>
      </c>
      <c r="J17" s="891">
        <v>0</v>
      </c>
      <c r="K17" s="891">
        <v>0</v>
      </c>
      <c r="L17" s="933">
        <v>12217000</v>
      </c>
    </row>
    <row r="18" spans="1:12" ht="18.95" customHeight="1">
      <c r="A18" s="173"/>
      <c r="B18" s="174"/>
      <c r="C18" s="175"/>
      <c r="D18" s="176" t="s">
        <v>42</v>
      </c>
      <c r="E18" s="885">
        <v>4377929543.6699991</v>
      </c>
      <c r="F18" s="885">
        <v>3989560567.3199997</v>
      </c>
      <c r="G18" s="885">
        <v>3913349.41</v>
      </c>
      <c r="H18" s="885">
        <v>292679988.70999992</v>
      </c>
      <c r="I18" s="885">
        <v>76434872.229999989</v>
      </c>
      <c r="J18" s="885">
        <v>0</v>
      </c>
      <c r="K18" s="885">
        <v>0</v>
      </c>
      <c r="L18" s="886">
        <v>15340766</v>
      </c>
    </row>
    <row r="19" spans="1:12" ht="18.95" customHeight="1">
      <c r="A19" s="173"/>
      <c r="B19" s="174"/>
      <c r="C19" s="175"/>
      <c r="D19" s="176" t="s">
        <v>43</v>
      </c>
      <c r="E19" s="885">
        <v>3670765722.1500001</v>
      </c>
      <c r="F19" s="885">
        <v>3391159680.7600002</v>
      </c>
      <c r="G19" s="885">
        <v>2954573.6100000003</v>
      </c>
      <c r="H19" s="885">
        <v>223933632.60000005</v>
      </c>
      <c r="I19" s="885">
        <v>41219936.910000004</v>
      </c>
      <c r="J19" s="885">
        <v>0</v>
      </c>
      <c r="K19" s="885">
        <v>0</v>
      </c>
      <c r="L19" s="886">
        <v>11497898.270000005</v>
      </c>
    </row>
    <row r="20" spans="1:12" ht="18.95" customHeight="1">
      <c r="A20" s="173"/>
      <c r="B20" s="174"/>
      <c r="C20" s="175"/>
      <c r="D20" s="176" t="s">
        <v>44</v>
      </c>
      <c r="E20" s="887">
        <v>1.1277345228143487</v>
      </c>
      <c r="F20" s="887">
        <v>1.1445399411657895</v>
      </c>
      <c r="G20" s="876">
        <v>1.1884849597747387</v>
      </c>
      <c r="H20" s="876">
        <v>0.83388991848544558</v>
      </c>
      <c r="I20" s="877">
        <v>4.6602529010740534</v>
      </c>
      <c r="J20" s="876">
        <v>0</v>
      </c>
      <c r="K20" s="876">
        <v>0</v>
      </c>
      <c r="L20" s="878">
        <v>0.94113925431775436</v>
      </c>
    </row>
    <row r="21" spans="1:12" s="180" customFormat="1" ht="18.95" customHeight="1">
      <c r="A21" s="177"/>
      <c r="B21" s="178"/>
      <c r="C21" s="175"/>
      <c r="D21" s="179" t="s">
        <v>45</v>
      </c>
      <c r="E21" s="879">
        <v>0.8384707167015788</v>
      </c>
      <c r="F21" s="879">
        <v>0.85000832135204873</v>
      </c>
      <c r="G21" s="879">
        <v>0.75499867260766784</v>
      </c>
      <c r="H21" s="879">
        <v>0.7651142587062324</v>
      </c>
      <c r="I21" s="879">
        <v>0.53928181872228675</v>
      </c>
      <c r="J21" s="879">
        <v>0</v>
      </c>
      <c r="K21" s="879">
        <v>0</v>
      </c>
      <c r="L21" s="880">
        <v>0.74949961885866745</v>
      </c>
    </row>
    <row r="22" spans="1:12" ht="18.95" customHeight="1">
      <c r="A22" s="173" t="s">
        <v>53</v>
      </c>
      <c r="B22" s="174" t="s">
        <v>47</v>
      </c>
      <c r="C22" s="181" t="s">
        <v>343</v>
      </c>
      <c r="D22" s="176" t="s">
        <v>41</v>
      </c>
      <c r="E22" s="885">
        <v>2850973000</v>
      </c>
      <c r="F22" s="891">
        <v>2635721000</v>
      </c>
      <c r="G22" s="891">
        <v>1427000</v>
      </c>
      <c r="H22" s="891">
        <v>201072000</v>
      </c>
      <c r="I22" s="891">
        <v>6212000</v>
      </c>
      <c r="J22" s="891">
        <v>0</v>
      </c>
      <c r="K22" s="891">
        <v>0</v>
      </c>
      <c r="L22" s="933">
        <v>6541000</v>
      </c>
    </row>
    <row r="23" spans="1:12" ht="18.95" customHeight="1">
      <c r="A23" s="173"/>
      <c r="B23" s="174"/>
      <c r="C23" s="175"/>
      <c r="D23" s="176" t="s">
        <v>42</v>
      </c>
      <c r="E23" s="885">
        <v>3705759718.23</v>
      </c>
      <c r="F23" s="885">
        <v>3410842861.23</v>
      </c>
      <c r="G23" s="885">
        <v>2012741</v>
      </c>
      <c r="H23" s="885">
        <v>239092266</v>
      </c>
      <c r="I23" s="885">
        <v>43403472</v>
      </c>
      <c r="J23" s="885">
        <v>0</v>
      </c>
      <c r="K23" s="885">
        <v>0</v>
      </c>
      <c r="L23" s="886">
        <v>10408378</v>
      </c>
    </row>
    <row r="24" spans="1:12" ht="18.95" customHeight="1">
      <c r="A24" s="173"/>
      <c r="B24" s="174"/>
      <c r="C24" s="175"/>
      <c r="D24" s="176" t="s">
        <v>43</v>
      </c>
      <c r="E24" s="885">
        <v>3133484340.8399997</v>
      </c>
      <c r="F24" s="885">
        <v>2927247270.8599997</v>
      </c>
      <c r="G24" s="885">
        <v>1439195.5000000005</v>
      </c>
      <c r="H24" s="885">
        <v>177193678.45000008</v>
      </c>
      <c r="I24" s="885">
        <v>20474839.370000001</v>
      </c>
      <c r="J24" s="885">
        <v>0</v>
      </c>
      <c r="K24" s="885">
        <v>0</v>
      </c>
      <c r="L24" s="886">
        <v>7129356.6599999974</v>
      </c>
    </row>
    <row r="25" spans="1:12" ht="18.95" customHeight="1">
      <c r="A25" s="173"/>
      <c r="B25" s="174"/>
      <c r="C25" s="175"/>
      <c r="D25" s="176" t="s">
        <v>44</v>
      </c>
      <c r="E25" s="887">
        <v>1.0990929555769204</v>
      </c>
      <c r="F25" s="887">
        <v>1.1106058914657506</v>
      </c>
      <c r="G25" s="876">
        <v>1.0085462508759639</v>
      </c>
      <c r="H25" s="876">
        <v>0.88124491948157913</v>
      </c>
      <c r="I25" s="877">
        <v>3.2960140647134581</v>
      </c>
      <c r="J25" s="876">
        <v>0</v>
      </c>
      <c r="K25" s="876">
        <v>0</v>
      </c>
      <c r="L25" s="878">
        <v>1.089949038373337</v>
      </c>
    </row>
    <row r="26" spans="1:12" ht="18.95" customHeight="1">
      <c r="A26" s="177"/>
      <c r="B26" s="178"/>
      <c r="C26" s="175"/>
      <c r="D26" s="176" t="s">
        <v>45</v>
      </c>
      <c r="E26" s="879">
        <v>0.84557137512862302</v>
      </c>
      <c r="F26" s="879">
        <v>0.85821815602621787</v>
      </c>
      <c r="G26" s="879">
        <v>0.71504257129953652</v>
      </c>
      <c r="H26" s="879">
        <v>0.74111003845686951</v>
      </c>
      <c r="I26" s="879">
        <v>0.47173275377601132</v>
      </c>
      <c r="J26" s="879">
        <v>0</v>
      </c>
      <c r="K26" s="879">
        <v>0</v>
      </c>
      <c r="L26" s="880">
        <v>0.68496327285577041</v>
      </c>
    </row>
    <row r="27" spans="1:12" ht="18.95" customHeight="1">
      <c r="A27" s="173" t="s">
        <v>57</v>
      </c>
      <c r="B27" s="174" t="s">
        <v>47</v>
      </c>
      <c r="C27" s="181" t="s">
        <v>344</v>
      </c>
      <c r="D27" s="182" t="s">
        <v>41</v>
      </c>
      <c r="E27" s="885">
        <v>3077345000</v>
      </c>
      <c r="F27" s="891">
        <v>2753999000</v>
      </c>
      <c r="G27" s="891">
        <v>2270000</v>
      </c>
      <c r="H27" s="891">
        <v>264831000</v>
      </c>
      <c r="I27" s="891">
        <v>23751000</v>
      </c>
      <c r="J27" s="891">
        <v>0</v>
      </c>
      <c r="K27" s="891">
        <v>0</v>
      </c>
      <c r="L27" s="933">
        <v>32494000</v>
      </c>
    </row>
    <row r="28" spans="1:12" ht="18.95" customHeight="1">
      <c r="A28" s="173"/>
      <c r="B28" s="174"/>
      <c r="C28" s="175"/>
      <c r="D28" s="176" t="s">
        <v>42</v>
      </c>
      <c r="E28" s="885">
        <v>3927934893.0499997</v>
      </c>
      <c r="F28" s="885">
        <v>3440206021.9400001</v>
      </c>
      <c r="G28" s="885">
        <v>2830120.86</v>
      </c>
      <c r="H28" s="885">
        <v>319408432.23999989</v>
      </c>
      <c r="I28" s="885">
        <v>117327925.86999999</v>
      </c>
      <c r="J28" s="885">
        <v>0</v>
      </c>
      <c r="K28" s="885">
        <v>0</v>
      </c>
      <c r="L28" s="886">
        <v>48162392.140000001</v>
      </c>
    </row>
    <row r="29" spans="1:12" ht="18.95" customHeight="1">
      <c r="A29" s="173"/>
      <c r="B29" s="174"/>
      <c r="C29" s="175"/>
      <c r="D29" s="176" t="s">
        <v>43</v>
      </c>
      <c r="E29" s="885">
        <v>3252137688.0299997</v>
      </c>
      <c r="F29" s="885">
        <v>2931901912.5399995</v>
      </c>
      <c r="G29" s="885">
        <v>2453012.8499999996</v>
      </c>
      <c r="H29" s="885">
        <v>236353810.9900001</v>
      </c>
      <c r="I29" s="885">
        <v>62677560.540000007</v>
      </c>
      <c r="J29" s="885">
        <v>0</v>
      </c>
      <c r="K29" s="885">
        <v>0</v>
      </c>
      <c r="L29" s="886">
        <v>18751391.109999996</v>
      </c>
    </row>
    <row r="30" spans="1:12" ht="18.95" customHeight="1">
      <c r="A30" s="173"/>
      <c r="B30" s="174"/>
      <c r="C30" s="175"/>
      <c r="D30" s="176" t="s">
        <v>44</v>
      </c>
      <c r="E30" s="887">
        <v>1.0567998349323848</v>
      </c>
      <c r="F30" s="887">
        <v>1.0645980309143175</v>
      </c>
      <c r="G30" s="876">
        <v>1.0806224008810572</v>
      </c>
      <c r="H30" s="876">
        <v>0.89247033387330066</v>
      </c>
      <c r="I30" s="877">
        <v>2.6389440671971709</v>
      </c>
      <c r="J30" s="876">
        <v>0</v>
      </c>
      <c r="K30" s="876">
        <v>0</v>
      </c>
      <c r="L30" s="878">
        <v>0.57707241675386212</v>
      </c>
    </row>
    <row r="31" spans="1:12" ht="18.95" customHeight="1">
      <c r="A31" s="177"/>
      <c r="B31" s="178"/>
      <c r="C31" s="175"/>
      <c r="D31" s="179" t="s">
        <v>45</v>
      </c>
      <c r="E31" s="879">
        <v>0.82795101664853443</v>
      </c>
      <c r="F31" s="879">
        <v>0.8522460265000763</v>
      </c>
      <c r="G31" s="879">
        <v>0.86675197680426963</v>
      </c>
      <c r="H31" s="879">
        <v>0.73997361100475434</v>
      </c>
      <c r="I31" s="879">
        <v>0.53420837430849244</v>
      </c>
      <c r="J31" s="879">
        <v>0</v>
      </c>
      <c r="K31" s="879">
        <v>0</v>
      </c>
      <c r="L31" s="880">
        <v>0.38933678907585911</v>
      </c>
    </row>
    <row r="32" spans="1:12" ht="18.95" customHeight="1">
      <c r="A32" s="173" t="s">
        <v>61</v>
      </c>
      <c r="B32" s="174" t="s">
        <v>47</v>
      </c>
      <c r="C32" s="181" t="s">
        <v>345</v>
      </c>
      <c r="D32" s="176" t="s">
        <v>41</v>
      </c>
      <c r="E32" s="885">
        <v>1424794000</v>
      </c>
      <c r="F32" s="891">
        <v>1271014000</v>
      </c>
      <c r="G32" s="891">
        <v>1345000</v>
      </c>
      <c r="H32" s="891">
        <v>135343000</v>
      </c>
      <c r="I32" s="891">
        <v>7837000</v>
      </c>
      <c r="J32" s="891">
        <v>0</v>
      </c>
      <c r="K32" s="891">
        <v>0</v>
      </c>
      <c r="L32" s="933">
        <v>9255000</v>
      </c>
    </row>
    <row r="33" spans="1:12" ht="18.95" customHeight="1">
      <c r="A33" s="173"/>
      <c r="B33" s="174"/>
      <c r="C33" s="175"/>
      <c r="D33" s="176" t="s">
        <v>42</v>
      </c>
      <c r="E33" s="885">
        <v>1862388805.96</v>
      </c>
      <c r="F33" s="885">
        <v>1668928796.29</v>
      </c>
      <c r="G33" s="885">
        <v>1657189</v>
      </c>
      <c r="H33" s="885">
        <v>153902460.97000003</v>
      </c>
      <c r="I33" s="885">
        <v>23923083.780000001</v>
      </c>
      <c r="J33" s="885">
        <v>0</v>
      </c>
      <c r="K33" s="885">
        <v>0</v>
      </c>
      <c r="L33" s="886">
        <v>13977275.920000002</v>
      </c>
    </row>
    <row r="34" spans="1:12" ht="18.95" customHeight="1">
      <c r="A34" s="173"/>
      <c r="B34" s="174"/>
      <c r="C34" s="175"/>
      <c r="D34" s="176" t="s">
        <v>43</v>
      </c>
      <c r="E34" s="885">
        <v>1565332244.6600003</v>
      </c>
      <c r="F34" s="885">
        <v>1422971595.8900001</v>
      </c>
      <c r="G34" s="885">
        <v>1344111.47</v>
      </c>
      <c r="H34" s="885">
        <v>116260941.22000001</v>
      </c>
      <c r="I34" s="885">
        <v>11964585.410000002</v>
      </c>
      <c r="J34" s="885">
        <v>0</v>
      </c>
      <c r="K34" s="885">
        <v>0</v>
      </c>
      <c r="L34" s="886">
        <v>12791010.670000004</v>
      </c>
    </row>
    <row r="35" spans="1:12" ht="18.95" customHeight="1">
      <c r="A35" s="183" t="s">
        <v>4</v>
      </c>
      <c r="B35" s="174"/>
      <c r="C35" s="175"/>
      <c r="D35" s="176" t="s">
        <v>44</v>
      </c>
      <c r="E35" s="887">
        <v>1.098637588774237</v>
      </c>
      <c r="F35" s="887">
        <v>1.1195561936296532</v>
      </c>
      <c r="G35" s="876">
        <v>0.9993393828996282</v>
      </c>
      <c r="H35" s="876">
        <v>0.8590096364052815</v>
      </c>
      <c r="I35" s="876">
        <v>1.5266792663008808</v>
      </c>
      <c r="J35" s="876">
        <v>0</v>
      </c>
      <c r="K35" s="876">
        <v>0</v>
      </c>
      <c r="L35" s="878">
        <v>1.3820649022150193</v>
      </c>
    </row>
    <row r="36" spans="1:12" ht="18.95" customHeight="1">
      <c r="A36" s="177"/>
      <c r="B36" s="178"/>
      <c r="C36" s="175"/>
      <c r="D36" s="184" t="s">
        <v>45</v>
      </c>
      <c r="E36" s="879">
        <v>0.8404970217017188</v>
      </c>
      <c r="F36" s="879">
        <v>0.8526257076115179</v>
      </c>
      <c r="G36" s="879">
        <v>0.81107916477842901</v>
      </c>
      <c r="H36" s="879">
        <v>0.75541963713408444</v>
      </c>
      <c r="I36" s="879">
        <v>0.50012722105678309</v>
      </c>
      <c r="J36" s="879">
        <v>0</v>
      </c>
      <c r="K36" s="879">
        <v>0</v>
      </c>
      <c r="L36" s="880">
        <v>0.91512900963036881</v>
      </c>
    </row>
    <row r="37" spans="1:12" ht="18.95" customHeight="1">
      <c r="A37" s="173" t="s">
        <v>66</v>
      </c>
      <c r="B37" s="174" t="s">
        <v>47</v>
      </c>
      <c r="C37" s="181" t="s">
        <v>346</v>
      </c>
      <c r="D37" s="182" t="s">
        <v>41</v>
      </c>
      <c r="E37" s="885">
        <v>3092976000</v>
      </c>
      <c r="F37" s="891">
        <v>2782251000</v>
      </c>
      <c r="G37" s="891">
        <v>2373000</v>
      </c>
      <c r="H37" s="891">
        <v>279849000</v>
      </c>
      <c r="I37" s="891">
        <v>8928000</v>
      </c>
      <c r="J37" s="891">
        <v>0</v>
      </c>
      <c r="K37" s="891">
        <v>0</v>
      </c>
      <c r="L37" s="933">
        <v>19575000</v>
      </c>
    </row>
    <row r="38" spans="1:12" ht="18.95" customHeight="1">
      <c r="A38" s="173"/>
      <c r="B38" s="174"/>
      <c r="C38" s="175"/>
      <c r="D38" s="176" t="s">
        <v>42</v>
      </c>
      <c r="E38" s="885">
        <v>3953017782.46</v>
      </c>
      <c r="F38" s="885">
        <v>3577422552.3400002</v>
      </c>
      <c r="G38" s="885">
        <v>3076815</v>
      </c>
      <c r="H38" s="885">
        <v>307212411</v>
      </c>
      <c r="I38" s="885">
        <v>39476632</v>
      </c>
      <c r="J38" s="885">
        <v>0</v>
      </c>
      <c r="K38" s="885">
        <v>0</v>
      </c>
      <c r="L38" s="886">
        <v>25829372.119999997</v>
      </c>
    </row>
    <row r="39" spans="1:12" ht="18.95" customHeight="1">
      <c r="A39" s="173"/>
      <c r="B39" s="174"/>
      <c r="C39" s="175"/>
      <c r="D39" s="176" t="s">
        <v>43</v>
      </c>
      <c r="E39" s="885">
        <v>3296593882.8800001</v>
      </c>
      <c r="F39" s="885">
        <v>3033569854.2199998</v>
      </c>
      <c r="G39" s="885">
        <v>2306010.8000000007</v>
      </c>
      <c r="H39" s="885">
        <v>229897277.90000004</v>
      </c>
      <c r="I39" s="885">
        <v>19422372.259999994</v>
      </c>
      <c r="J39" s="885">
        <v>0</v>
      </c>
      <c r="K39" s="885">
        <v>0</v>
      </c>
      <c r="L39" s="886">
        <v>11398367.699999999</v>
      </c>
    </row>
    <row r="40" spans="1:12" ht="18.95" customHeight="1">
      <c r="A40" s="173"/>
      <c r="B40" s="174"/>
      <c r="C40" s="175"/>
      <c r="D40" s="176" t="s">
        <v>44</v>
      </c>
      <c r="E40" s="887">
        <v>1.065832351392316</v>
      </c>
      <c r="F40" s="887">
        <v>1.0903293247877348</v>
      </c>
      <c r="G40" s="876">
        <v>0.97177024863042594</v>
      </c>
      <c r="H40" s="876">
        <v>0.82150473255219791</v>
      </c>
      <c r="I40" s="876">
        <v>2.1754449215949814</v>
      </c>
      <c r="J40" s="876">
        <v>0</v>
      </c>
      <c r="K40" s="876">
        <v>0</v>
      </c>
      <c r="L40" s="878">
        <v>0.58229209195402298</v>
      </c>
    </row>
    <row r="41" spans="1:12" ht="18.95" customHeight="1">
      <c r="A41" s="177"/>
      <c r="B41" s="178"/>
      <c r="C41" s="185"/>
      <c r="D41" s="184" t="s">
        <v>45</v>
      </c>
      <c r="E41" s="879">
        <v>0.8339436006352845</v>
      </c>
      <c r="F41" s="879">
        <v>0.8479763879823855</v>
      </c>
      <c r="G41" s="879">
        <v>0.74947983547922148</v>
      </c>
      <c r="H41" s="879">
        <v>0.74833330187301594</v>
      </c>
      <c r="I41" s="879">
        <v>0.49199668958587944</v>
      </c>
      <c r="J41" s="879">
        <v>0</v>
      </c>
      <c r="K41" s="879">
        <v>0</v>
      </c>
      <c r="L41" s="880">
        <v>0.44129480372363</v>
      </c>
    </row>
    <row r="42" spans="1:12" ht="18.95" customHeight="1">
      <c r="A42" s="186" t="s">
        <v>69</v>
      </c>
      <c r="B42" s="187" t="s">
        <v>47</v>
      </c>
      <c r="C42" s="181" t="s">
        <v>347</v>
      </c>
      <c r="D42" s="188" t="s">
        <v>41</v>
      </c>
      <c r="E42" s="885">
        <v>4201460000</v>
      </c>
      <c r="F42" s="891">
        <v>3889791000</v>
      </c>
      <c r="G42" s="891">
        <v>1742000</v>
      </c>
      <c r="H42" s="891">
        <v>272990000</v>
      </c>
      <c r="I42" s="891">
        <v>10996000</v>
      </c>
      <c r="J42" s="891">
        <v>0</v>
      </c>
      <c r="K42" s="891">
        <v>0</v>
      </c>
      <c r="L42" s="933">
        <v>25941000</v>
      </c>
    </row>
    <row r="43" spans="1:12" ht="18.95" customHeight="1">
      <c r="A43" s="173"/>
      <c r="B43" s="174"/>
      <c r="C43" s="175"/>
      <c r="D43" s="176" t="s">
        <v>42</v>
      </c>
      <c r="E43" s="885">
        <v>5540362968.0700006</v>
      </c>
      <c r="F43" s="885">
        <v>5129088874.6000004</v>
      </c>
      <c r="G43" s="885">
        <v>2794532</v>
      </c>
      <c r="H43" s="885">
        <v>306765487.88000005</v>
      </c>
      <c r="I43" s="885">
        <v>69293980.590000004</v>
      </c>
      <c r="J43" s="885">
        <v>0</v>
      </c>
      <c r="K43" s="885">
        <v>0</v>
      </c>
      <c r="L43" s="886">
        <v>32420093</v>
      </c>
    </row>
    <row r="44" spans="1:12" ht="18.95" customHeight="1">
      <c r="A44" s="173"/>
      <c r="B44" s="174"/>
      <c r="C44" s="175"/>
      <c r="D44" s="176" t="s">
        <v>43</v>
      </c>
      <c r="E44" s="885">
        <v>4672989115.9799995</v>
      </c>
      <c r="F44" s="885">
        <v>4395251794.6799994</v>
      </c>
      <c r="G44" s="885">
        <v>1973721.4199999997</v>
      </c>
      <c r="H44" s="885">
        <v>233457357.80999994</v>
      </c>
      <c r="I44" s="885">
        <v>26063405.879999999</v>
      </c>
      <c r="J44" s="885">
        <v>0</v>
      </c>
      <c r="K44" s="885">
        <v>0</v>
      </c>
      <c r="L44" s="886">
        <v>16242836.189999998</v>
      </c>
    </row>
    <row r="45" spans="1:12" ht="18.95" customHeight="1">
      <c r="A45" s="183" t="s">
        <v>4</v>
      </c>
      <c r="B45" s="174"/>
      <c r="C45" s="175"/>
      <c r="D45" s="176" t="s">
        <v>44</v>
      </c>
      <c r="E45" s="887">
        <v>1.1122298239135919</v>
      </c>
      <c r="F45" s="887">
        <v>1.1299454892769301</v>
      </c>
      <c r="G45" s="876">
        <v>1.1330203329506312</v>
      </c>
      <c r="H45" s="876">
        <v>0.85518648232535965</v>
      </c>
      <c r="I45" s="876">
        <v>2.3702624481629684</v>
      </c>
      <c r="J45" s="876">
        <v>0</v>
      </c>
      <c r="K45" s="876">
        <v>0</v>
      </c>
      <c r="L45" s="878">
        <v>0.62614533711113673</v>
      </c>
    </row>
    <row r="46" spans="1:12" ht="18.95" customHeight="1">
      <c r="A46" s="177"/>
      <c r="B46" s="178"/>
      <c r="C46" s="175"/>
      <c r="D46" s="179" t="s">
        <v>45</v>
      </c>
      <c r="E46" s="879">
        <v>0.8434445798788246</v>
      </c>
      <c r="F46" s="879">
        <v>0.85692642536297825</v>
      </c>
      <c r="G46" s="879">
        <v>0.70627977063780256</v>
      </c>
      <c r="H46" s="879">
        <v>0.76102875660290492</v>
      </c>
      <c r="I46" s="879">
        <v>0.37612799348636755</v>
      </c>
      <c r="J46" s="879">
        <v>0</v>
      </c>
      <c r="K46" s="879">
        <v>0</v>
      </c>
      <c r="L46" s="880">
        <v>0.50101140024490365</v>
      </c>
    </row>
    <row r="47" spans="1:12" ht="18.95" customHeight="1">
      <c r="A47" s="173" t="s">
        <v>75</v>
      </c>
      <c r="B47" s="174" t="s">
        <v>47</v>
      </c>
      <c r="C47" s="181" t="s">
        <v>348</v>
      </c>
      <c r="D47" s="182" t="s">
        <v>41</v>
      </c>
      <c r="E47" s="885">
        <v>6446768000</v>
      </c>
      <c r="F47" s="891">
        <v>5926341000</v>
      </c>
      <c r="G47" s="891">
        <v>3135000</v>
      </c>
      <c r="H47" s="891">
        <v>477193000</v>
      </c>
      <c r="I47" s="891">
        <v>16643000</v>
      </c>
      <c r="J47" s="891">
        <v>0</v>
      </c>
      <c r="K47" s="891">
        <v>0</v>
      </c>
      <c r="L47" s="933">
        <v>23456000</v>
      </c>
    </row>
    <row r="48" spans="1:12" ht="18.95" customHeight="1">
      <c r="A48" s="173"/>
      <c r="B48" s="174"/>
      <c r="C48" s="175"/>
      <c r="D48" s="176" t="s">
        <v>42</v>
      </c>
      <c r="E48" s="885">
        <v>8759807525.6599979</v>
      </c>
      <c r="F48" s="885">
        <v>8036185013.1700001</v>
      </c>
      <c r="G48" s="885">
        <v>4722337</v>
      </c>
      <c r="H48" s="885">
        <v>578009777.81999993</v>
      </c>
      <c r="I48" s="885">
        <v>98614968.209999993</v>
      </c>
      <c r="J48" s="885">
        <v>0</v>
      </c>
      <c r="K48" s="885">
        <v>0</v>
      </c>
      <c r="L48" s="886">
        <v>42275429.460000008</v>
      </c>
    </row>
    <row r="49" spans="1:12" ht="18.95" customHeight="1">
      <c r="A49" s="173"/>
      <c r="B49" s="174"/>
      <c r="C49" s="175"/>
      <c r="D49" s="176" t="s">
        <v>43</v>
      </c>
      <c r="E49" s="885">
        <v>7409161929.1299992</v>
      </c>
      <c r="F49" s="885">
        <v>6875085255.5199986</v>
      </c>
      <c r="G49" s="885">
        <v>2808825.14</v>
      </c>
      <c r="H49" s="885">
        <v>440374425.49000001</v>
      </c>
      <c r="I49" s="885">
        <v>64565192.810000002</v>
      </c>
      <c r="J49" s="885">
        <v>0</v>
      </c>
      <c r="K49" s="885">
        <v>0</v>
      </c>
      <c r="L49" s="886">
        <v>26328230.169999994</v>
      </c>
    </row>
    <row r="50" spans="1:12" ht="18.95" customHeight="1">
      <c r="A50" s="183" t="s">
        <v>4</v>
      </c>
      <c r="B50" s="174"/>
      <c r="C50" s="175"/>
      <c r="D50" s="176" t="s">
        <v>44</v>
      </c>
      <c r="E50" s="887">
        <v>1.1492831647005133</v>
      </c>
      <c r="F50" s="887">
        <v>1.1600893798584992</v>
      </c>
      <c r="G50" s="876">
        <v>0.89595698245614042</v>
      </c>
      <c r="H50" s="876">
        <v>0.92284343125318269</v>
      </c>
      <c r="I50" s="876">
        <v>3.8794203454905967</v>
      </c>
      <c r="J50" s="876">
        <v>0</v>
      </c>
      <c r="K50" s="876">
        <v>0</v>
      </c>
      <c r="L50" s="878">
        <v>1.1224518319406547</v>
      </c>
    </row>
    <row r="51" spans="1:12" ht="18.95" customHeight="1">
      <c r="A51" s="177"/>
      <c r="B51" s="178"/>
      <c r="C51" s="175"/>
      <c r="D51" s="179" t="s">
        <v>45</v>
      </c>
      <c r="E51" s="879">
        <v>0.84581332494195005</v>
      </c>
      <c r="F51" s="879">
        <v>0.85551604950021087</v>
      </c>
      <c r="G51" s="879">
        <v>0.59479557261584681</v>
      </c>
      <c r="H51" s="879">
        <v>0.7618805812436249</v>
      </c>
      <c r="I51" s="879">
        <v>0.65472000835115418</v>
      </c>
      <c r="J51" s="879">
        <v>0</v>
      </c>
      <c r="K51" s="879">
        <v>0</v>
      </c>
      <c r="L51" s="880">
        <v>0.62277853841582209</v>
      </c>
    </row>
    <row r="52" spans="1:12" ht="18.95" customHeight="1">
      <c r="A52" s="173" t="s">
        <v>79</v>
      </c>
      <c r="B52" s="174" t="s">
        <v>47</v>
      </c>
      <c r="C52" s="181" t="s">
        <v>349</v>
      </c>
      <c r="D52" s="176" t="s">
        <v>41</v>
      </c>
      <c r="E52" s="885">
        <v>1160923000</v>
      </c>
      <c r="F52" s="891">
        <v>1024714000</v>
      </c>
      <c r="G52" s="891">
        <v>1074000</v>
      </c>
      <c r="H52" s="891">
        <v>121808000</v>
      </c>
      <c r="I52" s="891">
        <v>5232000</v>
      </c>
      <c r="J52" s="891">
        <v>0</v>
      </c>
      <c r="K52" s="891">
        <v>0</v>
      </c>
      <c r="L52" s="933">
        <v>8095000</v>
      </c>
    </row>
    <row r="53" spans="1:12" ht="18.95" customHeight="1">
      <c r="A53" s="173"/>
      <c r="B53" s="174"/>
      <c r="C53" s="175"/>
      <c r="D53" s="176" t="s">
        <v>42</v>
      </c>
      <c r="E53" s="885">
        <v>1556635942.9299998</v>
      </c>
      <c r="F53" s="885">
        <v>1382336654.27</v>
      </c>
      <c r="G53" s="885">
        <v>1509859</v>
      </c>
      <c r="H53" s="885">
        <v>140136653.04000002</v>
      </c>
      <c r="I53" s="885">
        <v>21639982.280000001</v>
      </c>
      <c r="J53" s="885">
        <v>0</v>
      </c>
      <c r="K53" s="885">
        <v>0</v>
      </c>
      <c r="L53" s="886">
        <v>11012794.34</v>
      </c>
    </row>
    <row r="54" spans="1:12" ht="18.95" customHeight="1">
      <c r="A54" s="173"/>
      <c r="B54" s="174"/>
      <c r="C54" s="175"/>
      <c r="D54" s="176" t="s">
        <v>43</v>
      </c>
      <c r="E54" s="885">
        <v>1268001951.26</v>
      </c>
      <c r="F54" s="885">
        <v>1148975621.52</v>
      </c>
      <c r="G54" s="885">
        <v>1124399.1199999999</v>
      </c>
      <c r="H54" s="885">
        <v>101347234.68000001</v>
      </c>
      <c r="I54" s="885">
        <v>9134340.1899999995</v>
      </c>
      <c r="J54" s="885">
        <v>0</v>
      </c>
      <c r="K54" s="885">
        <v>0</v>
      </c>
      <c r="L54" s="886">
        <v>7420355.75</v>
      </c>
    </row>
    <row r="55" spans="1:12" ht="18.95" customHeight="1">
      <c r="A55" s="183" t="s">
        <v>4</v>
      </c>
      <c r="B55" s="174"/>
      <c r="C55" s="175"/>
      <c r="D55" s="176" t="s">
        <v>44</v>
      </c>
      <c r="E55" s="887">
        <v>1.0922360494709813</v>
      </c>
      <c r="F55" s="887">
        <v>1.1212646860685029</v>
      </c>
      <c r="G55" s="876">
        <v>1.046926554934823</v>
      </c>
      <c r="H55" s="876">
        <v>0.83202445389465396</v>
      </c>
      <c r="I55" s="877">
        <v>1.7458601280581039</v>
      </c>
      <c r="J55" s="876">
        <v>0</v>
      </c>
      <c r="K55" s="876">
        <v>0</v>
      </c>
      <c r="L55" s="878">
        <v>0.91665914144533667</v>
      </c>
    </row>
    <row r="56" spans="1:12" ht="18.95" customHeight="1">
      <c r="A56" s="177"/>
      <c r="B56" s="178"/>
      <c r="C56" s="175"/>
      <c r="D56" s="184" t="s">
        <v>45</v>
      </c>
      <c r="E56" s="879">
        <v>0.81457835855523519</v>
      </c>
      <c r="F56" s="879">
        <v>0.83118364688576107</v>
      </c>
      <c r="G56" s="879">
        <v>0.74470471746037203</v>
      </c>
      <c r="H56" s="879">
        <v>0.72320290574566437</v>
      </c>
      <c r="I56" s="879">
        <v>0.42210479065142742</v>
      </c>
      <c r="J56" s="879">
        <v>0</v>
      </c>
      <c r="K56" s="879">
        <v>0</v>
      </c>
      <c r="L56" s="880">
        <v>0.67379409084651987</v>
      </c>
    </row>
    <row r="57" spans="1:12" ht="18.95" customHeight="1">
      <c r="A57" s="173" t="s">
        <v>84</v>
      </c>
      <c r="B57" s="174" t="s">
        <v>47</v>
      </c>
      <c r="C57" s="181" t="s">
        <v>350</v>
      </c>
      <c r="D57" s="182" t="s">
        <v>41</v>
      </c>
      <c r="E57" s="885">
        <v>3184605000</v>
      </c>
      <c r="F57" s="891">
        <v>2900949000</v>
      </c>
      <c r="G57" s="891">
        <v>1503000</v>
      </c>
      <c r="H57" s="891">
        <v>233193000</v>
      </c>
      <c r="I57" s="891">
        <v>14975000</v>
      </c>
      <c r="J57" s="891">
        <v>0</v>
      </c>
      <c r="K57" s="891">
        <v>0</v>
      </c>
      <c r="L57" s="933">
        <v>33985000</v>
      </c>
    </row>
    <row r="58" spans="1:12" ht="18.95" customHeight="1">
      <c r="A58" s="173"/>
      <c r="B58" s="174"/>
      <c r="C58" s="175"/>
      <c r="D58" s="176" t="s">
        <v>42</v>
      </c>
      <c r="E58" s="885">
        <v>3951016623.6300001</v>
      </c>
      <c r="F58" s="885">
        <v>3573559390.6199999</v>
      </c>
      <c r="G58" s="885">
        <v>2319264.9900000002</v>
      </c>
      <c r="H58" s="885">
        <v>264575227.04999995</v>
      </c>
      <c r="I58" s="885">
        <v>70970527.069999993</v>
      </c>
      <c r="J58" s="885">
        <v>0</v>
      </c>
      <c r="K58" s="885">
        <v>0</v>
      </c>
      <c r="L58" s="886">
        <v>39592213.900000006</v>
      </c>
    </row>
    <row r="59" spans="1:12" ht="18.95" customHeight="1">
      <c r="A59" s="173"/>
      <c r="B59" s="174"/>
      <c r="C59" s="175"/>
      <c r="D59" s="176" t="s">
        <v>43</v>
      </c>
      <c r="E59" s="885">
        <v>3299099594.2899995</v>
      </c>
      <c r="F59" s="885">
        <v>3038700924.4599996</v>
      </c>
      <c r="G59" s="885">
        <v>1580520.1300000001</v>
      </c>
      <c r="H59" s="885">
        <v>199031075.23999998</v>
      </c>
      <c r="I59" s="885">
        <v>38168413.770000003</v>
      </c>
      <c r="J59" s="885">
        <v>0</v>
      </c>
      <c r="K59" s="885">
        <v>0</v>
      </c>
      <c r="L59" s="886">
        <v>21618660.68999999</v>
      </c>
    </row>
    <row r="60" spans="1:12" ht="18.95" customHeight="1">
      <c r="A60" s="183" t="s">
        <v>4</v>
      </c>
      <c r="B60" s="174"/>
      <c r="C60" s="175"/>
      <c r="D60" s="176" t="s">
        <v>44</v>
      </c>
      <c r="E60" s="887">
        <v>1.0359525260715221</v>
      </c>
      <c r="F60" s="887">
        <v>1.0474851245092553</v>
      </c>
      <c r="G60" s="876">
        <v>1.0515769328010647</v>
      </c>
      <c r="H60" s="876">
        <v>0.85350364393442335</v>
      </c>
      <c r="I60" s="877">
        <v>2.5488089328881469</v>
      </c>
      <c r="J60" s="876">
        <v>0</v>
      </c>
      <c r="K60" s="876">
        <v>0</v>
      </c>
      <c r="L60" s="878">
        <v>0.63612360423716319</v>
      </c>
    </row>
    <row r="61" spans="1:12" ht="18.95" customHeight="1">
      <c r="A61" s="177"/>
      <c r="B61" s="178"/>
      <c r="C61" s="175"/>
      <c r="D61" s="179" t="s">
        <v>45</v>
      </c>
      <c r="E61" s="879">
        <v>0.83500018060135339</v>
      </c>
      <c r="F61" s="879">
        <v>0.85032892763335211</v>
      </c>
      <c r="G61" s="879">
        <v>0.68147457785753063</v>
      </c>
      <c r="H61" s="879">
        <v>0.75226648185919043</v>
      </c>
      <c r="I61" s="879">
        <v>0.53780654231796177</v>
      </c>
      <c r="J61" s="879">
        <v>0</v>
      </c>
      <c r="K61" s="879">
        <v>0</v>
      </c>
      <c r="L61" s="880">
        <v>0.54603313531805264</v>
      </c>
    </row>
    <row r="62" spans="1:12" ht="18.95" customHeight="1">
      <c r="A62" s="173" t="s">
        <v>91</v>
      </c>
      <c r="B62" s="174" t="s">
        <v>47</v>
      </c>
      <c r="C62" s="181" t="s">
        <v>351</v>
      </c>
      <c r="D62" s="176" t="s">
        <v>41</v>
      </c>
      <c r="E62" s="885">
        <v>1705549000</v>
      </c>
      <c r="F62" s="891">
        <v>1476941000</v>
      </c>
      <c r="G62" s="891">
        <v>1039000</v>
      </c>
      <c r="H62" s="891">
        <v>184657000</v>
      </c>
      <c r="I62" s="891">
        <v>13960000</v>
      </c>
      <c r="J62" s="891">
        <v>0</v>
      </c>
      <c r="K62" s="891">
        <v>0</v>
      </c>
      <c r="L62" s="933">
        <v>28952000</v>
      </c>
    </row>
    <row r="63" spans="1:12" ht="18.95" customHeight="1">
      <c r="A63" s="173"/>
      <c r="B63" s="174"/>
      <c r="C63" s="175"/>
      <c r="D63" s="176" t="s">
        <v>42</v>
      </c>
      <c r="E63" s="885">
        <v>2295885794.98</v>
      </c>
      <c r="F63" s="885">
        <v>1952168235.79</v>
      </c>
      <c r="G63" s="885">
        <v>1466279</v>
      </c>
      <c r="H63" s="885">
        <v>223782095.85999998</v>
      </c>
      <c r="I63" s="885">
        <v>73898387.329999998</v>
      </c>
      <c r="J63" s="885">
        <v>0</v>
      </c>
      <c r="K63" s="885">
        <v>0</v>
      </c>
      <c r="L63" s="886">
        <v>44570797.000000015</v>
      </c>
    </row>
    <row r="64" spans="1:12" ht="18.95" customHeight="1">
      <c r="A64" s="173"/>
      <c r="B64" s="174"/>
      <c r="C64" s="175"/>
      <c r="D64" s="176" t="s">
        <v>43</v>
      </c>
      <c r="E64" s="885">
        <v>1894415624.9200003</v>
      </c>
      <c r="F64" s="885">
        <v>1664528702.0000002</v>
      </c>
      <c r="G64" s="885">
        <v>1020707.38</v>
      </c>
      <c r="H64" s="885">
        <v>172194554.74000004</v>
      </c>
      <c r="I64" s="885">
        <v>37746875.100000001</v>
      </c>
      <c r="J64" s="885">
        <v>0</v>
      </c>
      <c r="K64" s="885">
        <v>0</v>
      </c>
      <c r="L64" s="886">
        <v>18924785.699999992</v>
      </c>
    </row>
    <row r="65" spans="1:12" ht="18.95" customHeight="1">
      <c r="A65" s="183" t="s">
        <v>4</v>
      </c>
      <c r="B65" s="174"/>
      <c r="C65" s="175"/>
      <c r="D65" s="176" t="s">
        <v>44</v>
      </c>
      <c r="E65" s="887">
        <v>1.1107365575072896</v>
      </c>
      <c r="F65" s="887">
        <v>1.1270109652315159</v>
      </c>
      <c r="G65" s="876">
        <v>0.98239401347449473</v>
      </c>
      <c r="H65" s="876">
        <v>0.93251030147787539</v>
      </c>
      <c r="I65" s="876">
        <v>2.7039308810888252</v>
      </c>
      <c r="J65" s="876">
        <v>0</v>
      </c>
      <c r="K65" s="876">
        <v>0</v>
      </c>
      <c r="L65" s="878">
        <v>0.65366073846366368</v>
      </c>
    </row>
    <row r="66" spans="1:12" ht="18.95" customHeight="1">
      <c r="A66" s="177"/>
      <c r="B66" s="178"/>
      <c r="C66" s="175"/>
      <c r="D66" s="179" t="s">
        <v>45</v>
      </c>
      <c r="E66" s="879">
        <v>0.82513495621697641</v>
      </c>
      <c r="F66" s="879">
        <v>0.85265638047143089</v>
      </c>
      <c r="G66" s="879">
        <v>0.69612084739670965</v>
      </c>
      <c r="H66" s="879">
        <v>0.76947422481790695</v>
      </c>
      <c r="I66" s="879">
        <v>0.51079430098302259</v>
      </c>
      <c r="J66" s="879">
        <v>0</v>
      </c>
      <c r="K66" s="879">
        <v>0</v>
      </c>
      <c r="L66" s="880">
        <v>0.42460056749714359</v>
      </c>
    </row>
    <row r="67" spans="1:12" ht="18.95" customHeight="1">
      <c r="A67" s="173" t="s">
        <v>96</v>
      </c>
      <c r="B67" s="174" t="s">
        <v>47</v>
      </c>
      <c r="C67" s="181" t="s">
        <v>352</v>
      </c>
      <c r="D67" s="182" t="s">
        <v>41</v>
      </c>
      <c r="E67" s="885">
        <v>3241441000</v>
      </c>
      <c r="F67" s="891">
        <v>2995352000</v>
      </c>
      <c r="G67" s="891">
        <v>1729000</v>
      </c>
      <c r="H67" s="891">
        <v>219819000</v>
      </c>
      <c r="I67" s="891">
        <v>12520000</v>
      </c>
      <c r="J67" s="891">
        <v>0</v>
      </c>
      <c r="K67" s="891">
        <v>0</v>
      </c>
      <c r="L67" s="933">
        <v>12021000</v>
      </c>
    </row>
    <row r="68" spans="1:12" ht="18.95" customHeight="1">
      <c r="A68" s="173"/>
      <c r="B68" s="174"/>
      <c r="C68" s="175"/>
      <c r="D68" s="176" t="s">
        <v>42</v>
      </c>
      <c r="E68" s="885">
        <v>4236010610.0599999</v>
      </c>
      <c r="F68" s="885">
        <v>3902395515.8899999</v>
      </c>
      <c r="G68" s="885">
        <v>2403212</v>
      </c>
      <c r="H68" s="885">
        <v>261369099</v>
      </c>
      <c r="I68" s="885">
        <v>51730040.539999999</v>
      </c>
      <c r="J68" s="885">
        <v>0</v>
      </c>
      <c r="K68" s="885">
        <v>0</v>
      </c>
      <c r="L68" s="886">
        <v>18112742.629999999</v>
      </c>
    </row>
    <row r="69" spans="1:12" ht="18.95" customHeight="1">
      <c r="A69" s="183" t="s">
        <v>4</v>
      </c>
      <c r="B69" s="174"/>
      <c r="C69" s="175"/>
      <c r="D69" s="176" t="s">
        <v>43</v>
      </c>
      <c r="E69" s="885">
        <v>3568177216.1699991</v>
      </c>
      <c r="F69" s="885">
        <v>3350595851.4299994</v>
      </c>
      <c r="G69" s="885">
        <v>1776049.24</v>
      </c>
      <c r="H69" s="885">
        <v>192656287.40000001</v>
      </c>
      <c r="I69" s="885">
        <v>15622328.120000001</v>
      </c>
      <c r="J69" s="885">
        <v>0</v>
      </c>
      <c r="K69" s="885">
        <v>0</v>
      </c>
      <c r="L69" s="886">
        <v>7526699.9799999986</v>
      </c>
    </row>
    <row r="70" spans="1:12" ht="18.95" customHeight="1">
      <c r="A70" s="173"/>
      <c r="B70" s="174"/>
      <c r="C70" s="175"/>
      <c r="D70" s="176" t="s">
        <v>44</v>
      </c>
      <c r="E70" s="887">
        <v>1.1007996801947033</v>
      </c>
      <c r="F70" s="887">
        <v>1.1185983655443499</v>
      </c>
      <c r="G70" s="876">
        <v>1.0272118218623483</v>
      </c>
      <c r="H70" s="876">
        <v>0.8764314613386468</v>
      </c>
      <c r="I70" s="877">
        <v>1.247789785942492</v>
      </c>
      <c r="J70" s="876">
        <v>0</v>
      </c>
      <c r="K70" s="876">
        <v>0</v>
      </c>
      <c r="L70" s="878">
        <v>0.62612927210714575</v>
      </c>
    </row>
    <row r="71" spans="1:12" ht="18.95" customHeight="1">
      <c r="A71" s="189" t="s">
        <v>4</v>
      </c>
      <c r="B71" s="190" t="s">
        <v>4</v>
      </c>
      <c r="C71" s="185"/>
      <c r="D71" s="184" t="s">
        <v>45</v>
      </c>
      <c r="E71" s="879">
        <v>0.84234378632008633</v>
      </c>
      <c r="F71" s="879">
        <v>0.85859975950332279</v>
      </c>
      <c r="G71" s="879">
        <v>0.73903144624777173</v>
      </c>
      <c r="H71" s="879">
        <v>0.73710430244854619</v>
      </c>
      <c r="I71" s="879">
        <v>0.30199721393839063</v>
      </c>
      <c r="J71" s="879">
        <v>0</v>
      </c>
      <c r="K71" s="879">
        <v>0</v>
      </c>
      <c r="L71" s="880">
        <v>0.41554722737204813</v>
      </c>
    </row>
    <row r="72" spans="1:12" ht="18.95" customHeight="1">
      <c r="A72" s="186" t="s">
        <v>101</v>
      </c>
      <c r="B72" s="187" t="s">
        <v>47</v>
      </c>
      <c r="C72" s="181" t="s">
        <v>353</v>
      </c>
      <c r="D72" s="188" t="s">
        <v>41</v>
      </c>
      <c r="E72" s="888">
        <v>4865790000</v>
      </c>
      <c r="F72" s="891">
        <v>4507840000</v>
      </c>
      <c r="G72" s="891">
        <v>2558000</v>
      </c>
      <c r="H72" s="891">
        <v>328752000</v>
      </c>
      <c r="I72" s="891">
        <v>11367000</v>
      </c>
      <c r="J72" s="891">
        <v>0</v>
      </c>
      <c r="K72" s="891">
        <v>0</v>
      </c>
      <c r="L72" s="933">
        <v>15273000</v>
      </c>
    </row>
    <row r="73" spans="1:12" ht="18.95" customHeight="1">
      <c r="A73" s="173"/>
      <c r="B73" s="174"/>
      <c r="C73" s="175"/>
      <c r="D73" s="176" t="s">
        <v>42</v>
      </c>
      <c r="E73" s="889">
        <v>6454575189.3299999</v>
      </c>
      <c r="F73" s="885">
        <v>5995892639.8000002</v>
      </c>
      <c r="G73" s="885">
        <v>3817526.2</v>
      </c>
      <c r="H73" s="885">
        <v>360102875.42000014</v>
      </c>
      <c r="I73" s="885">
        <v>76040399.340000004</v>
      </c>
      <c r="J73" s="885">
        <v>0</v>
      </c>
      <c r="K73" s="885">
        <v>0</v>
      </c>
      <c r="L73" s="886">
        <v>18721748.570000008</v>
      </c>
    </row>
    <row r="74" spans="1:12" ht="18.95" customHeight="1">
      <c r="A74" s="173"/>
      <c r="B74" s="174"/>
      <c r="C74" s="175"/>
      <c r="D74" s="176" t="s">
        <v>43</v>
      </c>
      <c r="E74" s="889">
        <v>5486332651.7900009</v>
      </c>
      <c r="F74" s="885">
        <v>5148341621.3400002</v>
      </c>
      <c r="G74" s="885">
        <v>3012653.8900000006</v>
      </c>
      <c r="H74" s="885">
        <v>273279670.04999971</v>
      </c>
      <c r="I74" s="885">
        <v>50743352.870000012</v>
      </c>
      <c r="J74" s="885">
        <v>0</v>
      </c>
      <c r="K74" s="885">
        <v>0</v>
      </c>
      <c r="L74" s="886">
        <v>10955353.639999995</v>
      </c>
    </row>
    <row r="75" spans="1:12" ht="18.95" customHeight="1">
      <c r="A75" s="173"/>
      <c r="B75" s="174"/>
      <c r="C75" s="175"/>
      <c r="D75" s="176" t="s">
        <v>44</v>
      </c>
      <c r="E75" s="887">
        <v>1.1275317372492444</v>
      </c>
      <c r="F75" s="887">
        <v>1.1420861479866189</v>
      </c>
      <c r="G75" s="876">
        <v>1.1777380336200158</v>
      </c>
      <c r="H75" s="876">
        <v>0.8312639012082047</v>
      </c>
      <c r="I75" s="876">
        <v>4.4640936808304756</v>
      </c>
      <c r="J75" s="876">
        <v>0</v>
      </c>
      <c r="K75" s="876">
        <v>0</v>
      </c>
      <c r="L75" s="878">
        <v>0.71730201270215377</v>
      </c>
    </row>
    <row r="76" spans="1:12" ht="18.95" customHeight="1">
      <c r="A76" s="189" t="s">
        <v>4</v>
      </c>
      <c r="B76" s="190" t="s">
        <v>4</v>
      </c>
      <c r="C76" s="175"/>
      <c r="D76" s="184" t="s">
        <v>45</v>
      </c>
      <c r="E76" s="879">
        <v>0.84999128383528755</v>
      </c>
      <c r="F76" s="879">
        <v>0.85864473075550751</v>
      </c>
      <c r="G76" s="879">
        <v>0.78916390672053549</v>
      </c>
      <c r="H76" s="879">
        <v>0.75889332938889864</v>
      </c>
      <c r="I76" s="879">
        <v>0.66732096767549687</v>
      </c>
      <c r="J76" s="879">
        <v>0</v>
      </c>
      <c r="K76" s="879">
        <v>0</v>
      </c>
      <c r="L76" s="880">
        <v>0.58516722404631627</v>
      </c>
    </row>
    <row r="77" spans="1:12" ht="18.95" customHeight="1">
      <c r="A77" s="173" t="s">
        <v>106</v>
      </c>
      <c r="B77" s="174" t="s">
        <v>47</v>
      </c>
      <c r="C77" s="181" t="s">
        <v>354</v>
      </c>
      <c r="D77" s="182" t="s">
        <v>41</v>
      </c>
      <c r="E77" s="888">
        <v>1762009000</v>
      </c>
      <c r="F77" s="891">
        <v>1583159000</v>
      </c>
      <c r="G77" s="891">
        <v>1136000</v>
      </c>
      <c r="H77" s="891">
        <v>152842000</v>
      </c>
      <c r="I77" s="891">
        <v>9696000</v>
      </c>
      <c r="J77" s="891">
        <v>0</v>
      </c>
      <c r="K77" s="891">
        <v>0</v>
      </c>
      <c r="L77" s="933">
        <v>15176000</v>
      </c>
    </row>
    <row r="78" spans="1:12" ht="18.95" customHeight="1">
      <c r="A78" s="173"/>
      <c r="B78" s="174"/>
      <c r="C78" s="175"/>
      <c r="D78" s="176" t="s">
        <v>42</v>
      </c>
      <c r="E78" s="889">
        <v>2249291762.5999999</v>
      </c>
      <c r="F78" s="885">
        <v>1997757896.48</v>
      </c>
      <c r="G78" s="885">
        <v>1510646</v>
      </c>
      <c r="H78" s="885">
        <v>171651741</v>
      </c>
      <c r="I78" s="885">
        <v>58920191.120000005</v>
      </c>
      <c r="J78" s="885">
        <v>0</v>
      </c>
      <c r="K78" s="885">
        <v>0</v>
      </c>
      <c r="L78" s="886">
        <v>19451288</v>
      </c>
    </row>
    <row r="79" spans="1:12" ht="18.95" customHeight="1">
      <c r="A79" s="173"/>
      <c r="B79" s="174"/>
      <c r="C79" s="175"/>
      <c r="D79" s="176" t="s">
        <v>43</v>
      </c>
      <c r="E79" s="889">
        <v>1886268152.72</v>
      </c>
      <c r="F79" s="885">
        <v>1704752397.53</v>
      </c>
      <c r="G79" s="885">
        <v>1065435.51</v>
      </c>
      <c r="H79" s="885">
        <v>127265532.68000002</v>
      </c>
      <c r="I79" s="885">
        <v>44618116.359999992</v>
      </c>
      <c r="J79" s="885">
        <v>0</v>
      </c>
      <c r="K79" s="885">
        <v>0</v>
      </c>
      <c r="L79" s="886">
        <v>8566670.6399999987</v>
      </c>
    </row>
    <row r="80" spans="1:12" ht="18.95" customHeight="1">
      <c r="A80" s="183" t="s">
        <v>4</v>
      </c>
      <c r="B80" s="174"/>
      <c r="C80" s="175"/>
      <c r="D80" s="176" t="s">
        <v>44</v>
      </c>
      <c r="E80" s="887">
        <v>1.0705212928651329</v>
      </c>
      <c r="F80" s="887">
        <v>1.0768042865751324</v>
      </c>
      <c r="G80" s="876">
        <v>0.93788337147887324</v>
      </c>
      <c r="H80" s="876">
        <v>0.83266073906387006</v>
      </c>
      <c r="I80" s="877">
        <v>4.6017034199669959</v>
      </c>
      <c r="J80" s="876">
        <v>0</v>
      </c>
      <c r="K80" s="876">
        <v>0</v>
      </c>
      <c r="L80" s="878">
        <v>0.564488049551924</v>
      </c>
    </row>
    <row r="81" spans="1:12" ht="18.95" customHeight="1">
      <c r="A81" s="177"/>
      <c r="B81" s="178"/>
      <c r="C81" s="175"/>
      <c r="D81" s="179" t="s">
        <v>45</v>
      </c>
      <c r="E81" s="879">
        <v>0.83860537084776687</v>
      </c>
      <c r="F81" s="879">
        <v>0.8533328290348553</v>
      </c>
      <c r="G81" s="879">
        <v>0.70528469939350447</v>
      </c>
      <c r="H81" s="879">
        <v>0.7414170805293494</v>
      </c>
      <c r="I81" s="879">
        <v>0.75726360542735438</v>
      </c>
      <c r="J81" s="879">
        <v>0</v>
      </c>
      <c r="K81" s="879">
        <v>0</v>
      </c>
      <c r="L81" s="880">
        <v>0.44041662639512608</v>
      </c>
    </row>
    <row r="82" spans="1:12" ht="18.95" customHeight="1">
      <c r="A82" s="173" t="s">
        <v>110</v>
      </c>
      <c r="B82" s="174" t="s">
        <v>47</v>
      </c>
      <c r="C82" s="181" t="s">
        <v>355</v>
      </c>
      <c r="D82" s="176" t="s">
        <v>41</v>
      </c>
      <c r="E82" s="890">
        <v>2297701000</v>
      </c>
      <c r="F82" s="891">
        <v>2075628000</v>
      </c>
      <c r="G82" s="891">
        <v>1213000</v>
      </c>
      <c r="H82" s="891">
        <v>202556000</v>
      </c>
      <c r="I82" s="891">
        <v>8782000</v>
      </c>
      <c r="J82" s="891">
        <v>0</v>
      </c>
      <c r="K82" s="891">
        <v>0</v>
      </c>
      <c r="L82" s="933">
        <v>9522000</v>
      </c>
    </row>
    <row r="83" spans="1:12" ht="18.95" customHeight="1">
      <c r="A83" s="173"/>
      <c r="B83" s="174"/>
      <c r="C83" s="175"/>
      <c r="D83" s="176" t="s">
        <v>42</v>
      </c>
      <c r="E83" s="890">
        <v>2926088465.0499997</v>
      </c>
      <c r="F83" s="885">
        <v>2587461840.4099998</v>
      </c>
      <c r="G83" s="885">
        <v>1866289</v>
      </c>
      <c r="H83" s="885">
        <v>261146549.25000003</v>
      </c>
      <c r="I83" s="885">
        <v>50339521.189999998</v>
      </c>
      <c r="J83" s="885">
        <v>0</v>
      </c>
      <c r="K83" s="885">
        <v>0</v>
      </c>
      <c r="L83" s="886">
        <v>25274265.199999996</v>
      </c>
    </row>
    <row r="84" spans="1:12" ht="18.95" customHeight="1">
      <c r="A84" s="173"/>
      <c r="B84" s="174"/>
      <c r="C84" s="175"/>
      <c r="D84" s="176" t="s">
        <v>43</v>
      </c>
      <c r="E84" s="890">
        <v>2469658449.5199995</v>
      </c>
      <c r="F84" s="885">
        <v>2222331886.2099996</v>
      </c>
      <c r="G84" s="885">
        <v>1245556.1400000001</v>
      </c>
      <c r="H84" s="885">
        <v>196283622.03999996</v>
      </c>
      <c r="I84" s="885">
        <v>35744312.030000009</v>
      </c>
      <c r="J84" s="885">
        <v>0</v>
      </c>
      <c r="K84" s="885">
        <v>0</v>
      </c>
      <c r="L84" s="886">
        <v>14053073.099999998</v>
      </c>
    </row>
    <row r="85" spans="1:12" ht="18.95" customHeight="1">
      <c r="A85" s="183" t="s">
        <v>4</v>
      </c>
      <c r="B85" s="174"/>
      <c r="C85" s="175"/>
      <c r="D85" s="176" t="s">
        <v>44</v>
      </c>
      <c r="E85" s="887">
        <v>1.0748389148631607</v>
      </c>
      <c r="F85" s="887">
        <v>1.0706792769272719</v>
      </c>
      <c r="G85" s="876">
        <v>1.0268393569661995</v>
      </c>
      <c r="H85" s="876">
        <v>0.96903385750113535</v>
      </c>
      <c r="I85" s="876">
        <v>4.0701790059212035</v>
      </c>
      <c r="J85" s="876">
        <v>0</v>
      </c>
      <c r="K85" s="876">
        <v>0</v>
      </c>
      <c r="L85" s="878">
        <v>1.4758530875866411</v>
      </c>
    </row>
    <row r="86" spans="1:12" ht="18.95" customHeight="1">
      <c r="A86" s="177"/>
      <c r="B86" s="178"/>
      <c r="C86" s="175"/>
      <c r="D86" s="184" t="s">
        <v>45</v>
      </c>
      <c r="E86" s="879">
        <v>0.8440135966558342</v>
      </c>
      <c r="F86" s="879">
        <v>0.85888489310352767</v>
      </c>
      <c r="G86" s="879">
        <v>0.66739724662150401</v>
      </c>
      <c r="H86" s="879">
        <v>0.75162249933501635</v>
      </c>
      <c r="I86" s="879">
        <v>0.71006460103360414</v>
      </c>
      <c r="J86" s="879">
        <v>0</v>
      </c>
      <c r="K86" s="879">
        <v>0</v>
      </c>
      <c r="L86" s="880">
        <v>0.55602301348013083</v>
      </c>
    </row>
    <row r="87" spans="1:12" ht="18.95" customHeight="1">
      <c r="A87" s="173" t="s">
        <v>114</v>
      </c>
      <c r="B87" s="174" t="s">
        <v>47</v>
      </c>
      <c r="C87" s="181" t="s">
        <v>356</v>
      </c>
      <c r="D87" s="182" t="s">
        <v>41</v>
      </c>
      <c r="E87" s="888">
        <v>4588346000</v>
      </c>
      <c r="F87" s="891">
        <v>4181136000</v>
      </c>
      <c r="G87" s="891">
        <v>3171000</v>
      </c>
      <c r="H87" s="891">
        <v>382745000</v>
      </c>
      <c r="I87" s="891">
        <v>12293000</v>
      </c>
      <c r="J87" s="891">
        <v>0</v>
      </c>
      <c r="K87" s="891">
        <v>0</v>
      </c>
      <c r="L87" s="933">
        <v>9001000</v>
      </c>
    </row>
    <row r="88" spans="1:12" ht="18.95" customHeight="1">
      <c r="A88" s="173"/>
      <c r="B88" s="174"/>
      <c r="C88" s="175"/>
      <c r="D88" s="176" t="s">
        <v>42</v>
      </c>
      <c r="E88" s="889">
        <v>6140493842.3100004</v>
      </c>
      <c r="F88" s="885">
        <v>5598709278.8800001</v>
      </c>
      <c r="G88" s="885">
        <v>4144390</v>
      </c>
      <c r="H88" s="885">
        <v>459395727.41000003</v>
      </c>
      <c r="I88" s="885">
        <v>59901498.389999993</v>
      </c>
      <c r="J88" s="885">
        <v>0</v>
      </c>
      <c r="K88" s="885">
        <v>0</v>
      </c>
      <c r="L88" s="886">
        <v>18342947.630000003</v>
      </c>
    </row>
    <row r="89" spans="1:12" ht="18.95" customHeight="1">
      <c r="A89" s="173"/>
      <c r="B89" s="174"/>
      <c r="C89" s="175"/>
      <c r="D89" s="176" t="s">
        <v>43</v>
      </c>
      <c r="E89" s="889">
        <v>5237609779.3600006</v>
      </c>
      <c r="F89" s="885">
        <v>4821209753.4500017</v>
      </c>
      <c r="G89" s="885">
        <v>2731233.5399999996</v>
      </c>
      <c r="H89" s="885">
        <v>362904647.04999965</v>
      </c>
      <c r="I89" s="885">
        <v>37744307.82</v>
      </c>
      <c r="J89" s="885">
        <v>0</v>
      </c>
      <c r="K89" s="885">
        <v>0</v>
      </c>
      <c r="L89" s="886">
        <v>13019837.500000002</v>
      </c>
    </row>
    <row r="90" spans="1:12" ht="18.95" customHeight="1">
      <c r="A90" s="183" t="s">
        <v>4</v>
      </c>
      <c r="B90" s="174"/>
      <c r="C90" s="175"/>
      <c r="D90" s="176" t="s">
        <v>44</v>
      </c>
      <c r="E90" s="887">
        <v>1.1415027941136089</v>
      </c>
      <c r="F90" s="887">
        <v>1.1530860879555225</v>
      </c>
      <c r="G90" s="876">
        <v>0.86131615894039726</v>
      </c>
      <c r="H90" s="876">
        <v>0.9481629989941075</v>
      </c>
      <c r="I90" s="876">
        <v>3.0703902887822339</v>
      </c>
      <c r="J90" s="876">
        <v>0</v>
      </c>
      <c r="K90" s="876">
        <v>0</v>
      </c>
      <c r="L90" s="878">
        <v>1.4464878902344187</v>
      </c>
    </row>
    <row r="91" spans="1:12" ht="18.95" customHeight="1">
      <c r="A91" s="177"/>
      <c r="B91" s="178"/>
      <c r="C91" s="175"/>
      <c r="D91" s="179" t="s">
        <v>45</v>
      </c>
      <c r="E91" s="879">
        <v>0.85296230463927269</v>
      </c>
      <c r="F91" s="879">
        <v>0.86112879117282293</v>
      </c>
      <c r="G91" s="879">
        <v>0.65901943108635996</v>
      </c>
      <c r="H91" s="879">
        <v>0.78996086684566769</v>
      </c>
      <c r="I91" s="879">
        <v>0.63010623831575252</v>
      </c>
      <c r="J91" s="879">
        <v>0</v>
      </c>
      <c r="K91" s="879">
        <v>0</v>
      </c>
      <c r="L91" s="880">
        <v>0.70980072356015333</v>
      </c>
    </row>
    <row r="92" spans="1:12" ht="18.95" customHeight="1">
      <c r="A92" s="173" t="s">
        <v>118</v>
      </c>
      <c r="B92" s="174" t="s">
        <v>47</v>
      </c>
      <c r="C92" s="181" t="s">
        <v>357</v>
      </c>
      <c r="D92" s="176" t="s">
        <v>41</v>
      </c>
      <c r="E92" s="890">
        <v>2215961000</v>
      </c>
      <c r="F92" s="891">
        <v>2001352000</v>
      </c>
      <c r="G92" s="891">
        <v>1181000</v>
      </c>
      <c r="H92" s="891">
        <v>198648000</v>
      </c>
      <c r="I92" s="891">
        <v>5077000</v>
      </c>
      <c r="J92" s="891">
        <v>0</v>
      </c>
      <c r="K92" s="891">
        <v>0</v>
      </c>
      <c r="L92" s="933">
        <v>9703000</v>
      </c>
    </row>
    <row r="93" spans="1:12" ht="18.95" customHeight="1">
      <c r="A93" s="173"/>
      <c r="B93" s="174"/>
      <c r="C93" s="191"/>
      <c r="D93" s="176" t="s">
        <v>42</v>
      </c>
      <c r="E93" s="890">
        <v>2888825181.2599998</v>
      </c>
      <c r="F93" s="885">
        <v>2610191171.4699998</v>
      </c>
      <c r="G93" s="885">
        <v>1823740.5699999998</v>
      </c>
      <c r="H93" s="885">
        <v>220485178.20000002</v>
      </c>
      <c r="I93" s="885">
        <v>37525727.969999999</v>
      </c>
      <c r="J93" s="885">
        <v>0</v>
      </c>
      <c r="K93" s="885">
        <v>0</v>
      </c>
      <c r="L93" s="886">
        <v>18799363.050000001</v>
      </c>
    </row>
    <row r="94" spans="1:12" ht="18.95" customHeight="1">
      <c r="A94" s="173"/>
      <c r="B94" s="174"/>
      <c r="C94" s="191"/>
      <c r="D94" s="176" t="s">
        <v>43</v>
      </c>
      <c r="E94" s="890">
        <v>2417090884.1599994</v>
      </c>
      <c r="F94" s="885">
        <v>2221210987.5699997</v>
      </c>
      <c r="G94" s="885">
        <v>1284914.2399999998</v>
      </c>
      <c r="H94" s="885">
        <v>169612197.83999982</v>
      </c>
      <c r="I94" s="885">
        <v>14981317.399999997</v>
      </c>
      <c r="J94" s="885">
        <v>0</v>
      </c>
      <c r="K94" s="885">
        <v>0</v>
      </c>
      <c r="L94" s="886">
        <v>10001467.110000003</v>
      </c>
    </row>
    <row r="95" spans="1:12" ht="18.95" customHeight="1">
      <c r="A95" s="183" t="s">
        <v>4</v>
      </c>
      <c r="B95" s="174"/>
      <c r="C95" s="192" t="s">
        <v>4</v>
      </c>
      <c r="D95" s="176" t="s">
        <v>44</v>
      </c>
      <c r="E95" s="887">
        <v>1.0907641804887358</v>
      </c>
      <c r="F95" s="887">
        <v>1.1098552316484056</v>
      </c>
      <c r="G95" s="876">
        <v>1.0879883488569007</v>
      </c>
      <c r="H95" s="876">
        <v>0.85383289960130393</v>
      </c>
      <c r="I95" s="876">
        <v>2.9508208390781951</v>
      </c>
      <c r="J95" s="876">
        <v>0</v>
      </c>
      <c r="K95" s="876">
        <v>0</v>
      </c>
      <c r="L95" s="878">
        <v>1.0307602916623728</v>
      </c>
    </row>
    <row r="96" spans="1:12" ht="18.95" customHeight="1">
      <c r="A96" s="177"/>
      <c r="B96" s="178"/>
      <c r="C96" s="193"/>
      <c r="D96" s="184" t="s">
        <v>45</v>
      </c>
      <c r="E96" s="879">
        <v>0.8367037575827807</v>
      </c>
      <c r="F96" s="879">
        <v>0.85097636213330097</v>
      </c>
      <c r="G96" s="879">
        <v>0.70454880542576293</v>
      </c>
      <c r="H96" s="879">
        <v>0.76926802619877788</v>
      </c>
      <c r="I96" s="879">
        <v>0.39922789537825448</v>
      </c>
      <c r="J96" s="879">
        <v>0</v>
      </c>
      <c r="K96" s="879">
        <v>0</v>
      </c>
      <c r="L96" s="880">
        <v>0.53201095608396176</v>
      </c>
    </row>
    <row r="97" spans="1:12" ht="27" customHeight="1">
      <c r="A97" s="827"/>
      <c r="E97" s="195"/>
      <c r="F97" s="195"/>
      <c r="G97" s="195"/>
      <c r="H97" s="195"/>
      <c r="I97" s="195"/>
      <c r="J97" s="195"/>
      <c r="K97" s="195"/>
      <c r="L97" s="195"/>
    </row>
    <row r="98" spans="1:12" ht="18" customHeight="1">
      <c r="A98" s="1620"/>
      <c r="B98" s="1620"/>
      <c r="C98" s="1620"/>
      <c r="D98" s="1620"/>
      <c r="E98" s="1620"/>
      <c r="F98" s="1620"/>
      <c r="G98" s="1620"/>
      <c r="H98" s="1620"/>
      <c r="I98" s="1620"/>
      <c r="J98" s="1620"/>
      <c r="K98" s="1620"/>
      <c r="L98" s="1620"/>
    </row>
    <row r="99" spans="1:12" ht="18">
      <c r="E99" s="195"/>
      <c r="F99" s="195"/>
      <c r="G99" s="195"/>
      <c r="H99" s="195"/>
      <c r="I99" s="195"/>
      <c r="J99" s="195"/>
      <c r="K99" s="195"/>
      <c r="L99" s="195"/>
    </row>
    <row r="100" spans="1:12">
      <c r="G100" s="180"/>
      <c r="H100" s="372"/>
      <c r="I100" s="373"/>
      <c r="J100" s="180"/>
    </row>
  </sheetData>
  <mergeCells count="1">
    <mergeCell ref="A98:L98"/>
  </mergeCells>
  <phoneticPr fontId="5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21">
    <pageSetUpPr autoPageBreaks="0"/>
  </sheetPr>
  <dimension ref="A1:L75"/>
  <sheetViews>
    <sheetView showGridLines="0" zoomScale="70" zoomScaleNormal="70" workbookViewId="0">
      <selection activeCell="A51" sqref="A51"/>
    </sheetView>
  </sheetViews>
  <sheetFormatPr defaultColWidth="5.140625" defaultRowHeight="15"/>
  <cols>
    <col min="1" max="1" width="5.140625" style="478" customWidth="1"/>
    <col min="2" max="2" width="2.5703125" style="478" customWidth="1"/>
    <col min="3" max="3" width="58.5703125" style="478" customWidth="1"/>
    <col min="4" max="4" width="19.85546875" style="478" customWidth="1"/>
    <col min="5" max="5" width="2.28515625" style="478" customWidth="1"/>
    <col min="6" max="7" width="20.85546875" style="478" customWidth="1"/>
    <col min="8" max="9" width="20.7109375" style="478" customWidth="1"/>
    <col min="10" max="10" width="5.85546875" style="478" customWidth="1"/>
    <col min="11" max="11" width="13.140625" style="478" bestFit="1" customWidth="1"/>
    <col min="12" max="13" width="12.5703125" style="478" customWidth="1"/>
    <col min="14" max="14" width="15.5703125" style="478" bestFit="1" customWidth="1"/>
    <col min="15" max="15" width="12.5703125" style="478" customWidth="1"/>
    <col min="16" max="16" width="15.5703125" style="478" bestFit="1" customWidth="1"/>
    <col min="17" max="17" width="12.5703125" style="478" customWidth="1"/>
    <col min="18" max="18" width="22.85546875" style="478" customWidth="1"/>
    <col min="19" max="247" width="12.5703125" style="478" customWidth="1"/>
    <col min="248" max="256" width="5.140625" style="478"/>
    <col min="257" max="257" width="5.140625" style="478" customWidth="1"/>
    <col min="258" max="258" width="2.5703125" style="478" customWidth="1"/>
    <col min="259" max="259" width="58.5703125" style="478" customWidth="1"/>
    <col min="260" max="260" width="19.85546875" style="478" customWidth="1"/>
    <col min="261" max="261" width="2.28515625" style="478" customWidth="1"/>
    <col min="262" max="263" width="20.85546875" style="478" customWidth="1"/>
    <col min="264" max="265" width="20.7109375" style="478" customWidth="1"/>
    <col min="266" max="266" width="5.85546875" style="478" customWidth="1"/>
    <col min="267" max="503" width="12.5703125" style="478" customWidth="1"/>
    <col min="504" max="512" width="5.140625" style="478"/>
    <col min="513" max="513" width="5.140625" style="478" customWidth="1"/>
    <col min="514" max="514" width="2.5703125" style="478" customWidth="1"/>
    <col min="515" max="515" width="58.5703125" style="478" customWidth="1"/>
    <col min="516" max="516" width="19.85546875" style="478" customWidth="1"/>
    <col min="517" max="517" width="2.28515625" style="478" customWidth="1"/>
    <col min="518" max="519" width="20.85546875" style="478" customWidth="1"/>
    <col min="520" max="521" width="20.7109375" style="478" customWidth="1"/>
    <col min="522" max="522" width="5.85546875" style="478" customWidth="1"/>
    <col min="523" max="759" width="12.5703125" style="478" customWidth="1"/>
    <col min="760" max="768" width="5.140625" style="478"/>
    <col min="769" max="769" width="5.140625" style="478" customWidth="1"/>
    <col min="770" max="770" width="2.5703125" style="478" customWidth="1"/>
    <col min="771" max="771" width="58.5703125" style="478" customWidth="1"/>
    <col min="772" max="772" width="19.85546875" style="478" customWidth="1"/>
    <col min="773" max="773" width="2.28515625" style="478" customWidth="1"/>
    <col min="774" max="775" width="20.85546875" style="478" customWidth="1"/>
    <col min="776" max="777" width="20.7109375" style="478" customWidth="1"/>
    <col min="778" max="778" width="5.85546875" style="478" customWidth="1"/>
    <col min="779" max="1015" width="12.5703125" style="478" customWidth="1"/>
    <col min="1016" max="1024" width="5.140625" style="478"/>
    <col min="1025" max="1025" width="5.140625" style="478" customWidth="1"/>
    <col min="1026" max="1026" width="2.5703125" style="478" customWidth="1"/>
    <col min="1027" max="1027" width="58.5703125" style="478" customWidth="1"/>
    <col min="1028" max="1028" width="19.85546875" style="478" customWidth="1"/>
    <col min="1029" max="1029" width="2.28515625" style="478" customWidth="1"/>
    <col min="1030" max="1031" width="20.85546875" style="478" customWidth="1"/>
    <col min="1032" max="1033" width="20.7109375" style="478" customWidth="1"/>
    <col min="1034" max="1034" width="5.85546875" style="478" customWidth="1"/>
    <col min="1035" max="1271" width="12.5703125" style="478" customWidth="1"/>
    <col min="1272" max="1280" width="5.140625" style="478"/>
    <col min="1281" max="1281" width="5.140625" style="478" customWidth="1"/>
    <col min="1282" max="1282" width="2.5703125" style="478" customWidth="1"/>
    <col min="1283" max="1283" width="58.5703125" style="478" customWidth="1"/>
    <col min="1284" max="1284" width="19.85546875" style="478" customWidth="1"/>
    <col min="1285" max="1285" width="2.28515625" style="478" customWidth="1"/>
    <col min="1286" max="1287" width="20.85546875" style="478" customWidth="1"/>
    <col min="1288" max="1289" width="20.7109375" style="478" customWidth="1"/>
    <col min="1290" max="1290" width="5.85546875" style="478" customWidth="1"/>
    <col min="1291" max="1527" width="12.5703125" style="478" customWidth="1"/>
    <col min="1528" max="1536" width="5.140625" style="478"/>
    <col min="1537" max="1537" width="5.140625" style="478" customWidth="1"/>
    <col min="1538" max="1538" width="2.5703125" style="478" customWidth="1"/>
    <col min="1539" max="1539" width="58.5703125" style="478" customWidth="1"/>
    <col min="1540" max="1540" width="19.85546875" style="478" customWidth="1"/>
    <col min="1541" max="1541" width="2.28515625" style="478" customWidth="1"/>
    <col min="1542" max="1543" width="20.85546875" style="478" customWidth="1"/>
    <col min="1544" max="1545" width="20.7109375" style="478" customWidth="1"/>
    <col min="1546" max="1546" width="5.85546875" style="478" customWidth="1"/>
    <col min="1547" max="1783" width="12.5703125" style="478" customWidth="1"/>
    <col min="1784" max="1792" width="5.140625" style="478"/>
    <col min="1793" max="1793" width="5.140625" style="478" customWidth="1"/>
    <col min="1794" max="1794" width="2.5703125" style="478" customWidth="1"/>
    <col min="1795" max="1795" width="58.5703125" style="478" customWidth="1"/>
    <col min="1796" max="1796" width="19.85546875" style="478" customWidth="1"/>
    <col min="1797" max="1797" width="2.28515625" style="478" customWidth="1"/>
    <col min="1798" max="1799" width="20.85546875" style="478" customWidth="1"/>
    <col min="1800" max="1801" width="20.7109375" style="478" customWidth="1"/>
    <col min="1802" max="1802" width="5.85546875" style="478" customWidth="1"/>
    <col min="1803" max="2039" width="12.5703125" style="478" customWidth="1"/>
    <col min="2040" max="2048" width="5.140625" style="478"/>
    <col min="2049" max="2049" width="5.140625" style="478" customWidth="1"/>
    <col min="2050" max="2050" width="2.5703125" style="478" customWidth="1"/>
    <col min="2051" max="2051" width="58.5703125" style="478" customWidth="1"/>
    <col min="2052" max="2052" width="19.85546875" style="478" customWidth="1"/>
    <col min="2053" max="2053" width="2.28515625" style="478" customWidth="1"/>
    <col min="2054" max="2055" width="20.85546875" style="478" customWidth="1"/>
    <col min="2056" max="2057" width="20.7109375" style="478" customWidth="1"/>
    <col min="2058" max="2058" width="5.85546875" style="478" customWidth="1"/>
    <col min="2059" max="2295" width="12.5703125" style="478" customWidth="1"/>
    <col min="2296" max="2304" width="5.140625" style="478"/>
    <col min="2305" max="2305" width="5.140625" style="478" customWidth="1"/>
    <col min="2306" max="2306" width="2.5703125" style="478" customWidth="1"/>
    <col min="2307" max="2307" width="58.5703125" style="478" customWidth="1"/>
    <col min="2308" max="2308" width="19.85546875" style="478" customWidth="1"/>
    <col min="2309" max="2309" width="2.28515625" style="478" customWidth="1"/>
    <col min="2310" max="2311" width="20.85546875" style="478" customWidth="1"/>
    <col min="2312" max="2313" width="20.7109375" style="478" customWidth="1"/>
    <col min="2314" max="2314" width="5.85546875" style="478" customWidth="1"/>
    <col min="2315" max="2551" width="12.5703125" style="478" customWidth="1"/>
    <col min="2552" max="2560" width="5.140625" style="478"/>
    <col min="2561" max="2561" width="5.140625" style="478" customWidth="1"/>
    <col min="2562" max="2562" width="2.5703125" style="478" customWidth="1"/>
    <col min="2563" max="2563" width="58.5703125" style="478" customWidth="1"/>
    <col min="2564" max="2564" width="19.85546875" style="478" customWidth="1"/>
    <col min="2565" max="2565" width="2.28515625" style="478" customWidth="1"/>
    <col min="2566" max="2567" width="20.85546875" style="478" customWidth="1"/>
    <col min="2568" max="2569" width="20.7109375" style="478" customWidth="1"/>
    <col min="2570" max="2570" width="5.85546875" style="478" customWidth="1"/>
    <col min="2571" max="2807" width="12.5703125" style="478" customWidth="1"/>
    <col min="2808" max="2816" width="5.140625" style="478"/>
    <col min="2817" max="2817" width="5.140625" style="478" customWidth="1"/>
    <col min="2818" max="2818" width="2.5703125" style="478" customWidth="1"/>
    <col min="2819" max="2819" width="58.5703125" style="478" customWidth="1"/>
    <col min="2820" max="2820" width="19.85546875" style="478" customWidth="1"/>
    <col min="2821" max="2821" width="2.28515625" style="478" customWidth="1"/>
    <col min="2822" max="2823" width="20.85546875" style="478" customWidth="1"/>
    <col min="2824" max="2825" width="20.7109375" style="478" customWidth="1"/>
    <col min="2826" max="2826" width="5.85546875" style="478" customWidth="1"/>
    <col min="2827" max="3063" width="12.5703125" style="478" customWidth="1"/>
    <col min="3064" max="3072" width="5.140625" style="478"/>
    <col min="3073" max="3073" width="5.140625" style="478" customWidth="1"/>
    <col min="3074" max="3074" width="2.5703125" style="478" customWidth="1"/>
    <col min="3075" max="3075" width="58.5703125" style="478" customWidth="1"/>
    <col min="3076" max="3076" width="19.85546875" style="478" customWidth="1"/>
    <col min="3077" max="3077" width="2.28515625" style="478" customWidth="1"/>
    <col min="3078" max="3079" width="20.85546875" style="478" customWidth="1"/>
    <col min="3080" max="3081" width="20.7109375" style="478" customWidth="1"/>
    <col min="3082" max="3082" width="5.85546875" style="478" customWidth="1"/>
    <col min="3083" max="3319" width="12.5703125" style="478" customWidth="1"/>
    <col min="3320" max="3328" width="5.140625" style="478"/>
    <col min="3329" max="3329" width="5.140625" style="478" customWidth="1"/>
    <col min="3330" max="3330" width="2.5703125" style="478" customWidth="1"/>
    <col min="3331" max="3331" width="58.5703125" style="478" customWidth="1"/>
    <col min="3332" max="3332" width="19.85546875" style="478" customWidth="1"/>
    <col min="3333" max="3333" width="2.28515625" style="478" customWidth="1"/>
    <col min="3334" max="3335" width="20.85546875" style="478" customWidth="1"/>
    <col min="3336" max="3337" width="20.7109375" style="478" customWidth="1"/>
    <col min="3338" max="3338" width="5.85546875" style="478" customWidth="1"/>
    <col min="3339" max="3575" width="12.5703125" style="478" customWidth="1"/>
    <col min="3576" max="3584" width="5.140625" style="478"/>
    <col min="3585" max="3585" width="5.140625" style="478" customWidth="1"/>
    <col min="3586" max="3586" width="2.5703125" style="478" customWidth="1"/>
    <col min="3587" max="3587" width="58.5703125" style="478" customWidth="1"/>
    <col min="3588" max="3588" width="19.85546875" style="478" customWidth="1"/>
    <col min="3589" max="3589" width="2.28515625" style="478" customWidth="1"/>
    <col min="3590" max="3591" width="20.85546875" style="478" customWidth="1"/>
    <col min="3592" max="3593" width="20.7109375" style="478" customWidth="1"/>
    <col min="3594" max="3594" width="5.85546875" style="478" customWidth="1"/>
    <col min="3595" max="3831" width="12.5703125" style="478" customWidth="1"/>
    <col min="3832" max="3840" width="5.140625" style="478"/>
    <col min="3841" max="3841" width="5.140625" style="478" customWidth="1"/>
    <col min="3842" max="3842" width="2.5703125" style="478" customWidth="1"/>
    <col min="3843" max="3843" width="58.5703125" style="478" customWidth="1"/>
    <col min="3844" max="3844" width="19.85546875" style="478" customWidth="1"/>
    <col min="3845" max="3845" width="2.28515625" style="478" customWidth="1"/>
    <col min="3846" max="3847" width="20.85546875" style="478" customWidth="1"/>
    <col min="3848" max="3849" width="20.7109375" style="478" customWidth="1"/>
    <col min="3850" max="3850" width="5.85546875" style="478" customWidth="1"/>
    <col min="3851" max="4087" width="12.5703125" style="478" customWidth="1"/>
    <col min="4088" max="4096" width="5.140625" style="478"/>
    <col min="4097" max="4097" width="5.140625" style="478" customWidth="1"/>
    <col min="4098" max="4098" width="2.5703125" style="478" customWidth="1"/>
    <col min="4099" max="4099" width="58.5703125" style="478" customWidth="1"/>
    <col min="4100" max="4100" width="19.85546875" style="478" customWidth="1"/>
    <col min="4101" max="4101" width="2.28515625" style="478" customWidth="1"/>
    <col min="4102" max="4103" width="20.85546875" style="478" customWidth="1"/>
    <col min="4104" max="4105" width="20.7109375" style="478" customWidth="1"/>
    <col min="4106" max="4106" width="5.85546875" style="478" customWidth="1"/>
    <col min="4107" max="4343" width="12.5703125" style="478" customWidth="1"/>
    <col min="4344" max="4352" width="5.140625" style="478"/>
    <col min="4353" max="4353" width="5.140625" style="478" customWidth="1"/>
    <col min="4354" max="4354" width="2.5703125" style="478" customWidth="1"/>
    <col min="4355" max="4355" width="58.5703125" style="478" customWidth="1"/>
    <col min="4356" max="4356" width="19.85546875" style="478" customWidth="1"/>
    <col min="4357" max="4357" width="2.28515625" style="478" customWidth="1"/>
    <col min="4358" max="4359" width="20.85546875" style="478" customWidth="1"/>
    <col min="4360" max="4361" width="20.7109375" style="478" customWidth="1"/>
    <col min="4362" max="4362" width="5.85546875" style="478" customWidth="1"/>
    <col min="4363" max="4599" width="12.5703125" style="478" customWidth="1"/>
    <col min="4600" max="4608" width="5.140625" style="478"/>
    <col min="4609" max="4609" width="5.140625" style="478" customWidth="1"/>
    <col min="4610" max="4610" width="2.5703125" style="478" customWidth="1"/>
    <col min="4611" max="4611" width="58.5703125" style="478" customWidth="1"/>
    <col min="4612" max="4612" width="19.85546875" style="478" customWidth="1"/>
    <col min="4613" max="4613" width="2.28515625" style="478" customWidth="1"/>
    <col min="4614" max="4615" width="20.85546875" style="478" customWidth="1"/>
    <col min="4616" max="4617" width="20.7109375" style="478" customWidth="1"/>
    <col min="4618" max="4618" width="5.85546875" style="478" customWidth="1"/>
    <col min="4619" max="4855" width="12.5703125" style="478" customWidth="1"/>
    <col min="4856" max="4864" width="5.140625" style="478"/>
    <col min="4865" max="4865" width="5.140625" style="478" customWidth="1"/>
    <col min="4866" max="4866" width="2.5703125" style="478" customWidth="1"/>
    <col min="4867" max="4867" width="58.5703125" style="478" customWidth="1"/>
    <col min="4868" max="4868" width="19.85546875" style="478" customWidth="1"/>
    <col min="4869" max="4869" width="2.28515625" style="478" customWidth="1"/>
    <col min="4870" max="4871" width="20.85546875" style="478" customWidth="1"/>
    <col min="4872" max="4873" width="20.7109375" style="478" customWidth="1"/>
    <col min="4874" max="4874" width="5.85546875" style="478" customWidth="1"/>
    <col min="4875" max="5111" width="12.5703125" style="478" customWidth="1"/>
    <col min="5112" max="5120" width="5.140625" style="478"/>
    <col min="5121" max="5121" width="5.140625" style="478" customWidth="1"/>
    <col min="5122" max="5122" width="2.5703125" style="478" customWidth="1"/>
    <col min="5123" max="5123" width="58.5703125" style="478" customWidth="1"/>
    <col min="5124" max="5124" width="19.85546875" style="478" customWidth="1"/>
    <col min="5125" max="5125" width="2.28515625" style="478" customWidth="1"/>
    <col min="5126" max="5127" width="20.85546875" style="478" customWidth="1"/>
    <col min="5128" max="5129" width="20.7109375" style="478" customWidth="1"/>
    <col min="5130" max="5130" width="5.85546875" style="478" customWidth="1"/>
    <col min="5131" max="5367" width="12.5703125" style="478" customWidth="1"/>
    <col min="5368" max="5376" width="5.140625" style="478"/>
    <col min="5377" max="5377" width="5.140625" style="478" customWidth="1"/>
    <col min="5378" max="5378" width="2.5703125" style="478" customWidth="1"/>
    <col min="5379" max="5379" width="58.5703125" style="478" customWidth="1"/>
    <col min="5380" max="5380" width="19.85546875" style="478" customWidth="1"/>
    <col min="5381" max="5381" width="2.28515625" style="478" customWidth="1"/>
    <col min="5382" max="5383" width="20.85546875" style="478" customWidth="1"/>
    <col min="5384" max="5385" width="20.7109375" style="478" customWidth="1"/>
    <col min="5386" max="5386" width="5.85546875" style="478" customWidth="1"/>
    <col min="5387" max="5623" width="12.5703125" style="478" customWidth="1"/>
    <col min="5624" max="5632" width="5.140625" style="478"/>
    <col min="5633" max="5633" width="5.140625" style="478" customWidth="1"/>
    <col min="5634" max="5634" width="2.5703125" style="478" customWidth="1"/>
    <col min="5635" max="5635" width="58.5703125" style="478" customWidth="1"/>
    <col min="5636" max="5636" width="19.85546875" style="478" customWidth="1"/>
    <col min="5637" max="5637" width="2.28515625" style="478" customWidth="1"/>
    <col min="5638" max="5639" width="20.85546875" style="478" customWidth="1"/>
    <col min="5640" max="5641" width="20.7109375" style="478" customWidth="1"/>
    <col min="5642" max="5642" width="5.85546875" style="478" customWidth="1"/>
    <col min="5643" max="5879" width="12.5703125" style="478" customWidth="1"/>
    <col min="5880" max="5888" width="5.140625" style="478"/>
    <col min="5889" max="5889" width="5.140625" style="478" customWidth="1"/>
    <col min="5890" max="5890" width="2.5703125" style="478" customWidth="1"/>
    <col min="5891" max="5891" width="58.5703125" style="478" customWidth="1"/>
    <col min="5892" max="5892" width="19.85546875" style="478" customWidth="1"/>
    <col min="5893" max="5893" width="2.28515625" style="478" customWidth="1"/>
    <col min="5894" max="5895" width="20.85546875" style="478" customWidth="1"/>
    <col min="5896" max="5897" width="20.7109375" style="478" customWidth="1"/>
    <col min="5898" max="5898" width="5.85546875" style="478" customWidth="1"/>
    <col min="5899" max="6135" width="12.5703125" style="478" customWidth="1"/>
    <col min="6136" max="6144" width="5.140625" style="478"/>
    <col min="6145" max="6145" width="5.140625" style="478" customWidth="1"/>
    <col min="6146" max="6146" width="2.5703125" style="478" customWidth="1"/>
    <col min="6147" max="6147" width="58.5703125" style="478" customWidth="1"/>
    <col min="6148" max="6148" width="19.85546875" style="478" customWidth="1"/>
    <col min="6149" max="6149" width="2.28515625" style="478" customWidth="1"/>
    <col min="6150" max="6151" width="20.85546875" style="478" customWidth="1"/>
    <col min="6152" max="6153" width="20.7109375" style="478" customWidth="1"/>
    <col min="6154" max="6154" width="5.85546875" style="478" customWidth="1"/>
    <col min="6155" max="6391" width="12.5703125" style="478" customWidth="1"/>
    <col min="6392" max="6400" width="5.140625" style="478"/>
    <col min="6401" max="6401" width="5.140625" style="478" customWidth="1"/>
    <col min="6402" max="6402" width="2.5703125" style="478" customWidth="1"/>
    <col min="6403" max="6403" width="58.5703125" style="478" customWidth="1"/>
    <col min="6404" max="6404" width="19.85546875" style="478" customWidth="1"/>
    <col min="6405" max="6405" width="2.28515625" style="478" customWidth="1"/>
    <col min="6406" max="6407" width="20.85546875" style="478" customWidth="1"/>
    <col min="6408" max="6409" width="20.7109375" style="478" customWidth="1"/>
    <col min="6410" max="6410" width="5.85546875" style="478" customWidth="1"/>
    <col min="6411" max="6647" width="12.5703125" style="478" customWidth="1"/>
    <col min="6648" max="6656" width="5.140625" style="478"/>
    <col min="6657" max="6657" width="5.140625" style="478" customWidth="1"/>
    <col min="6658" max="6658" width="2.5703125" style="478" customWidth="1"/>
    <col min="6659" max="6659" width="58.5703125" style="478" customWidth="1"/>
    <col min="6660" max="6660" width="19.85546875" style="478" customWidth="1"/>
    <col min="6661" max="6661" width="2.28515625" style="478" customWidth="1"/>
    <col min="6662" max="6663" width="20.85546875" style="478" customWidth="1"/>
    <col min="6664" max="6665" width="20.7109375" style="478" customWidth="1"/>
    <col min="6666" max="6666" width="5.85546875" style="478" customWidth="1"/>
    <col min="6667" max="6903" width="12.5703125" style="478" customWidth="1"/>
    <col min="6904" max="6912" width="5.140625" style="478"/>
    <col min="6913" max="6913" width="5.140625" style="478" customWidth="1"/>
    <col min="6914" max="6914" width="2.5703125" style="478" customWidth="1"/>
    <col min="6915" max="6915" width="58.5703125" style="478" customWidth="1"/>
    <col min="6916" max="6916" width="19.85546875" style="478" customWidth="1"/>
    <col min="6917" max="6917" width="2.28515625" style="478" customWidth="1"/>
    <col min="6918" max="6919" width="20.85546875" style="478" customWidth="1"/>
    <col min="6920" max="6921" width="20.7109375" style="478" customWidth="1"/>
    <col min="6922" max="6922" width="5.85546875" style="478" customWidth="1"/>
    <col min="6923" max="7159" width="12.5703125" style="478" customWidth="1"/>
    <col min="7160" max="7168" width="5.140625" style="478"/>
    <col min="7169" max="7169" width="5.140625" style="478" customWidth="1"/>
    <col min="7170" max="7170" width="2.5703125" style="478" customWidth="1"/>
    <col min="7171" max="7171" width="58.5703125" style="478" customWidth="1"/>
    <col min="7172" max="7172" width="19.85546875" style="478" customWidth="1"/>
    <col min="7173" max="7173" width="2.28515625" style="478" customWidth="1"/>
    <col min="7174" max="7175" width="20.85546875" style="478" customWidth="1"/>
    <col min="7176" max="7177" width="20.7109375" style="478" customWidth="1"/>
    <col min="7178" max="7178" width="5.85546875" style="478" customWidth="1"/>
    <col min="7179" max="7415" width="12.5703125" style="478" customWidth="1"/>
    <col min="7416" max="7424" width="5.140625" style="478"/>
    <col min="7425" max="7425" width="5.140625" style="478" customWidth="1"/>
    <col min="7426" max="7426" width="2.5703125" style="478" customWidth="1"/>
    <col min="7427" max="7427" width="58.5703125" style="478" customWidth="1"/>
    <col min="7428" max="7428" width="19.85546875" style="478" customWidth="1"/>
    <col min="7429" max="7429" width="2.28515625" style="478" customWidth="1"/>
    <col min="7430" max="7431" width="20.85546875" style="478" customWidth="1"/>
    <col min="7432" max="7433" width="20.7109375" style="478" customWidth="1"/>
    <col min="7434" max="7434" width="5.85546875" style="478" customWidth="1"/>
    <col min="7435" max="7671" width="12.5703125" style="478" customWidth="1"/>
    <col min="7672" max="7680" width="5.140625" style="478"/>
    <col min="7681" max="7681" width="5.140625" style="478" customWidth="1"/>
    <col min="7682" max="7682" width="2.5703125" style="478" customWidth="1"/>
    <col min="7683" max="7683" width="58.5703125" style="478" customWidth="1"/>
    <col min="7684" max="7684" width="19.85546875" style="478" customWidth="1"/>
    <col min="7685" max="7685" width="2.28515625" style="478" customWidth="1"/>
    <col min="7686" max="7687" width="20.85546875" style="478" customWidth="1"/>
    <col min="7688" max="7689" width="20.7109375" style="478" customWidth="1"/>
    <col min="7690" max="7690" width="5.85546875" style="478" customWidth="1"/>
    <col min="7691" max="7927" width="12.5703125" style="478" customWidth="1"/>
    <col min="7928" max="7936" width="5.140625" style="478"/>
    <col min="7937" max="7937" width="5.140625" style="478" customWidth="1"/>
    <col min="7938" max="7938" width="2.5703125" style="478" customWidth="1"/>
    <col min="7939" max="7939" width="58.5703125" style="478" customWidth="1"/>
    <col min="7940" max="7940" width="19.85546875" style="478" customWidth="1"/>
    <col min="7941" max="7941" width="2.28515625" style="478" customWidth="1"/>
    <col min="7942" max="7943" width="20.85546875" style="478" customWidth="1"/>
    <col min="7944" max="7945" width="20.7109375" style="478" customWidth="1"/>
    <col min="7946" max="7946" width="5.85546875" style="478" customWidth="1"/>
    <col min="7947" max="8183" width="12.5703125" style="478" customWidth="1"/>
    <col min="8184" max="8192" width="5.140625" style="478"/>
    <col min="8193" max="8193" width="5.140625" style="478" customWidth="1"/>
    <col min="8194" max="8194" width="2.5703125" style="478" customWidth="1"/>
    <col min="8195" max="8195" width="58.5703125" style="478" customWidth="1"/>
    <col min="8196" max="8196" width="19.85546875" style="478" customWidth="1"/>
    <col min="8197" max="8197" width="2.28515625" style="478" customWidth="1"/>
    <col min="8198" max="8199" width="20.85546875" style="478" customWidth="1"/>
    <col min="8200" max="8201" width="20.7109375" style="478" customWidth="1"/>
    <col min="8202" max="8202" width="5.85546875" style="478" customWidth="1"/>
    <col min="8203" max="8439" width="12.5703125" style="478" customWidth="1"/>
    <col min="8440" max="8448" width="5.140625" style="478"/>
    <col min="8449" max="8449" width="5.140625" style="478" customWidth="1"/>
    <col min="8450" max="8450" width="2.5703125" style="478" customWidth="1"/>
    <col min="8451" max="8451" width="58.5703125" style="478" customWidth="1"/>
    <col min="8452" max="8452" width="19.85546875" style="478" customWidth="1"/>
    <col min="8453" max="8453" width="2.28515625" style="478" customWidth="1"/>
    <col min="8454" max="8455" width="20.85546875" style="478" customWidth="1"/>
    <col min="8456" max="8457" width="20.7109375" style="478" customWidth="1"/>
    <col min="8458" max="8458" width="5.85546875" style="478" customWidth="1"/>
    <col min="8459" max="8695" width="12.5703125" style="478" customWidth="1"/>
    <col min="8696" max="8704" width="5.140625" style="478"/>
    <col min="8705" max="8705" width="5.140625" style="478" customWidth="1"/>
    <col min="8706" max="8706" width="2.5703125" style="478" customWidth="1"/>
    <col min="8707" max="8707" width="58.5703125" style="478" customWidth="1"/>
    <col min="8708" max="8708" width="19.85546875" style="478" customWidth="1"/>
    <col min="8709" max="8709" width="2.28515625" style="478" customWidth="1"/>
    <col min="8710" max="8711" width="20.85546875" style="478" customWidth="1"/>
    <col min="8712" max="8713" width="20.7109375" style="478" customWidth="1"/>
    <col min="8714" max="8714" width="5.85546875" style="478" customWidth="1"/>
    <col min="8715" max="8951" width="12.5703125" style="478" customWidth="1"/>
    <col min="8952" max="8960" width="5.140625" style="478"/>
    <col min="8961" max="8961" width="5.140625" style="478" customWidth="1"/>
    <col min="8962" max="8962" width="2.5703125" style="478" customWidth="1"/>
    <col min="8963" max="8963" width="58.5703125" style="478" customWidth="1"/>
    <col min="8964" max="8964" width="19.85546875" style="478" customWidth="1"/>
    <col min="8965" max="8965" width="2.28515625" style="478" customWidth="1"/>
    <col min="8966" max="8967" width="20.85546875" style="478" customWidth="1"/>
    <col min="8968" max="8969" width="20.7109375" style="478" customWidth="1"/>
    <col min="8970" max="8970" width="5.85546875" style="478" customWidth="1"/>
    <col min="8971" max="9207" width="12.5703125" style="478" customWidth="1"/>
    <col min="9208" max="9216" width="5.140625" style="478"/>
    <col min="9217" max="9217" width="5.140625" style="478" customWidth="1"/>
    <col min="9218" max="9218" width="2.5703125" style="478" customWidth="1"/>
    <col min="9219" max="9219" width="58.5703125" style="478" customWidth="1"/>
    <col min="9220" max="9220" width="19.85546875" style="478" customWidth="1"/>
    <col min="9221" max="9221" width="2.28515625" style="478" customWidth="1"/>
    <col min="9222" max="9223" width="20.85546875" style="478" customWidth="1"/>
    <col min="9224" max="9225" width="20.7109375" style="478" customWidth="1"/>
    <col min="9226" max="9226" width="5.85546875" style="478" customWidth="1"/>
    <col min="9227" max="9463" width="12.5703125" style="478" customWidth="1"/>
    <col min="9464" max="9472" width="5.140625" style="478"/>
    <col min="9473" max="9473" width="5.140625" style="478" customWidth="1"/>
    <col min="9474" max="9474" width="2.5703125" style="478" customWidth="1"/>
    <col min="9475" max="9475" width="58.5703125" style="478" customWidth="1"/>
    <col min="9476" max="9476" width="19.85546875" style="478" customWidth="1"/>
    <col min="9477" max="9477" width="2.28515625" style="478" customWidth="1"/>
    <col min="9478" max="9479" width="20.85546875" style="478" customWidth="1"/>
    <col min="9480" max="9481" width="20.7109375" style="478" customWidth="1"/>
    <col min="9482" max="9482" width="5.85546875" style="478" customWidth="1"/>
    <col min="9483" max="9719" width="12.5703125" style="478" customWidth="1"/>
    <col min="9720" max="9728" width="5.140625" style="478"/>
    <col min="9729" max="9729" width="5.140625" style="478" customWidth="1"/>
    <col min="9730" max="9730" width="2.5703125" style="478" customWidth="1"/>
    <col min="9731" max="9731" width="58.5703125" style="478" customWidth="1"/>
    <col min="9732" max="9732" width="19.85546875" style="478" customWidth="1"/>
    <col min="9733" max="9733" width="2.28515625" style="478" customWidth="1"/>
    <col min="9734" max="9735" width="20.85546875" style="478" customWidth="1"/>
    <col min="9736" max="9737" width="20.7109375" style="478" customWidth="1"/>
    <col min="9738" max="9738" width="5.85546875" style="478" customWidth="1"/>
    <col min="9739" max="9975" width="12.5703125" style="478" customWidth="1"/>
    <col min="9976" max="9984" width="5.140625" style="478"/>
    <col min="9985" max="9985" width="5.140625" style="478" customWidth="1"/>
    <col min="9986" max="9986" width="2.5703125" style="478" customWidth="1"/>
    <col min="9987" max="9987" width="58.5703125" style="478" customWidth="1"/>
    <col min="9988" max="9988" width="19.85546875" style="478" customWidth="1"/>
    <col min="9989" max="9989" width="2.28515625" style="478" customWidth="1"/>
    <col min="9990" max="9991" width="20.85546875" style="478" customWidth="1"/>
    <col min="9992" max="9993" width="20.7109375" style="478" customWidth="1"/>
    <col min="9994" max="9994" width="5.85546875" style="478" customWidth="1"/>
    <col min="9995" max="10231" width="12.5703125" style="478" customWidth="1"/>
    <col min="10232" max="10240" width="5.140625" style="478"/>
    <col min="10241" max="10241" width="5.140625" style="478" customWidth="1"/>
    <col min="10242" max="10242" width="2.5703125" style="478" customWidth="1"/>
    <col min="10243" max="10243" width="58.5703125" style="478" customWidth="1"/>
    <col min="10244" max="10244" width="19.85546875" style="478" customWidth="1"/>
    <col min="10245" max="10245" width="2.28515625" style="478" customWidth="1"/>
    <col min="10246" max="10247" width="20.85546875" style="478" customWidth="1"/>
    <col min="10248" max="10249" width="20.7109375" style="478" customWidth="1"/>
    <col min="10250" max="10250" width="5.85546875" style="478" customWidth="1"/>
    <col min="10251" max="10487" width="12.5703125" style="478" customWidth="1"/>
    <col min="10488" max="10496" width="5.140625" style="478"/>
    <col min="10497" max="10497" width="5.140625" style="478" customWidth="1"/>
    <col min="10498" max="10498" width="2.5703125" style="478" customWidth="1"/>
    <col min="10499" max="10499" width="58.5703125" style="478" customWidth="1"/>
    <col min="10500" max="10500" width="19.85546875" style="478" customWidth="1"/>
    <col min="10501" max="10501" width="2.28515625" style="478" customWidth="1"/>
    <col min="10502" max="10503" width="20.85546875" style="478" customWidth="1"/>
    <col min="10504" max="10505" width="20.7109375" style="478" customWidth="1"/>
    <col min="10506" max="10506" width="5.85546875" style="478" customWidth="1"/>
    <col min="10507" max="10743" width="12.5703125" style="478" customWidth="1"/>
    <col min="10744" max="10752" width="5.140625" style="478"/>
    <col min="10753" max="10753" width="5.140625" style="478" customWidth="1"/>
    <col min="10754" max="10754" width="2.5703125" style="478" customWidth="1"/>
    <col min="10755" max="10755" width="58.5703125" style="478" customWidth="1"/>
    <col min="10756" max="10756" width="19.85546875" style="478" customWidth="1"/>
    <col min="10757" max="10757" width="2.28515625" style="478" customWidth="1"/>
    <col min="10758" max="10759" width="20.85546875" style="478" customWidth="1"/>
    <col min="10760" max="10761" width="20.7109375" style="478" customWidth="1"/>
    <col min="10762" max="10762" width="5.85546875" style="478" customWidth="1"/>
    <col min="10763" max="10999" width="12.5703125" style="478" customWidth="1"/>
    <col min="11000" max="11008" width="5.140625" style="478"/>
    <col min="11009" max="11009" width="5.140625" style="478" customWidth="1"/>
    <col min="11010" max="11010" width="2.5703125" style="478" customWidth="1"/>
    <col min="11011" max="11011" width="58.5703125" style="478" customWidth="1"/>
    <col min="11012" max="11012" width="19.85546875" style="478" customWidth="1"/>
    <col min="11013" max="11013" width="2.28515625" style="478" customWidth="1"/>
    <col min="11014" max="11015" width="20.85546875" style="478" customWidth="1"/>
    <col min="11016" max="11017" width="20.7109375" style="478" customWidth="1"/>
    <col min="11018" max="11018" width="5.85546875" style="478" customWidth="1"/>
    <col min="11019" max="11255" width="12.5703125" style="478" customWidth="1"/>
    <col min="11256" max="11264" width="5.140625" style="478"/>
    <col min="11265" max="11265" width="5.140625" style="478" customWidth="1"/>
    <col min="11266" max="11266" width="2.5703125" style="478" customWidth="1"/>
    <col min="11267" max="11267" width="58.5703125" style="478" customWidth="1"/>
    <col min="11268" max="11268" width="19.85546875" style="478" customWidth="1"/>
    <col min="11269" max="11269" width="2.28515625" style="478" customWidth="1"/>
    <col min="11270" max="11271" width="20.85546875" style="478" customWidth="1"/>
    <col min="11272" max="11273" width="20.7109375" style="478" customWidth="1"/>
    <col min="11274" max="11274" width="5.85546875" style="478" customWidth="1"/>
    <col min="11275" max="11511" width="12.5703125" style="478" customWidth="1"/>
    <col min="11512" max="11520" width="5.140625" style="478"/>
    <col min="11521" max="11521" width="5.140625" style="478" customWidth="1"/>
    <col min="11522" max="11522" width="2.5703125" style="478" customWidth="1"/>
    <col min="11523" max="11523" width="58.5703125" style="478" customWidth="1"/>
    <col min="11524" max="11524" width="19.85546875" style="478" customWidth="1"/>
    <col min="11525" max="11525" width="2.28515625" style="478" customWidth="1"/>
    <col min="11526" max="11527" width="20.85546875" style="478" customWidth="1"/>
    <col min="11528" max="11529" width="20.7109375" style="478" customWidth="1"/>
    <col min="11530" max="11530" width="5.85546875" style="478" customWidth="1"/>
    <col min="11531" max="11767" width="12.5703125" style="478" customWidth="1"/>
    <col min="11768" max="11776" width="5.140625" style="478"/>
    <col min="11777" max="11777" width="5.140625" style="478" customWidth="1"/>
    <col min="11778" max="11778" width="2.5703125" style="478" customWidth="1"/>
    <col min="11779" max="11779" width="58.5703125" style="478" customWidth="1"/>
    <col min="11780" max="11780" width="19.85546875" style="478" customWidth="1"/>
    <col min="11781" max="11781" width="2.28515625" style="478" customWidth="1"/>
    <col min="11782" max="11783" width="20.85546875" style="478" customWidth="1"/>
    <col min="11784" max="11785" width="20.7109375" style="478" customWidth="1"/>
    <col min="11786" max="11786" width="5.85546875" style="478" customWidth="1"/>
    <col min="11787" max="12023" width="12.5703125" style="478" customWidth="1"/>
    <col min="12024" max="12032" width="5.140625" style="478"/>
    <col min="12033" max="12033" width="5.140625" style="478" customWidth="1"/>
    <col min="12034" max="12034" width="2.5703125" style="478" customWidth="1"/>
    <col min="12035" max="12035" width="58.5703125" style="478" customWidth="1"/>
    <col min="12036" max="12036" width="19.85546875" style="478" customWidth="1"/>
    <col min="12037" max="12037" width="2.28515625" style="478" customWidth="1"/>
    <col min="12038" max="12039" width="20.85546875" style="478" customWidth="1"/>
    <col min="12040" max="12041" width="20.7109375" style="478" customWidth="1"/>
    <col min="12042" max="12042" width="5.85546875" style="478" customWidth="1"/>
    <col min="12043" max="12279" width="12.5703125" style="478" customWidth="1"/>
    <col min="12280" max="12288" width="5.140625" style="478"/>
    <col min="12289" max="12289" width="5.140625" style="478" customWidth="1"/>
    <col min="12290" max="12290" width="2.5703125" style="478" customWidth="1"/>
    <col min="12291" max="12291" width="58.5703125" style="478" customWidth="1"/>
    <col min="12292" max="12292" width="19.85546875" style="478" customWidth="1"/>
    <col min="12293" max="12293" width="2.28515625" style="478" customWidth="1"/>
    <col min="12294" max="12295" width="20.85546875" style="478" customWidth="1"/>
    <col min="12296" max="12297" width="20.7109375" style="478" customWidth="1"/>
    <col min="12298" max="12298" width="5.85546875" style="478" customWidth="1"/>
    <col min="12299" max="12535" width="12.5703125" style="478" customWidth="1"/>
    <col min="12536" max="12544" width="5.140625" style="478"/>
    <col min="12545" max="12545" width="5.140625" style="478" customWidth="1"/>
    <col min="12546" max="12546" width="2.5703125" style="478" customWidth="1"/>
    <col min="12547" max="12547" width="58.5703125" style="478" customWidth="1"/>
    <col min="12548" max="12548" width="19.85546875" style="478" customWidth="1"/>
    <col min="12549" max="12549" width="2.28515625" style="478" customWidth="1"/>
    <col min="12550" max="12551" width="20.85546875" style="478" customWidth="1"/>
    <col min="12552" max="12553" width="20.7109375" style="478" customWidth="1"/>
    <col min="12554" max="12554" width="5.85546875" style="478" customWidth="1"/>
    <col min="12555" max="12791" width="12.5703125" style="478" customWidth="1"/>
    <col min="12792" max="12800" width="5.140625" style="478"/>
    <col min="12801" max="12801" width="5.140625" style="478" customWidth="1"/>
    <col min="12802" max="12802" width="2.5703125" style="478" customWidth="1"/>
    <col min="12803" max="12803" width="58.5703125" style="478" customWidth="1"/>
    <col min="12804" max="12804" width="19.85546875" style="478" customWidth="1"/>
    <col min="12805" max="12805" width="2.28515625" style="478" customWidth="1"/>
    <col min="12806" max="12807" width="20.85546875" style="478" customWidth="1"/>
    <col min="12808" max="12809" width="20.7109375" style="478" customWidth="1"/>
    <col min="12810" max="12810" width="5.85546875" style="478" customWidth="1"/>
    <col min="12811" max="13047" width="12.5703125" style="478" customWidth="1"/>
    <col min="13048" max="13056" width="5.140625" style="478"/>
    <col min="13057" max="13057" width="5.140625" style="478" customWidth="1"/>
    <col min="13058" max="13058" width="2.5703125" style="478" customWidth="1"/>
    <col min="13059" max="13059" width="58.5703125" style="478" customWidth="1"/>
    <col min="13060" max="13060" width="19.85546875" style="478" customWidth="1"/>
    <col min="13061" max="13061" width="2.28515625" style="478" customWidth="1"/>
    <col min="13062" max="13063" width="20.85546875" style="478" customWidth="1"/>
    <col min="13064" max="13065" width="20.7109375" style="478" customWidth="1"/>
    <col min="13066" max="13066" width="5.85546875" style="478" customWidth="1"/>
    <col min="13067" max="13303" width="12.5703125" style="478" customWidth="1"/>
    <col min="13304" max="13312" width="5.140625" style="478"/>
    <col min="13313" max="13313" width="5.140625" style="478" customWidth="1"/>
    <col min="13314" max="13314" width="2.5703125" style="478" customWidth="1"/>
    <col min="13315" max="13315" width="58.5703125" style="478" customWidth="1"/>
    <col min="13316" max="13316" width="19.85546875" style="478" customWidth="1"/>
    <col min="13317" max="13317" width="2.28515625" style="478" customWidth="1"/>
    <col min="13318" max="13319" width="20.85546875" style="478" customWidth="1"/>
    <col min="13320" max="13321" width="20.7109375" style="478" customWidth="1"/>
    <col min="13322" max="13322" width="5.85546875" style="478" customWidth="1"/>
    <col min="13323" max="13559" width="12.5703125" style="478" customWidth="1"/>
    <col min="13560" max="13568" width="5.140625" style="478"/>
    <col min="13569" max="13569" width="5.140625" style="478" customWidth="1"/>
    <col min="13570" max="13570" width="2.5703125" style="478" customWidth="1"/>
    <col min="13571" max="13571" width="58.5703125" style="478" customWidth="1"/>
    <col min="13572" max="13572" width="19.85546875" style="478" customWidth="1"/>
    <col min="13573" max="13573" width="2.28515625" style="478" customWidth="1"/>
    <col min="13574" max="13575" width="20.85546875" style="478" customWidth="1"/>
    <col min="13576" max="13577" width="20.7109375" style="478" customWidth="1"/>
    <col min="13578" max="13578" width="5.85546875" style="478" customWidth="1"/>
    <col min="13579" max="13815" width="12.5703125" style="478" customWidth="1"/>
    <col min="13816" max="13824" width="5.140625" style="478"/>
    <col min="13825" max="13825" width="5.140625" style="478" customWidth="1"/>
    <col min="13826" max="13826" width="2.5703125" style="478" customWidth="1"/>
    <col min="13827" max="13827" width="58.5703125" style="478" customWidth="1"/>
    <col min="13828" max="13828" width="19.85546875" style="478" customWidth="1"/>
    <col min="13829" max="13829" width="2.28515625" style="478" customWidth="1"/>
    <col min="13830" max="13831" width="20.85546875" style="478" customWidth="1"/>
    <col min="13832" max="13833" width="20.7109375" style="478" customWidth="1"/>
    <col min="13834" max="13834" width="5.85546875" style="478" customWidth="1"/>
    <col min="13835" max="14071" width="12.5703125" style="478" customWidth="1"/>
    <col min="14072" max="14080" width="5.140625" style="478"/>
    <col min="14081" max="14081" width="5.140625" style="478" customWidth="1"/>
    <col min="14082" max="14082" width="2.5703125" style="478" customWidth="1"/>
    <col min="14083" max="14083" width="58.5703125" style="478" customWidth="1"/>
    <col min="14084" max="14084" width="19.85546875" style="478" customWidth="1"/>
    <col min="14085" max="14085" width="2.28515625" style="478" customWidth="1"/>
    <col min="14086" max="14087" width="20.85546875" style="478" customWidth="1"/>
    <col min="14088" max="14089" width="20.7109375" style="478" customWidth="1"/>
    <col min="14090" max="14090" width="5.85546875" style="478" customWidth="1"/>
    <col min="14091" max="14327" width="12.5703125" style="478" customWidth="1"/>
    <col min="14328" max="14336" width="5.140625" style="478"/>
    <col min="14337" max="14337" width="5.140625" style="478" customWidth="1"/>
    <col min="14338" max="14338" width="2.5703125" style="478" customWidth="1"/>
    <col min="14339" max="14339" width="58.5703125" style="478" customWidth="1"/>
    <col min="14340" max="14340" width="19.85546875" style="478" customWidth="1"/>
    <col min="14341" max="14341" width="2.28515625" style="478" customWidth="1"/>
    <col min="14342" max="14343" width="20.85546875" style="478" customWidth="1"/>
    <col min="14344" max="14345" width="20.7109375" style="478" customWidth="1"/>
    <col min="14346" max="14346" width="5.85546875" style="478" customWidth="1"/>
    <col min="14347" max="14583" width="12.5703125" style="478" customWidth="1"/>
    <col min="14584" max="14592" width="5.140625" style="478"/>
    <col min="14593" max="14593" width="5.140625" style="478" customWidth="1"/>
    <col min="14594" max="14594" width="2.5703125" style="478" customWidth="1"/>
    <col min="14595" max="14595" width="58.5703125" style="478" customWidth="1"/>
    <col min="14596" max="14596" width="19.85546875" style="478" customWidth="1"/>
    <col min="14597" max="14597" width="2.28515625" style="478" customWidth="1"/>
    <col min="14598" max="14599" width="20.85546875" style="478" customWidth="1"/>
    <col min="14600" max="14601" width="20.7109375" style="478" customWidth="1"/>
    <col min="14602" max="14602" width="5.85546875" style="478" customWidth="1"/>
    <col min="14603" max="14839" width="12.5703125" style="478" customWidth="1"/>
    <col min="14840" max="14848" width="5.140625" style="478"/>
    <col min="14849" max="14849" width="5.140625" style="478" customWidth="1"/>
    <col min="14850" max="14850" width="2.5703125" style="478" customWidth="1"/>
    <col min="14851" max="14851" width="58.5703125" style="478" customWidth="1"/>
    <col min="14852" max="14852" width="19.85546875" style="478" customWidth="1"/>
    <col min="14853" max="14853" width="2.28515625" style="478" customWidth="1"/>
    <col min="14854" max="14855" width="20.85546875" style="478" customWidth="1"/>
    <col min="14856" max="14857" width="20.7109375" style="478" customWidth="1"/>
    <col min="14858" max="14858" width="5.85546875" style="478" customWidth="1"/>
    <col min="14859" max="15095" width="12.5703125" style="478" customWidth="1"/>
    <col min="15096" max="15104" width="5.140625" style="478"/>
    <col min="15105" max="15105" width="5.140625" style="478" customWidth="1"/>
    <col min="15106" max="15106" width="2.5703125" style="478" customWidth="1"/>
    <col min="15107" max="15107" width="58.5703125" style="478" customWidth="1"/>
    <col min="15108" max="15108" width="19.85546875" style="478" customWidth="1"/>
    <col min="15109" max="15109" width="2.28515625" style="478" customWidth="1"/>
    <col min="15110" max="15111" width="20.85546875" style="478" customWidth="1"/>
    <col min="15112" max="15113" width="20.7109375" style="478" customWidth="1"/>
    <col min="15114" max="15114" width="5.85546875" style="478" customWidth="1"/>
    <col min="15115" max="15351" width="12.5703125" style="478" customWidth="1"/>
    <col min="15352" max="15360" width="5.140625" style="478"/>
    <col min="15361" max="15361" width="5.140625" style="478" customWidth="1"/>
    <col min="15362" max="15362" width="2.5703125" style="478" customWidth="1"/>
    <col min="15363" max="15363" width="58.5703125" style="478" customWidth="1"/>
    <col min="15364" max="15364" width="19.85546875" style="478" customWidth="1"/>
    <col min="15365" max="15365" width="2.28515625" style="478" customWidth="1"/>
    <col min="15366" max="15367" width="20.85546875" style="478" customWidth="1"/>
    <col min="15368" max="15369" width="20.7109375" style="478" customWidth="1"/>
    <col min="15370" max="15370" width="5.85546875" style="478" customWidth="1"/>
    <col min="15371" max="15607" width="12.5703125" style="478" customWidth="1"/>
    <col min="15608" max="15616" width="5.140625" style="478"/>
    <col min="15617" max="15617" width="5.140625" style="478" customWidth="1"/>
    <col min="15618" max="15618" width="2.5703125" style="478" customWidth="1"/>
    <col min="15619" max="15619" width="58.5703125" style="478" customWidth="1"/>
    <col min="15620" max="15620" width="19.85546875" style="478" customWidth="1"/>
    <col min="15621" max="15621" width="2.28515625" style="478" customWidth="1"/>
    <col min="15622" max="15623" width="20.85546875" style="478" customWidth="1"/>
    <col min="15624" max="15625" width="20.7109375" style="478" customWidth="1"/>
    <col min="15626" max="15626" width="5.85546875" style="478" customWidth="1"/>
    <col min="15627" max="15863" width="12.5703125" style="478" customWidth="1"/>
    <col min="15864" max="15872" width="5.140625" style="478"/>
    <col min="15873" max="15873" width="5.140625" style="478" customWidth="1"/>
    <col min="15874" max="15874" width="2.5703125" style="478" customWidth="1"/>
    <col min="15875" max="15875" width="58.5703125" style="478" customWidth="1"/>
    <col min="15876" max="15876" width="19.85546875" style="478" customWidth="1"/>
    <col min="15877" max="15877" width="2.28515625" style="478" customWidth="1"/>
    <col min="15878" max="15879" width="20.85546875" style="478" customWidth="1"/>
    <col min="15880" max="15881" width="20.7109375" style="478" customWidth="1"/>
    <col min="15882" max="15882" width="5.85546875" style="478" customWidth="1"/>
    <col min="15883" max="16119" width="12.5703125" style="478" customWidth="1"/>
    <col min="16120" max="16128" width="5.140625" style="478"/>
    <col min="16129" max="16129" width="5.140625" style="478" customWidth="1"/>
    <col min="16130" max="16130" width="2.5703125" style="478" customWidth="1"/>
    <col min="16131" max="16131" width="58.5703125" style="478" customWidth="1"/>
    <col min="16132" max="16132" width="19.85546875" style="478" customWidth="1"/>
    <col min="16133" max="16133" width="2.28515625" style="478" customWidth="1"/>
    <col min="16134" max="16135" width="20.85546875" style="478" customWidth="1"/>
    <col min="16136" max="16137" width="20.7109375" style="478" customWidth="1"/>
    <col min="16138" max="16138" width="5.85546875" style="478" customWidth="1"/>
    <col min="16139" max="16375" width="12.5703125" style="478" customWidth="1"/>
    <col min="16376" max="16384" width="5.140625" style="478"/>
  </cols>
  <sheetData>
    <row r="1" spans="1:12" ht="16.5" customHeight="1">
      <c r="A1" s="1624" t="s">
        <v>584</v>
      </c>
      <c r="B1" s="1624"/>
      <c r="C1" s="1624"/>
      <c r="D1" s="476"/>
      <c r="E1" s="476"/>
      <c r="F1" s="476"/>
      <c r="G1" s="476"/>
      <c r="H1" s="477"/>
      <c r="I1" s="477"/>
    </row>
    <row r="2" spans="1:12" ht="16.5" customHeight="1">
      <c r="A2" s="476"/>
      <c r="B2" s="476"/>
      <c r="C2" s="479" t="s">
        <v>585</v>
      </c>
      <c r="D2" s="480"/>
      <c r="E2" s="480"/>
      <c r="F2" s="480"/>
      <c r="G2" s="480"/>
      <c r="H2" s="481"/>
      <c r="I2" s="481"/>
    </row>
    <row r="3" spans="1:12" ht="12" customHeight="1">
      <c r="A3" s="476"/>
      <c r="B3" s="476"/>
      <c r="C3" s="479"/>
      <c r="D3" s="480"/>
      <c r="E3" s="480"/>
      <c r="F3" s="480"/>
      <c r="G3" s="480"/>
      <c r="H3" s="481"/>
      <c r="I3" s="481"/>
    </row>
    <row r="4" spans="1:12" ht="15" customHeight="1">
      <c r="A4" s="482"/>
      <c r="B4" s="482"/>
      <c r="C4" s="479"/>
      <c r="D4" s="480"/>
      <c r="E4" s="480"/>
      <c r="F4" s="480"/>
      <c r="G4" s="480"/>
      <c r="H4" s="481"/>
      <c r="I4" s="483" t="s">
        <v>2</v>
      </c>
    </row>
    <row r="5" spans="1:12" ht="16.5" customHeight="1">
      <c r="A5" s="484"/>
      <c r="B5" s="477"/>
      <c r="C5" s="485"/>
      <c r="D5" s="1625" t="s">
        <v>586</v>
      </c>
      <c r="E5" s="1626"/>
      <c r="F5" s="1626"/>
      <c r="G5" s="1627"/>
      <c r="H5" s="1628" t="s">
        <v>587</v>
      </c>
      <c r="I5" s="1629"/>
    </row>
    <row r="6" spans="1:12" ht="15" customHeight="1">
      <c r="A6" s="486"/>
      <c r="B6" s="477"/>
      <c r="C6" s="487"/>
      <c r="D6" s="1630" t="s">
        <v>799</v>
      </c>
      <c r="E6" s="1631"/>
      <c r="F6" s="1631"/>
      <c r="G6" s="1632"/>
      <c r="H6" s="1630" t="s">
        <v>799</v>
      </c>
      <c r="I6" s="1632"/>
      <c r="J6" s="488" t="s">
        <v>4</v>
      </c>
    </row>
    <row r="7" spans="1:12" ht="15.75">
      <c r="A7" s="486"/>
      <c r="B7" s="477"/>
      <c r="C7" s="489" t="s">
        <v>3</v>
      </c>
      <c r="D7" s="490"/>
      <c r="E7" s="491"/>
      <c r="F7" s="492" t="s">
        <v>588</v>
      </c>
      <c r="G7" s="493"/>
      <c r="H7" s="494" t="s">
        <v>4</v>
      </c>
      <c r="I7" s="495" t="s">
        <v>4</v>
      </c>
      <c r="J7" s="488" t="s">
        <v>4</v>
      </c>
    </row>
    <row r="8" spans="1:12" ht="14.25" customHeight="1">
      <c r="A8" s="486"/>
      <c r="B8" s="477"/>
      <c r="C8" s="496"/>
      <c r="D8" s="497"/>
      <c r="E8" s="489"/>
      <c r="F8" s="498"/>
      <c r="G8" s="499" t="s">
        <v>588</v>
      </c>
      <c r="H8" s="500" t="s">
        <v>589</v>
      </c>
      <c r="I8" s="501" t="s">
        <v>590</v>
      </c>
      <c r="J8" s="488" t="s">
        <v>4</v>
      </c>
    </row>
    <row r="9" spans="1:12" ht="14.25" customHeight="1">
      <c r="A9" s="486"/>
      <c r="B9" s="477"/>
      <c r="C9" s="502"/>
      <c r="D9" s="503" t="s">
        <v>591</v>
      </c>
      <c r="E9" s="489"/>
      <c r="F9" s="504" t="s">
        <v>592</v>
      </c>
      <c r="G9" s="505" t="s">
        <v>593</v>
      </c>
      <c r="H9" s="500" t="s">
        <v>594</v>
      </c>
      <c r="I9" s="501" t="s">
        <v>595</v>
      </c>
      <c r="J9" s="488" t="s">
        <v>4</v>
      </c>
    </row>
    <row r="10" spans="1:12" ht="14.25" customHeight="1">
      <c r="A10" s="506"/>
      <c r="B10" s="482"/>
      <c r="C10" s="507"/>
      <c r="D10" s="508"/>
      <c r="E10" s="509"/>
      <c r="F10" s="510"/>
      <c r="G10" s="505" t="s">
        <v>596</v>
      </c>
      <c r="H10" s="511" t="s">
        <v>597</v>
      </c>
      <c r="I10" s="512"/>
      <c r="J10" s="488" t="s">
        <v>4</v>
      </c>
      <c r="K10" s="488"/>
      <c r="L10" s="488"/>
    </row>
    <row r="11" spans="1:12" ht="9.9499999999999993" customHeight="1">
      <c r="A11" s="513"/>
      <c r="B11" s="514"/>
      <c r="C11" s="515" t="s">
        <v>455</v>
      </c>
      <c r="D11" s="516">
        <v>2</v>
      </c>
      <c r="E11" s="517"/>
      <c r="F11" s="518">
        <v>3</v>
      </c>
      <c r="G11" s="518">
        <v>4</v>
      </c>
      <c r="H11" s="519">
        <v>5</v>
      </c>
      <c r="I11" s="520">
        <v>6</v>
      </c>
      <c r="J11" s="488"/>
      <c r="K11" s="488"/>
      <c r="L11" s="488"/>
    </row>
    <row r="12" spans="1:12" ht="6.75" customHeight="1">
      <c r="A12" s="484"/>
      <c r="B12" s="521"/>
      <c r="C12" s="522" t="s">
        <v>4</v>
      </c>
      <c r="D12" s="523" t="s">
        <v>4</v>
      </c>
      <c r="E12" s="523"/>
      <c r="F12" s="524" t="s">
        <v>124</v>
      </c>
      <c r="G12" s="525"/>
      <c r="H12" s="526" t="s">
        <v>4</v>
      </c>
      <c r="I12" s="527" t="s">
        <v>124</v>
      </c>
      <c r="J12" s="488"/>
      <c r="K12" s="488"/>
      <c r="L12" s="488"/>
    </row>
    <row r="13" spans="1:12" ht="21.75" customHeight="1">
      <c r="A13" s="1621" t="s">
        <v>598</v>
      </c>
      <c r="B13" s="1622"/>
      <c r="C13" s="1623"/>
      <c r="D13" s="1059">
        <v>3311941248.5100017</v>
      </c>
      <c r="E13" s="1059"/>
      <c r="F13" s="1059">
        <v>763432635.95000005</v>
      </c>
      <c r="G13" s="1060">
        <v>762285773.59000003</v>
      </c>
      <c r="H13" s="1059">
        <v>670203487.63000011</v>
      </c>
      <c r="I13" s="1061">
        <v>93229148.319999993</v>
      </c>
      <c r="J13" s="488"/>
      <c r="K13" s="488"/>
      <c r="L13" s="488"/>
    </row>
    <row r="14" spans="1:12" s="528" customFormat="1" ht="21.75" customHeight="1">
      <c r="A14" s="934" t="s">
        <v>361</v>
      </c>
      <c r="B14" s="935" t="s">
        <v>47</v>
      </c>
      <c r="C14" s="936" t="s">
        <v>362</v>
      </c>
      <c r="D14" s="1047">
        <v>35339859.110000066</v>
      </c>
      <c r="E14" s="1047"/>
      <c r="F14" s="1052">
        <v>215447.69</v>
      </c>
      <c r="G14" s="1050">
        <v>0</v>
      </c>
      <c r="H14" s="1051">
        <v>215447.69</v>
      </c>
      <c r="I14" s="1052">
        <v>0</v>
      </c>
      <c r="J14" s="488"/>
      <c r="K14" s="937"/>
      <c r="L14" s="488"/>
    </row>
    <row r="15" spans="1:12" s="528" customFormat="1" ht="21.75" customHeight="1">
      <c r="A15" s="934" t="s">
        <v>363</v>
      </c>
      <c r="B15" s="935" t="s">
        <v>47</v>
      </c>
      <c r="C15" s="936" t="s">
        <v>364</v>
      </c>
      <c r="D15" s="1047">
        <v>29063.160000000003</v>
      </c>
      <c r="E15" s="1047"/>
      <c r="F15" s="1052">
        <v>0</v>
      </c>
      <c r="G15" s="1050">
        <v>0</v>
      </c>
      <c r="H15" s="1051">
        <v>0</v>
      </c>
      <c r="I15" s="1052">
        <v>0</v>
      </c>
      <c r="J15" s="488"/>
      <c r="K15" s="938"/>
      <c r="L15" s="488"/>
    </row>
    <row r="16" spans="1:12" s="528" customFormat="1" ht="21.75" customHeight="1">
      <c r="A16" s="939" t="s">
        <v>365</v>
      </c>
      <c r="B16" s="935" t="s">
        <v>47</v>
      </c>
      <c r="C16" s="940" t="s">
        <v>366</v>
      </c>
      <c r="D16" s="1047">
        <v>456238.82</v>
      </c>
      <c r="E16" s="1047"/>
      <c r="F16" s="1052">
        <v>0</v>
      </c>
      <c r="G16" s="1050">
        <v>0</v>
      </c>
      <c r="H16" s="1051">
        <v>0</v>
      </c>
      <c r="I16" s="1052">
        <v>0</v>
      </c>
      <c r="J16" s="488"/>
      <c r="K16" s="938"/>
      <c r="L16" s="488"/>
    </row>
    <row r="17" spans="1:12" s="528" customFormat="1" ht="21.75" customHeight="1">
      <c r="A17" s="941" t="s">
        <v>367</v>
      </c>
      <c r="B17" s="935" t="s">
        <v>47</v>
      </c>
      <c r="C17" s="940" t="s">
        <v>368</v>
      </c>
      <c r="D17" s="1047">
        <v>0</v>
      </c>
      <c r="E17" s="1047"/>
      <c r="F17" s="1052">
        <v>0</v>
      </c>
      <c r="G17" s="1050">
        <v>0</v>
      </c>
      <c r="H17" s="1051">
        <v>0</v>
      </c>
      <c r="I17" s="1052">
        <v>0</v>
      </c>
      <c r="J17" s="488"/>
      <c r="K17" s="938"/>
      <c r="L17" s="488"/>
    </row>
    <row r="18" spans="1:12" s="528" customFormat="1" ht="21.75" customHeight="1">
      <c r="A18" s="939" t="s">
        <v>369</v>
      </c>
      <c r="B18" s="935" t="s">
        <v>47</v>
      </c>
      <c r="C18" s="940" t="s">
        <v>370</v>
      </c>
      <c r="D18" s="1047">
        <v>15262794.309999999</v>
      </c>
      <c r="E18" s="1047"/>
      <c r="F18" s="1052">
        <v>0</v>
      </c>
      <c r="G18" s="1050">
        <v>0</v>
      </c>
      <c r="H18" s="1051">
        <v>0</v>
      </c>
      <c r="I18" s="1052">
        <v>0</v>
      </c>
      <c r="J18" s="488"/>
      <c r="K18" s="938"/>
      <c r="L18" s="488"/>
    </row>
    <row r="19" spans="1:12" s="1217" customFormat="1" ht="36.75" customHeight="1">
      <c r="A19" s="1211" t="s">
        <v>371</v>
      </c>
      <c r="B19" s="1209" t="s">
        <v>47</v>
      </c>
      <c r="C19" s="1218" t="s">
        <v>793</v>
      </c>
      <c r="D19" s="1047">
        <v>0</v>
      </c>
      <c r="E19" s="1047"/>
      <c r="F19" s="1052">
        <v>0</v>
      </c>
      <c r="G19" s="1050">
        <v>0</v>
      </c>
      <c r="H19" s="1051">
        <v>0</v>
      </c>
      <c r="I19" s="1052">
        <v>0</v>
      </c>
      <c r="J19" s="1215"/>
      <c r="K19" s="1216"/>
      <c r="L19" s="1215"/>
    </row>
    <row r="20" spans="1:12" s="1217" customFormat="1" ht="21.75" customHeight="1">
      <c r="A20" s="939" t="s">
        <v>374</v>
      </c>
      <c r="B20" s="935" t="s">
        <v>47</v>
      </c>
      <c r="C20" s="936" t="s">
        <v>375</v>
      </c>
      <c r="D20" s="1047">
        <v>1192321.18</v>
      </c>
      <c r="E20" s="1047"/>
      <c r="F20" s="1052">
        <v>0</v>
      </c>
      <c r="G20" s="1050">
        <v>0</v>
      </c>
      <c r="H20" s="1051">
        <v>0</v>
      </c>
      <c r="I20" s="1052">
        <v>0</v>
      </c>
      <c r="J20" s="1215"/>
      <c r="K20" s="1216"/>
      <c r="L20" s="1215"/>
    </row>
    <row r="21" spans="1:12" s="528" customFormat="1" ht="21.75" customHeight="1">
      <c r="A21" s="939" t="s">
        <v>376</v>
      </c>
      <c r="B21" s="935" t="s">
        <v>47</v>
      </c>
      <c r="C21" s="936" t="s">
        <v>377</v>
      </c>
      <c r="D21" s="1047">
        <v>0</v>
      </c>
      <c r="E21" s="1047"/>
      <c r="F21" s="1052">
        <v>0</v>
      </c>
      <c r="G21" s="1050">
        <v>0</v>
      </c>
      <c r="H21" s="1051">
        <v>0</v>
      </c>
      <c r="I21" s="1052">
        <v>0</v>
      </c>
      <c r="J21" s="488"/>
      <c r="K21" s="938"/>
      <c r="L21" s="488"/>
    </row>
    <row r="22" spans="1:12" s="528" customFormat="1" ht="21.75" customHeight="1">
      <c r="A22" s="939" t="s">
        <v>378</v>
      </c>
      <c r="B22" s="935" t="s">
        <v>47</v>
      </c>
      <c r="C22" s="936" t="s">
        <v>379</v>
      </c>
      <c r="D22" s="1047">
        <v>206678736.24000016</v>
      </c>
      <c r="E22" s="1047"/>
      <c r="F22" s="1052">
        <v>12108.4</v>
      </c>
      <c r="G22" s="1050">
        <v>9696</v>
      </c>
      <c r="H22" s="1051">
        <v>12108.4</v>
      </c>
      <c r="I22" s="1052">
        <v>0</v>
      </c>
      <c r="J22" s="488"/>
      <c r="K22" s="938"/>
      <c r="L22" s="488"/>
    </row>
    <row r="23" spans="1:12" s="528" customFormat="1" ht="21.75" customHeight="1">
      <c r="A23" s="939" t="s">
        <v>380</v>
      </c>
      <c r="B23" s="935" t="s">
        <v>47</v>
      </c>
      <c r="C23" s="936" t="s">
        <v>134</v>
      </c>
      <c r="D23" s="1047">
        <v>5619</v>
      </c>
      <c r="E23" s="1047"/>
      <c r="F23" s="1052">
        <v>0</v>
      </c>
      <c r="G23" s="1050">
        <v>0</v>
      </c>
      <c r="H23" s="1051">
        <v>0</v>
      </c>
      <c r="I23" s="1052">
        <v>0</v>
      </c>
      <c r="J23" s="488"/>
      <c r="K23" s="938"/>
      <c r="L23" s="488"/>
    </row>
    <row r="24" spans="1:12" s="528" customFormat="1" ht="21.75" customHeight="1">
      <c r="A24" s="939" t="s">
        <v>381</v>
      </c>
      <c r="B24" s="935" t="s">
        <v>47</v>
      </c>
      <c r="C24" s="936" t="s">
        <v>599</v>
      </c>
      <c r="D24" s="1047">
        <v>4633277.09</v>
      </c>
      <c r="E24" s="1047"/>
      <c r="F24" s="1052">
        <v>4050</v>
      </c>
      <c r="G24" s="1050">
        <v>0</v>
      </c>
      <c r="H24" s="1051">
        <v>4050</v>
      </c>
      <c r="I24" s="1052">
        <v>0</v>
      </c>
      <c r="J24" s="488"/>
      <c r="K24" s="938"/>
      <c r="L24" s="488"/>
    </row>
    <row r="25" spans="1:12" s="528" customFormat="1" ht="21.75" customHeight="1">
      <c r="A25" s="939" t="s">
        <v>383</v>
      </c>
      <c r="B25" s="935" t="s">
        <v>47</v>
      </c>
      <c r="C25" s="940" t="s">
        <v>384</v>
      </c>
      <c r="D25" s="1047">
        <v>2710033.9800000009</v>
      </c>
      <c r="E25" s="1047"/>
      <c r="F25" s="1052">
        <v>2574</v>
      </c>
      <c r="G25" s="1050">
        <v>0</v>
      </c>
      <c r="H25" s="1051">
        <v>2574</v>
      </c>
      <c r="I25" s="1052">
        <v>0</v>
      </c>
      <c r="J25" s="488"/>
      <c r="K25" s="938"/>
      <c r="L25" s="488"/>
    </row>
    <row r="26" spans="1:12" ht="21.75" customHeight="1">
      <c r="A26" s="939" t="s">
        <v>385</v>
      </c>
      <c r="B26" s="935" t="s">
        <v>47</v>
      </c>
      <c r="C26" s="940" t="s">
        <v>386</v>
      </c>
      <c r="D26" s="1047">
        <v>166415.73000000001</v>
      </c>
      <c r="E26" s="1047"/>
      <c r="F26" s="1052">
        <v>0</v>
      </c>
      <c r="G26" s="1050">
        <v>0</v>
      </c>
      <c r="H26" s="1051">
        <v>0</v>
      </c>
      <c r="I26" s="1052">
        <v>0</v>
      </c>
      <c r="J26" s="488"/>
      <c r="K26" s="938"/>
      <c r="L26" s="488"/>
    </row>
    <row r="27" spans="1:12" s="528" customFormat="1" ht="21.75" customHeight="1">
      <c r="A27" s="939" t="s">
        <v>387</v>
      </c>
      <c r="B27" s="935" t="s">
        <v>47</v>
      </c>
      <c r="C27" s="940" t="s">
        <v>743</v>
      </c>
      <c r="D27" s="1047">
        <v>1956159.96</v>
      </c>
      <c r="E27" s="1047"/>
      <c r="F27" s="1052">
        <v>0</v>
      </c>
      <c r="G27" s="1050">
        <v>0</v>
      </c>
      <c r="H27" s="1051">
        <v>0</v>
      </c>
      <c r="I27" s="1052">
        <v>0</v>
      </c>
      <c r="J27" s="488"/>
      <c r="K27" s="938"/>
      <c r="L27" s="488"/>
    </row>
    <row r="28" spans="1:12" s="529" customFormat="1" ht="21.75" customHeight="1">
      <c r="A28" s="939" t="s">
        <v>388</v>
      </c>
      <c r="B28" s="935" t="s">
        <v>47</v>
      </c>
      <c r="C28" s="936" t="s">
        <v>600</v>
      </c>
      <c r="D28" s="1047">
        <v>1175918454.8300023</v>
      </c>
      <c r="E28" s="1047"/>
      <c r="F28" s="1052">
        <v>762774993.33000004</v>
      </c>
      <c r="G28" s="1050">
        <v>762272666.69000006</v>
      </c>
      <c r="H28" s="1051">
        <v>669549846.6400001</v>
      </c>
      <c r="I28" s="1052">
        <v>93225146.689999998</v>
      </c>
      <c r="J28" s="488"/>
      <c r="K28" s="938"/>
      <c r="L28" s="488"/>
    </row>
    <row r="29" spans="1:12" s="533" customFormat="1" ht="30" customHeight="1">
      <c r="A29" s="530" t="s">
        <v>389</v>
      </c>
      <c r="B29" s="531" t="s">
        <v>47</v>
      </c>
      <c r="C29" s="532" t="s">
        <v>601</v>
      </c>
      <c r="D29" s="1047">
        <v>29279943.610000007</v>
      </c>
      <c r="E29" s="1047"/>
      <c r="F29" s="1052">
        <v>0</v>
      </c>
      <c r="G29" s="1050">
        <v>0</v>
      </c>
      <c r="H29" s="1051">
        <v>0</v>
      </c>
      <c r="I29" s="1052">
        <v>0</v>
      </c>
      <c r="J29" s="488"/>
      <c r="K29" s="942"/>
      <c r="L29" s="488"/>
    </row>
    <row r="30" spans="1:12" s="533" customFormat="1" ht="21.75" customHeight="1">
      <c r="A30" s="939" t="s">
        <v>394</v>
      </c>
      <c r="B30" s="935" t="s">
        <v>47</v>
      </c>
      <c r="C30" s="936" t="s">
        <v>113</v>
      </c>
      <c r="D30" s="1047">
        <v>959238922.88</v>
      </c>
      <c r="E30" s="1047"/>
      <c r="F30" s="1052">
        <v>0</v>
      </c>
      <c r="G30" s="1050">
        <v>0</v>
      </c>
      <c r="H30" s="1051">
        <v>0</v>
      </c>
      <c r="I30" s="1052">
        <v>0</v>
      </c>
      <c r="J30" s="488"/>
      <c r="K30" s="938"/>
      <c r="L30" s="488"/>
    </row>
    <row r="31" spans="1:12" s="533" customFormat="1" ht="21.75" customHeight="1">
      <c r="A31" s="939" t="s">
        <v>395</v>
      </c>
      <c r="B31" s="935" t="s">
        <v>47</v>
      </c>
      <c r="C31" s="936" t="s">
        <v>602</v>
      </c>
      <c r="D31" s="1047">
        <v>240802893.85000002</v>
      </c>
      <c r="E31" s="1047"/>
      <c r="F31" s="1052">
        <v>0</v>
      </c>
      <c r="G31" s="1050">
        <v>0</v>
      </c>
      <c r="H31" s="1051">
        <v>0</v>
      </c>
      <c r="I31" s="1052">
        <v>0</v>
      </c>
      <c r="J31" s="488"/>
      <c r="K31" s="938"/>
      <c r="L31" s="488"/>
    </row>
    <row r="32" spans="1:12" s="533" customFormat="1" ht="21.75" customHeight="1">
      <c r="A32" s="939" t="s">
        <v>398</v>
      </c>
      <c r="B32" s="935" t="s">
        <v>47</v>
      </c>
      <c r="C32" s="936" t="s">
        <v>603</v>
      </c>
      <c r="D32" s="1047">
        <v>273441735.0399996</v>
      </c>
      <c r="E32" s="1047"/>
      <c r="F32" s="1052">
        <v>0</v>
      </c>
      <c r="G32" s="1050">
        <v>0</v>
      </c>
      <c r="H32" s="1051">
        <v>0</v>
      </c>
      <c r="I32" s="1052">
        <v>0</v>
      </c>
      <c r="J32" s="488"/>
      <c r="K32" s="938"/>
      <c r="L32" s="488"/>
    </row>
    <row r="33" spans="1:12" s="533" customFormat="1" ht="21.75" customHeight="1">
      <c r="A33" s="939" t="s">
        <v>401</v>
      </c>
      <c r="B33" s="935" t="s">
        <v>47</v>
      </c>
      <c r="C33" s="936" t="s">
        <v>604</v>
      </c>
      <c r="D33" s="1047">
        <v>238278033.35000008</v>
      </c>
      <c r="E33" s="1047"/>
      <c r="F33" s="1052">
        <v>406410.21000000008</v>
      </c>
      <c r="G33" s="1050">
        <v>3410.8999999999996</v>
      </c>
      <c r="H33" s="1051">
        <v>402408.58000000007</v>
      </c>
      <c r="I33" s="1052">
        <v>4001.63</v>
      </c>
      <c r="J33" s="488"/>
      <c r="K33" s="938"/>
      <c r="L33" s="488"/>
    </row>
    <row r="34" spans="1:12" s="528" customFormat="1" ht="53.25" customHeight="1">
      <c r="A34" s="530" t="s">
        <v>403</v>
      </c>
      <c r="B34" s="531" t="s">
        <v>47</v>
      </c>
      <c r="C34" s="534" t="s">
        <v>605</v>
      </c>
      <c r="D34" s="1047">
        <v>0</v>
      </c>
      <c r="E34" s="1047"/>
      <c r="F34" s="1052">
        <v>0</v>
      </c>
      <c r="G34" s="1050">
        <v>0</v>
      </c>
      <c r="H34" s="1051">
        <v>0</v>
      </c>
      <c r="I34" s="1052">
        <v>0</v>
      </c>
      <c r="J34" s="488"/>
      <c r="K34" s="942"/>
      <c r="L34" s="488"/>
    </row>
    <row r="35" spans="1:12" s="528" customFormat="1" ht="21.75" customHeight="1">
      <c r="A35" s="939" t="s">
        <v>411</v>
      </c>
      <c r="B35" s="935" t="s">
        <v>47</v>
      </c>
      <c r="C35" s="936" t="s">
        <v>412</v>
      </c>
      <c r="D35" s="1047">
        <v>0</v>
      </c>
      <c r="E35" s="1047"/>
      <c r="F35" s="1052">
        <v>0</v>
      </c>
      <c r="G35" s="1050">
        <v>0</v>
      </c>
      <c r="H35" s="1051">
        <v>0</v>
      </c>
      <c r="I35" s="1052">
        <v>0</v>
      </c>
      <c r="J35" s="488"/>
      <c r="K35" s="938"/>
      <c r="L35" s="488"/>
    </row>
    <row r="36" spans="1:12" s="528" customFormat="1" ht="21.75" customHeight="1">
      <c r="A36" s="939" t="s">
        <v>413</v>
      </c>
      <c r="B36" s="935" t="s">
        <v>47</v>
      </c>
      <c r="C36" s="940" t="s">
        <v>115</v>
      </c>
      <c r="D36" s="1047">
        <v>36768424.449999973</v>
      </c>
      <c r="E36" s="1047"/>
      <c r="F36" s="1052">
        <v>0</v>
      </c>
      <c r="G36" s="1050">
        <v>0</v>
      </c>
      <c r="H36" s="1051">
        <v>0</v>
      </c>
      <c r="I36" s="1052">
        <v>0</v>
      </c>
      <c r="J36" s="488"/>
      <c r="K36" s="938"/>
      <c r="L36" s="488"/>
    </row>
    <row r="37" spans="1:12" s="528" customFormat="1" ht="21.75" customHeight="1">
      <c r="A37" s="939" t="s">
        <v>415</v>
      </c>
      <c r="B37" s="935" t="s">
        <v>47</v>
      </c>
      <c r="C37" s="936" t="s">
        <v>416</v>
      </c>
      <c r="D37" s="1047">
        <v>70321004.090000018</v>
      </c>
      <c r="E37" s="1047"/>
      <c r="F37" s="1052">
        <v>0.02</v>
      </c>
      <c r="G37" s="1050">
        <v>0</v>
      </c>
      <c r="H37" s="1051">
        <v>0.02</v>
      </c>
      <c r="I37" s="1052">
        <v>0</v>
      </c>
      <c r="J37" s="488"/>
      <c r="K37" s="938"/>
      <c r="L37" s="488"/>
    </row>
    <row r="38" spans="1:12" s="528" customFormat="1" ht="21.75" customHeight="1">
      <c r="A38" s="939" t="s">
        <v>417</v>
      </c>
      <c r="B38" s="935" t="s">
        <v>47</v>
      </c>
      <c r="C38" s="936" t="s">
        <v>418</v>
      </c>
      <c r="D38" s="1047">
        <v>1239254.8000000003</v>
      </c>
      <c r="E38" s="1047"/>
      <c r="F38" s="1052">
        <v>0</v>
      </c>
      <c r="G38" s="1050">
        <v>0</v>
      </c>
      <c r="H38" s="1051">
        <v>0</v>
      </c>
      <c r="I38" s="1052">
        <v>0</v>
      </c>
      <c r="J38" s="488"/>
      <c r="K38" s="938"/>
      <c r="L38" s="488"/>
    </row>
    <row r="39" spans="1:12" s="528" customFormat="1" ht="21.75" customHeight="1">
      <c r="A39" s="939" t="s">
        <v>419</v>
      </c>
      <c r="B39" s="935" t="s">
        <v>47</v>
      </c>
      <c r="C39" s="936" t="s">
        <v>606</v>
      </c>
      <c r="D39" s="1047">
        <v>1930161.9100000001</v>
      </c>
      <c r="E39" s="1047"/>
      <c r="F39" s="1052">
        <v>180</v>
      </c>
      <c r="G39" s="1050">
        <v>0</v>
      </c>
      <c r="H39" s="1051">
        <v>180</v>
      </c>
      <c r="I39" s="1052">
        <v>0</v>
      </c>
      <c r="J39" s="488"/>
      <c r="K39" s="938"/>
      <c r="L39" s="488"/>
    </row>
    <row r="40" spans="1:12" s="528" customFormat="1" ht="21.75" customHeight="1">
      <c r="A40" s="939" t="s">
        <v>422</v>
      </c>
      <c r="B40" s="935" t="s">
        <v>47</v>
      </c>
      <c r="C40" s="940" t="s">
        <v>607</v>
      </c>
      <c r="D40" s="1047">
        <v>2868555.7700000005</v>
      </c>
      <c r="E40" s="1047"/>
      <c r="F40" s="1052">
        <v>0</v>
      </c>
      <c r="G40" s="1050">
        <v>0</v>
      </c>
      <c r="H40" s="1051">
        <v>0</v>
      </c>
      <c r="I40" s="1052">
        <v>0</v>
      </c>
      <c r="J40" s="488"/>
      <c r="K40" s="938"/>
      <c r="L40" s="488"/>
    </row>
    <row r="41" spans="1:12" s="528" customFormat="1" ht="21.75" customHeight="1">
      <c r="A41" s="1129">
        <v>855</v>
      </c>
      <c r="B41" s="1130" t="s">
        <v>47</v>
      </c>
      <c r="C41" s="943" t="s">
        <v>180</v>
      </c>
      <c r="D41" s="1053">
        <v>1052973.83</v>
      </c>
      <c r="E41" s="1062"/>
      <c r="F41" s="1052">
        <v>0</v>
      </c>
      <c r="G41" s="1050">
        <v>0</v>
      </c>
      <c r="H41" s="1051">
        <v>0</v>
      </c>
      <c r="I41" s="1052">
        <v>0</v>
      </c>
      <c r="J41" s="488"/>
      <c r="L41" s="488"/>
    </row>
    <row r="42" spans="1:12" s="528" customFormat="1" ht="21.75" customHeight="1">
      <c r="A42" s="939" t="s">
        <v>425</v>
      </c>
      <c r="B42" s="935" t="s">
        <v>47</v>
      </c>
      <c r="C42" s="936" t="s">
        <v>608</v>
      </c>
      <c r="D42" s="1047">
        <v>8367442.5999999978</v>
      </c>
      <c r="E42" s="1047"/>
      <c r="F42" s="1052">
        <v>16872.3</v>
      </c>
      <c r="G42" s="1050">
        <v>0</v>
      </c>
      <c r="H42" s="1051">
        <v>16872.3</v>
      </c>
      <c r="I42" s="1052">
        <v>0</v>
      </c>
      <c r="J42" s="488"/>
      <c r="K42" s="1070"/>
      <c r="L42" s="488"/>
    </row>
    <row r="43" spans="1:12" s="528" customFormat="1" ht="21.75" customHeight="1">
      <c r="A43" s="939" t="s">
        <v>428</v>
      </c>
      <c r="B43" s="935" t="s">
        <v>47</v>
      </c>
      <c r="C43" s="936" t="s">
        <v>609</v>
      </c>
      <c r="D43" s="1047">
        <v>2709827.4100000015</v>
      </c>
      <c r="E43" s="1047"/>
      <c r="F43" s="1052">
        <v>0</v>
      </c>
      <c r="G43" s="1050">
        <v>0</v>
      </c>
      <c r="H43" s="1051">
        <v>0</v>
      </c>
      <c r="I43" s="1052">
        <v>0</v>
      </c>
      <c r="J43" s="488"/>
      <c r="K43" s="1070"/>
      <c r="L43" s="488"/>
    </row>
    <row r="44" spans="1:12" s="528" customFormat="1" ht="32.25" customHeight="1">
      <c r="A44" s="530" t="s">
        <v>431</v>
      </c>
      <c r="B44" s="531" t="s">
        <v>47</v>
      </c>
      <c r="C44" s="944" t="s">
        <v>610</v>
      </c>
      <c r="D44" s="1047">
        <v>0</v>
      </c>
      <c r="E44" s="1047"/>
      <c r="F44" s="1052">
        <v>0</v>
      </c>
      <c r="G44" s="1050">
        <v>0</v>
      </c>
      <c r="H44" s="1051">
        <v>0</v>
      </c>
      <c r="I44" s="1052">
        <v>0</v>
      </c>
      <c r="J44" s="488"/>
      <c r="K44" s="1071"/>
      <c r="L44" s="488"/>
    </row>
    <row r="45" spans="1:12" s="528" customFormat="1" ht="21.75" customHeight="1" thickBot="1">
      <c r="A45" s="939" t="s">
        <v>436</v>
      </c>
      <c r="B45" s="935" t="s">
        <v>47</v>
      </c>
      <c r="C45" s="936" t="s">
        <v>437</v>
      </c>
      <c r="D45" s="1047">
        <v>1293101.51</v>
      </c>
      <c r="E45" s="1047"/>
      <c r="F45" s="1052">
        <v>0</v>
      </c>
      <c r="G45" s="1050">
        <v>0</v>
      </c>
      <c r="H45" s="1051">
        <v>0</v>
      </c>
      <c r="I45" s="1052">
        <v>0</v>
      </c>
      <c r="J45" s="488"/>
      <c r="K45" s="1070"/>
      <c r="L45" s="488"/>
    </row>
    <row r="46" spans="1:12" s="528" customFormat="1" ht="24.75" customHeight="1" thickTop="1">
      <c r="A46" s="535" t="s">
        <v>611</v>
      </c>
      <c r="B46" s="945"/>
      <c r="C46" s="946"/>
      <c r="D46" s="1063"/>
      <c r="E46" s="1064"/>
      <c r="F46" s="1065">
        <v>0</v>
      </c>
      <c r="G46" s="1066"/>
      <c r="H46" s="1067"/>
      <c r="I46" s="1065"/>
      <c r="J46" s="488"/>
      <c r="K46" s="1072"/>
      <c r="L46" s="488"/>
    </row>
    <row r="47" spans="1:12" s="533" customFormat="1" ht="29.25" customHeight="1">
      <c r="A47" s="536" t="s">
        <v>409</v>
      </c>
      <c r="B47" s="537" t="s">
        <v>47</v>
      </c>
      <c r="C47" s="538" t="s">
        <v>410</v>
      </c>
      <c r="D47" s="1068">
        <v>16471131566.639999</v>
      </c>
      <c r="E47" s="1069" t="s">
        <v>742</v>
      </c>
      <c r="F47" s="1052">
        <v>0</v>
      </c>
      <c r="G47" s="1056">
        <v>0</v>
      </c>
      <c r="H47" s="1057">
        <v>0</v>
      </c>
      <c r="I47" s="1058">
        <v>0</v>
      </c>
      <c r="J47" s="488"/>
      <c r="K47" s="1073"/>
      <c r="L47" s="488"/>
    </row>
    <row r="48" spans="1:12" s="533" customFormat="1" ht="9.75" customHeight="1">
      <c r="F48" s="1046"/>
      <c r="J48" s="488"/>
      <c r="K48" s="1074"/>
      <c r="L48" s="488"/>
    </row>
    <row r="49" spans="1:12" s="533" customFormat="1" ht="15.75" customHeight="1">
      <c r="A49" s="476"/>
      <c r="B49" s="947" t="s">
        <v>742</v>
      </c>
      <c r="C49" s="948" t="s">
        <v>588</v>
      </c>
      <c r="D49" s="476"/>
      <c r="E49" s="476"/>
      <c r="F49" s="476"/>
      <c r="G49" s="476"/>
      <c r="H49" s="476"/>
      <c r="I49" s="476"/>
      <c r="J49" s="488"/>
      <c r="K49" s="1074"/>
      <c r="L49" s="488"/>
    </row>
    <row r="50" spans="1:12" s="541" customFormat="1" ht="15.75">
      <c r="A50" s="1035" t="s">
        <v>803</v>
      </c>
      <c r="B50" s="949"/>
      <c r="D50" s="539"/>
      <c r="E50" s="539"/>
      <c r="F50" s="539"/>
      <c r="G50" s="539"/>
      <c r="H50" s="539"/>
      <c r="I50" s="539"/>
      <c r="J50" s="540"/>
    </row>
    <row r="51" spans="1:12" s="541" customFormat="1" ht="15.75">
      <c r="A51" s="1035" t="s">
        <v>755</v>
      </c>
      <c r="B51" s="949"/>
      <c r="C51" s="949"/>
      <c r="D51" s="539"/>
      <c r="E51" s="539"/>
      <c r="F51" s="539"/>
      <c r="G51" s="539"/>
      <c r="H51" s="539"/>
      <c r="I51" s="539"/>
      <c r="J51" s="540"/>
    </row>
    <row r="52" spans="1:12" s="541" customFormat="1" ht="15.75">
      <c r="A52" s="1035" t="s">
        <v>744</v>
      </c>
      <c r="B52" s="949"/>
      <c r="C52" s="949"/>
      <c r="D52" s="539"/>
      <c r="E52" s="539"/>
      <c r="F52" s="539"/>
      <c r="G52" s="539"/>
      <c r="H52" s="539"/>
      <c r="I52" s="539"/>
      <c r="J52" s="540"/>
    </row>
    <row r="53" spans="1:12" s="533" customFormat="1" ht="15.75" customHeight="1">
      <c r="A53" s="476"/>
      <c r="B53" s="947"/>
      <c r="C53" s="476"/>
      <c r="D53" s="476"/>
      <c r="E53" s="476"/>
      <c r="F53" s="476"/>
      <c r="G53" s="476"/>
      <c r="H53" s="476"/>
      <c r="I53" s="476"/>
      <c r="J53" s="488"/>
      <c r="K53" s="488"/>
      <c r="L53" s="488"/>
    </row>
    <row r="54" spans="1:12" s="541" customFormat="1" ht="15.75">
      <c r="A54" s="1035"/>
      <c r="B54" s="949"/>
      <c r="C54" s="949"/>
      <c r="D54" s="539"/>
      <c r="E54" s="539"/>
      <c r="F54" s="539"/>
      <c r="G54" s="539"/>
      <c r="H54" s="539"/>
      <c r="I54" s="539"/>
      <c r="J54" s="540"/>
    </row>
    <row r="55" spans="1:12" s="541" customFormat="1" ht="15.75">
      <c r="A55" s="1035"/>
      <c r="B55" s="949"/>
      <c r="C55" s="949"/>
      <c r="D55" s="539"/>
      <c r="E55" s="539"/>
      <c r="F55" s="539"/>
      <c r="G55" s="539"/>
      <c r="H55" s="539"/>
      <c r="I55" s="539"/>
      <c r="J55" s="540"/>
    </row>
    <row r="56" spans="1:12">
      <c r="J56" s="488"/>
    </row>
    <row r="57" spans="1:12" ht="15.75">
      <c r="C57" s="949"/>
      <c r="J57" s="488"/>
    </row>
    <row r="58" spans="1:12">
      <c r="J58" s="488"/>
    </row>
    <row r="59" spans="1:12">
      <c r="J59" s="488"/>
    </row>
    <row r="60" spans="1:12">
      <c r="J60" s="488"/>
    </row>
    <row r="61" spans="1:12">
      <c r="J61" s="488"/>
    </row>
    <row r="62" spans="1:12">
      <c r="J62" s="488"/>
    </row>
    <row r="63" spans="1:12">
      <c r="J63" s="488"/>
    </row>
    <row r="64" spans="1:12">
      <c r="J64" s="488"/>
    </row>
    <row r="65" spans="10:10">
      <c r="J65" s="488"/>
    </row>
    <row r="66" spans="10:10">
      <c r="J66" s="488"/>
    </row>
    <row r="67" spans="10:10">
      <c r="J67" s="488"/>
    </row>
    <row r="68" spans="10:10">
      <c r="J68" s="488"/>
    </row>
    <row r="69" spans="10:10">
      <c r="J69" s="488"/>
    </row>
    <row r="70" spans="10:10">
      <c r="J70" s="488"/>
    </row>
    <row r="71" spans="10:10">
      <c r="J71" s="488"/>
    </row>
    <row r="72" spans="10:10">
      <c r="J72" s="488"/>
    </row>
    <row r="73" spans="10:10">
      <c r="J73" s="488"/>
    </row>
    <row r="74" spans="10:10">
      <c r="J74" s="488"/>
    </row>
    <row r="75" spans="10:10">
      <c r="J75" s="488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8" transitionEvaluation="1" codeName="Arkusz22">
    <pageSetUpPr autoPageBreaks="0"/>
  </sheetPr>
  <dimension ref="A1:IP140"/>
  <sheetViews>
    <sheetView showGridLines="0" topLeftCell="A28" zoomScale="75" zoomScaleNormal="75" workbookViewId="0">
      <selection activeCell="M38" sqref="M38"/>
    </sheetView>
  </sheetViews>
  <sheetFormatPr defaultColWidth="12.5703125" defaultRowHeight="15"/>
  <cols>
    <col min="1" max="1" width="67.7109375" style="545" customWidth="1"/>
    <col min="2" max="2" width="19.5703125" style="545" customWidth="1"/>
    <col min="3" max="3" width="2.5703125" style="545" customWidth="1"/>
    <col min="4" max="4" width="20.7109375" style="545" customWidth="1"/>
    <col min="5" max="5" width="21.5703125" style="545" customWidth="1"/>
    <col min="6" max="7" width="20.85546875" style="545" customWidth="1"/>
    <col min="8" max="8" width="4.7109375" style="545" customWidth="1"/>
    <col min="9" max="9" width="6.5703125" style="545" customWidth="1"/>
    <col min="10" max="10" width="27.7109375" style="545" customWidth="1"/>
    <col min="11" max="11" width="19.5703125" style="545" customWidth="1"/>
    <col min="12" max="12" width="15" style="545" customWidth="1"/>
    <col min="13" max="13" width="25.42578125" style="545" customWidth="1"/>
    <col min="14" max="255" width="12.5703125" style="545"/>
    <col min="256" max="256" width="67.7109375" style="545" customWidth="1"/>
    <col min="257" max="257" width="19.5703125" style="545" customWidth="1"/>
    <col min="258" max="258" width="2.5703125" style="545" customWidth="1"/>
    <col min="259" max="259" width="20.7109375" style="545" customWidth="1"/>
    <col min="260" max="260" width="21.5703125" style="545" customWidth="1"/>
    <col min="261" max="262" width="20.85546875" style="545" customWidth="1"/>
    <col min="263" max="263" width="4.7109375" style="545" customWidth="1"/>
    <col min="264" max="264" width="6.5703125" style="545" customWidth="1"/>
    <col min="265" max="265" width="14.85546875" style="545" bestFit="1" customWidth="1"/>
    <col min="266" max="266" width="21.5703125" style="545" customWidth="1"/>
    <col min="267" max="267" width="19.5703125" style="545" customWidth="1"/>
    <col min="268" max="268" width="15" style="545" customWidth="1"/>
    <col min="269" max="269" width="25.42578125" style="545" customWidth="1"/>
    <col min="270" max="511" width="12.5703125" style="545"/>
    <col min="512" max="512" width="67.7109375" style="545" customWidth="1"/>
    <col min="513" max="513" width="19.5703125" style="545" customWidth="1"/>
    <col min="514" max="514" width="2.5703125" style="545" customWidth="1"/>
    <col min="515" max="515" width="20.7109375" style="545" customWidth="1"/>
    <col min="516" max="516" width="21.5703125" style="545" customWidth="1"/>
    <col min="517" max="518" width="20.85546875" style="545" customWidth="1"/>
    <col min="519" max="519" width="4.7109375" style="545" customWidth="1"/>
    <col min="520" max="520" width="6.5703125" style="545" customWidth="1"/>
    <col min="521" max="521" width="14.85546875" style="545" bestFit="1" customWidth="1"/>
    <col min="522" max="522" width="21.5703125" style="545" customWidth="1"/>
    <col min="523" max="523" width="19.5703125" style="545" customWidth="1"/>
    <col min="524" max="524" width="15" style="545" customWidth="1"/>
    <col min="525" max="525" width="25.42578125" style="545" customWidth="1"/>
    <col min="526" max="767" width="12.5703125" style="545"/>
    <col min="768" max="768" width="67.7109375" style="545" customWidth="1"/>
    <col min="769" max="769" width="19.5703125" style="545" customWidth="1"/>
    <col min="770" max="770" width="2.5703125" style="545" customWidth="1"/>
    <col min="771" max="771" width="20.7109375" style="545" customWidth="1"/>
    <col min="772" max="772" width="21.5703125" style="545" customWidth="1"/>
    <col min="773" max="774" width="20.85546875" style="545" customWidth="1"/>
    <col min="775" max="775" width="4.7109375" style="545" customWidth="1"/>
    <col min="776" max="776" width="6.5703125" style="545" customWidth="1"/>
    <col min="777" max="777" width="14.85546875" style="545" bestFit="1" customWidth="1"/>
    <col min="778" max="778" width="21.5703125" style="545" customWidth="1"/>
    <col min="779" max="779" width="19.5703125" style="545" customWidth="1"/>
    <col min="780" max="780" width="15" style="545" customWidth="1"/>
    <col min="781" max="781" width="25.42578125" style="545" customWidth="1"/>
    <col min="782" max="1023" width="12.5703125" style="545"/>
    <col min="1024" max="1024" width="67.7109375" style="545" customWidth="1"/>
    <col min="1025" max="1025" width="19.5703125" style="545" customWidth="1"/>
    <col min="1026" max="1026" width="2.5703125" style="545" customWidth="1"/>
    <col min="1027" max="1027" width="20.7109375" style="545" customWidth="1"/>
    <col min="1028" max="1028" width="21.5703125" style="545" customWidth="1"/>
    <col min="1029" max="1030" width="20.85546875" style="545" customWidth="1"/>
    <col min="1031" max="1031" width="4.7109375" style="545" customWidth="1"/>
    <col min="1032" max="1032" width="6.5703125" style="545" customWidth="1"/>
    <col min="1033" max="1033" width="14.85546875" style="545" bestFit="1" customWidth="1"/>
    <col min="1034" max="1034" width="21.5703125" style="545" customWidth="1"/>
    <col min="1035" max="1035" width="19.5703125" style="545" customWidth="1"/>
    <col min="1036" max="1036" width="15" style="545" customWidth="1"/>
    <col min="1037" max="1037" width="25.42578125" style="545" customWidth="1"/>
    <col min="1038" max="1279" width="12.5703125" style="545"/>
    <col min="1280" max="1280" width="67.7109375" style="545" customWidth="1"/>
    <col min="1281" max="1281" width="19.5703125" style="545" customWidth="1"/>
    <col min="1282" max="1282" width="2.5703125" style="545" customWidth="1"/>
    <col min="1283" max="1283" width="20.7109375" style="545" customWidth="1"/>
    <col min="1284" max="1284" width="21.5703125" style="545" customWidth="1"/>
    <col min="1285" max="1286" width="20.85546875" style="545" customWidth="1"/>
    <col min="1287" max="1287" width="4.7109375" style="545" customWidth="1"/>
    <col min="1288" max="1288" width="6.5703125" style="545" customWidth="1"/>
    <col min="1289" max="1289" width="14.85546875" style="545" bestFit="1" customWidth="1"/>
    <col min="1290" max="1290" width="21.5703125" style="545" customWidth="1"/>
    <col min="1291" max="1291" width="19.5703125" style="545" customWidth="1"/>
    <col min="1292" max="1292" width="15" style="545" customWidth="1"/>
    <col min="1293" max="1293" width="25.42578125" style="545" customWidth="1"/>
    <col min="1294" max="1535" width="12.5703125" style="545"/>
    <col min="1536" max="1536" width="67.7109375" style="545" customWidth="1"/>
    <col min="1537" max="1537" width="19.5703125" style="545" customWidth="1"/>
    <col min="1538" max="1538" width="2.5703125" style="545" customWidth="1"/>
    <col min="1539" max="1539" width="20.7109375" style="545" customWidth="1"/>
    <col min="1540" max="1540" width="21.5703125" style="545" customWidth="1"/>
    <col min="1541" max="1542" width="20.85546875" style="545" customWidth="1"/>
    <col min="1543" max="1543" width="4.7109375" style="545" customWidth="1"/>
    <col min="1544" max="1544" width="6.5703125" style="545" customWidth="1"/>
    <col min="1545" max="1545" width="14.85546875" style="545" bestFit="1" customWidth="1"/>
    <col min="1546" max="1546" width="21.5703125" style="545" customWidth="1"/>
    <col min="1547" max="1547" width="19.5703125" style="545" customWidth="1"/>
    <col min="1548" max="1548" width="15" style="545" customWidth="1"/>
    <col min="1549" max="1549" width="25.42578125" style="545" customWidth="1"/>
    <col min="1550" max="1791" width="12.5703125" style="545"/>
    <col min="1792" max="1792" width="67.7109375" style="545" customWidth="1"/>
    <col min="1793" max="1793" width="19.5703125" style="545" customWidth="1"/>
    <col min="1794" max="1794" width="2.5703125" style="545" customWidth="1"/>
    <col min="1795" max="1795" width="20.7109375" style="545" customWidth="1"/>
    <col min="1796" max="1796" width="21.5703125" style="545" customWidth="1"/>
    <col min="1797" max="1798" width="20.85546875" style="545" customWidth="1"/>
    <col min="1799" max="1799" width="4.7109375" style="545" customWidth="1"/>
    <col min="1800" max="1800" width="6.5703125" style="545" customWidth="1"/>
    <col min="1801" max="1801" width="14.85546875" style="545" bestFit="1" customWidth="1"/>
    <col min="1802" max="1802" width="21.5703125" style="545" customWidth="1"/>
    <col min="1803" max="1803" width="19.5703125" style="545" customWidth="1"/>
    <col min="1804" max="1804" width="15" style="545" customWidth="1"/>
    <col min="1805" max="1805" width="25.42578125" style="545" customWidth="1"/>
    <col min="1806" max="2047" width="12.5703125" style="545"/>
    <col min="2048" max="2048" width="67.7109375" style="545" customWidth="1"/>
    <col min="2049" max="2049" width="19.5703125" style="545" customWidth="1"/>
    <col min="2050" max="2050" width="2.5703125" style="545" customWidth="1"/>
    <col min="2051" max="2051" width="20.7109375" style="545" customWidth="1"/>
    <col min="2052" max="2052" width="21.5703125" style="545" customWidth="1"/>
    <col min="2053" max="2054" width="20.85546875" style="545" customWidth="1"/>
    <col min="2055" max="2055" width="4.7109375" style="545" customWidth="1"/>
    <col min="2056" max="2056" width="6.5703125" style="545" customWidth="1"/>
    <col min="2057" max="2057" width="14.85546875" style="545" bestFit="1" customWidth="1"/>
    <col min="2058" max="2058" width="21.5703125" style="545" customWidth="1"/>
    <col min="2059" max="2059" width="19.5703125" style="545" customWidth="1"/>
    <col min="2060" max="2060" width="15" style="545" customWidth="1"/>
    <col min="2061" max="2061" width="25.42578125" style="545" customWidth="1"/>
    <col min="2062" max="2303" width="12.5703125" style="545"/>
    <col min="2304" max="2304" width="67.7109375" style="545" customWidth="1"/>
    <col min="2305" max="2305" width="19.5703125" style="545" customWidth="1"/>
    <col min="2306" max="2306" width="2.5703125" style="545" customWidth="1"/>
    <col min="2307" max="2307" width="20.7109375" style="545" customWidth="1"/>
    <col min="2308" max="2308" width="21.5703125" style="545" customWidth="1"/>
    <col min="2309" max="2310" width="20.85546875" style="545" customWidth="1"/>
    <col min="2311" max="2311" width="4.7109375" style="545" customWidth="1"/>
    <col min="2312" max="2312" width="6.5703125" style="545" customWidth="1"/>
    <col min="2313" max="2313" width="14.85546875" style="545" bestFit="1" customWidth="1"/>
    <col min="2314" max="2314" width="21.5703125" style="545" customWidth="1"/>
    <col min="2315" max="2315" width="19.5703125" style="545" customWidth="1"/>
    <col min="2316" max="2316" width="15" style="545" customWidth="1"/>
    <col min="2317" max="2317" width="25.42578125" style="545" customWidth="1"/>
    <col min="2318" max="2559" width="12.5703125" style="545"/>
    <col min="2560" max="2560" width="67.7109375" style="545" customWidth="1"/>
    <col min="2561" max="2561" width="19.5703125" style="545" customWidth="1"/>
    <col min="2562" max="2562" width="2.5703125" style="545" customWidth="1"/>
    <col min="2563" max="2563" width="20.7109375" style="545" customWidth="1"/>
    <col min="2564" max="2564" width="21.5703125" style="545" customWidth="1"/>
    <col min="2565" max="2566" width="20.85546875" style="545" customWidth="1"/>
    <col min="2567" max="2567" width="4.7109375" style="545" customWidth="1"/>
    <col min="2568" max="2568" width="6.5703125" style="545" customWidth="1"/>
    <col min="2569" max="2569" width="14.85546875" style="545" bestFit="1" customWidth="1"/>
    <col min="2570" max="2570" width="21.5703125" style="545" customWidth="1"/>
    <col min="2571" max="2571" width="19.5703125" style="545" customWidth="1"/>
    <col min="2572" max="2572" width="15" style="545" customWidth="1"/>
    <col min="2573" max="2573" width="25.42578125" style="545" customWidth="1"/>
    <col min="2574" max="2815" width="12.5703125" style="545"/>
    <col min="2816" max="2816" width="67.7109375" style="545" customWidth="1"/>
    <col min="2817" max="2817" width="19.5703125" style="545" customWidth="1"/>
    <col min="2818" max="2818" width="2.5703125" style="545" customWidth="1"/>
    <col min="2819" max="2819" width="20.7109375" style="545" customWidth="1"/>
    <col min="2820" max="2820" width="21.5703125" style="545" customWidth="1"/>
    <col min="2821" max="2822" width="20.85546875" style="545" customWidth="1"/>
    <col min="2823" max="2823" width="4.7109375" style="545" customWidth="1"/>
    <col min="2824" max="2824" width="6.5703125" style="545" customWidth="1"/>
    <col min="2825" max="2825" width="14.85546875" style="545" bestFit="1" customWidth="1"/>
    <col min="2826" max="2826" width="21.5703125" style="545" customWidth="1"/>
    <col min="2827" max="2827" width="19.5703125" style="545" customWidth="1"/>
    <col min="2828" max="2828" width="15" style="545" customWidth="1"/>
    <col min="2829" max="2829" width="25.42578125" style="545" customWidth="1"/>
    <col min="2830" max="3071" width="12.5703125" style="545"/>
    <col min="3072" max="3072" width="67.7109375" style="545" customWidth="1"/>
    <col min="3073" max="3073" width="19.5703125" style="545" customWidth="1"/>
    <col min="3074" max="3074" width="2.5703125" style="545" customWidth="1"/>
    <col min="3075" max="3075" width="20.7109375" style="545" customWidth="1"/>
    <col min="3076" max="3076" width="21.5703125" style="545" customWidth="1"/>
    <col min="3077" max="3078" width="20.85546875" style="545" customWidth="1"/>
    <col min="3079" max="3079" width="4.7109375" style="545" customWidth="1"/>
    <col min="3080" max="3080" width="6.5703125" style="545" customWidth="1"/>
    <col min="3081" max="3081" width="14.85546875" style="545" bestFit="1" customWidth="1"/>
    <col min="3082" max="3082" width="21.5703125" style="545" customWidth="1"/>
    <col min="3083" max="3083" width="19.5703125" style="545" customWidth="1"/>
    <col min="3084" max="3084" width="15" style="545" customWidth="1"/>
    <col min="3085" max="3085" width="25.42578125" style="545" customWidth="1"/>
    <col min="3086" max="3327" width="12.5703125" style="545"/>
    <col min="3328" max="3328" width="67.7109375" style="545" customWidth="1"/>
    <col min="3329" max="3329" width="19.5703125" style="545" customWidth="1"/>
    <col min="3330" max="3330" width="2.5703125" style="545" customWidth="1"/>
    <col min="3331" max="3331" width="20.7109375" style="545" customWidth="1"/>
    <col min="3332" max="3332" width="21.5703125" style="545" customWidth="1"/>
    <col min="3333" max="3334" width="20.85546875" style="545" customWidth="1"/>
    <col min="3335" max="3335" width="4.7109375" style="545" customWidth="1"/>
    <col min="3336" max="3336" width="6.5703125" style="545" customWidth="1"/>
    <col min="3337" max="3337" width="14.85546875" style="545" bestFit="1" customWidth="1"/>
    <col min="3338" max="3338" width="21.5703125" style="545" customWidth="1"/>
    <col min="3339" max="3339" width="19.5703125" style="545" customWidth="1"/>
    <col min="3340" max="3340" width="15" style="545" customWidth="1"/>
    <col min="3341" max="3341" width="25.42578125" style="545" customWidth="1"/>
    <col min="3342" max="3583" width="12.5703125" style="545"/>
    <col min="3584" max="3584" width="67.7109375" style="545" customWidth="1"/>
    <col min="3585" max="3585" width="19.5703125" style="545" customWidth="1"/>
    <col min="3586" max="3586" width="2.5703125" style="545" customWidth="1"/>
    <col min="3587" max="3587" width="20.7109375" style="545" customWidth="1"/>
    <col min="3588" max="3588" width="21.5703125" style="545" customWidth="1"/>
    <col min="3589" max="3590" width="20.85546875" style="545" customWidth="1"/>
    <col min="3591" max="3591" width="4.7109375" style="545" customWidth="1"/>
    <col min="3592" max="3592" width="6.5703125" style="545" customWidth="1"/>
    <col min="3593" max="3593" width="14.85546875" style="545" bestFit="1" customWidth="1"/>
    <col min="3594" max="3594" width="21.5703125" style="545" customWidth="1"/>
    <col min="3595" max="3595" width="19.5703125" style="545" customWidth="1"/>
    <col min="3596" max="3596" width="15" style="545" customWidth="1"/>
    <col min="3597" max="3597" width="25.42578125" style="545" customWidth="1"/>
    <col min="3598" max="3839" width="12.5703125" style="545"/>
    <col min="3840" max="3840" width="67.7109375" style="545" customWidth="1"/>
    <col min="3841" max="3841" width="19.5703125" style="545" customWidth="1"/>
    <col min="3842" max="3842" width="2.5703125" style="545" customWidth="1"/>
    <col min="3843" max="3843" width="20.7109375" style="545" customWidth="1"/>
    <col min="3844" max="3844" width="21.5703125" style="545" customWidth="1"/>
    <col min="3845" max="3846" width="20.85546875" style="545" customWidth="1"/>
    <col min="3847" max="3847" width="4.7109375" style="545" customWidth="1"/>
    <col min="3848" max="3848" width="6.5703125" style="545" customWidth="1"/>
    <col min="3849" max="3849" width="14.85546875" style="545" bestFit="1" customWidth="1"/>
    <col min="3850" max="3850" width="21.5703125" style="545" customWidth="1"/>
    <col min="3851" max="3851" width="19.5703125" style="545" customWidth="1"/>
    <col min="3852" max="3852" width="15" style="545" customWidth="1"/>
    <col min="3853" max="3853" width="25.42578125" style="545" customWidth="1"/>
    <col min="3854" max="4095" width="12.5703125" style="545"/>
    <col min="4096" max="4096" width="67.7109375" style="545" customWidth="1"/>
    <col min="4097" max="4097" width="19.5703125" style="545" customWidth="1"/>
    <col min="4098" max="4098" width="2.5703125" style="545" customWidth="1"/>
    <col min="4099" max="4099" width="20.7109375" style="545" customWidth="1"/>
    <col min="4100" max="4100" width="21.5703125" style="545" customWidth="1"/>
    <col min="4101" max="4102" width="20.85546875" style="545" customWidth="1"/>
    <col min="4103" max="4103" width="4.7109375" style="545" customWidth="1"/>
    <col min="4104" max="4104" width="6.5703125" style="545" customWidth="1"/>
    <col min="4105" max="4105" width="14.85546875" style="545" bestFit="1" customWidth="1"/>
    <col min="4106" max="4106" width="21.5703125" style="545" customWidth="1"/>
    <col min="4107" max="4107" width="19.5703125" style="545" customWidth="1"/>
    <col min="4108" max="4108" width="15" style="545" customWidth="1"/>
    <col min="4109" max="4109" width="25.42578125" style="545" customWidth="1"/>
    <col min="4110" max="4351" width="12.5703125" style="545"/>
    <col min="4352" max="4352" width="67.7109375" style="545" customWidth="1"/>
    <col min="4353" max="4353" width="19.5703125" style="545" customWidth="1"/>
    <col min="4354" max="4354" width="2.5703125" style="545" customWidth="1"/>
    <col min="4355" max="4355" width="20.7109375" style="545" customWidth="1"/>
    <col min="4356" max="4356" width="21.5703125" style="545" customWidth="1"/>
    <col min="4357" max="4358" width="20.85546875" style="545" customWidth="1"/>
    <col min="4359" max="4359" width="4.7109375" style="545" customWidth="1"/>
    <col min="4360" max="4360" width="6.5703125" style="545" customWidth="1"/>
    <col min="4361" max="4361" width="14.85546875" style="545" bestFit="1" customWidth="1"/>
    <col min="4362" max="4362" width="21.5703125" style="545" customWidth="1"/>
    <col min="4363" max="4363" width="19.5703125" style="545" customWidth="1"/>
    <col min="4364" max="4364" width="15" style="545" customWidth="1"/>
    <col min="4365" max="4365" width="25.42578125" style="545" customWidth="1"/>
    <col min="4366" max="4607" width="12.5703125" style="545"/>
    <col min="4608" max="4608" width="67.7109375" style="545" customWidth="1"/>
    <col min="4609" max="4609" width="19.5703125" style="545" customWidth="1"/>
    <col min="4610" max="4610" width="2.5703125" style="545" customWidth="1"/>
    <col min="4611" max="4611" width="20.7109375" style="545" customWidth="1"/>
    <col min="4612" max="4612" width="21.5703125" style="545" customWidth="1"/>
    <col min="4613" max="4614" width="20.85546875" style="545" customWidth="1"/>
    <col min="4615" max="4615" width="4.7109375" style="545" customWidth="1"/>
    <col min="4616" max="4616" width="6.5703125" style="545" customWidth="1"/>
    <col min="4617" max="4617" width="14.85546875" style="545" bestFit="1" customWidth="1"/>
    <col min="4618" max="4618" width="21.5703125" style="545" customWidth="1"/>
    <col min="4619" max="4619" width="19.5703125" style="545" customWidth="1"/>
    <col min="4620" max="4620" width="15" style="545" customWidth="1"/>
    <col min="4621" max="4621" width="25.42578125" style="545" customWidth="1"/>
    <col min="4622" max="4863" width="12.5703125" style="545"/>
    <col min="4864" max="4864" width="67.7109375" style="545" customWidth="1"/>
    <col min="4865" max="4865" width="19.5703125" style="545" customWidth="1"/>
    <col min="4866" max="4866" width="2.5703125" style="545" customWidth="1"/>
    <col min="4867" max="4867" width="20.7109375" style="545" customWidth="1"/>
    <col min="4868" max="4868" width="21.5703125" style="545" customWidth="1"/>
    <col min="4869" max="4870" width="20.85546875" style="545" customWidth="1"/>
    <col min="4871" max="4871" width="4.7109375" style="545" customWidth="1"/>
    <col min="4872" max="4872" width="6.5703125" style="545" customWidth="1"/>
    <col min="4873" max="4873" width="14.85546875" style="545" bestFit="1" customWidth="1"/>
    <col min="4874" max="4874" width="21.5703125" style="545" customWidth="1"/>
    <col min="4875" max="4875" width="19.5703125" style="545" customWidth="1"/>
    <col min="4876" max="4876" width="15" style="545" customWidth="1"/>
    <col min="4877" max="4877" width="25.42578125" style="545" customWidth="1"/>
    <col min="4878" max="5119" width="12.5703125" style="545"/>
    <col min="5120" max="5120" width="67.7109375" style="545" customWidth="1"/>
    <col min="5121" max="5121" width="19.5703125" style="545" customWidth="1"/>
    <col min="5122" max="5122" width="2.5703125" style="545" customWidth="1"/>
    <col min="5123" max="5123" width="20.7109375" style="545" customWidth="1"/>
    <col min="5124" max="5124" width="21.5703125" style="545" customWidth="1"/>
    <col min="5125" max="5126" width="20.85546875" style="545" customWidth="1"/>
    <col min="5127" max="5127" width="4.7109375" style="545" customWidth="1"/>
    <col min="5128" max="5128" width="6.5703125" style="545" customWidth="1"/>
    <col min="5129" max="5129" width="14.85546875" style="545" bestFit="1" customWidth="1"/>
    <col min="5130" max="5130" width="21.5703125" style="545" customWidth="1"/>
    <col min="5131" max="5131" width="19.5703125" style="545" customWidth="1"/>
    <col min="5132" max="5132" width="15" style="545" customWidth="1"/>
    <col min="5133" max="5133" width="25.42578125" style="545" customWidth="1"/>
    <col min="5134" max="5375" width="12.5703125" style="545"/>
    <col min="5376" max="5376" width="67.7109375" style="545" customWidth="1"/>
    <col min="5377" max="5377" width="19.5703125" style="545" customWidth="1"/>
    <col min="5378" max="5378" width="2.5703125" style="545" customWidth="1"/>
    <col min="5379" max="5379" width="20.7109375" style="545" customWidth="1"/>
    <col min="5380" max="5380" width="21.5703125" style="545" customWidth="1"/>
    <col min="5381" max="5382" width="20.85546875" style="545" customWidth="1"/>
    <col min="5383" max="5383" width="4.7109375" style="545" customWidth="1"/>
    <col min="5384" max="5384" width="6.5703125" style="545" customWidth="1"/>
    <col min="5385" max="5385" width="14.85546875" style="545" bestFit="1" customWidth="1"/>
    <col min="5386" max="5386" width="21.5703125" style="545" customWidth="1"/>
    <col min="5387" max="5387" width="19.5703125" style="545" customWidth="1"/>
    <col min="5388" max="5388" width="15" style="545" customWidth="1"/>
    <col min="5389" max="5389" width="25.42578125" style="545" customWidth="1"/>
    <col min="5390" max="5631" width="12.5703125" style="545"/>
    <col min="5632" max="5632" width="67.7109375" style="545" customWidth="1"/>
    <col min="5633" max="5633" width="19.5703125" style="545" customWidth="1"/>
    <col min="5634" max="5634" width="2.5703125" style="545" customWidth="1"/>
    <col min="5635" max="5635" width="20.7109375" style="545" customWidth="1"/>
    <col min="5636" max="5636" width="21.5703125" style="545" customWidth="1"/>
    <col min="5637" max="5638" width="20.85546875" style="545" customWidth="1"/>
    <col min="5639" max="5639" width="4.7109375" style="545" customWidth="1"/>
    <col min="5640" max="5640" width="6.5703125" style="545" customWidth="1"/>
    <col min="5641" max="5641" width="14.85546875" style="545" bestFit="1" customWidth="1"/>
    <col min="5642" max="5642" width="21.5703125" style="545" customWidth="1"/>
    <col min="5643" max="5643" width="19.5703125" style="545" customWidth="1"/>
    <col min="5644" max="5644" width="15" style="545" customWidth="1"/>
    <col min="5645" max="5645" width="25.42578125" style="545" customWidth="1"/>
    <col min="5646" max="5887" width="12.5703125" style="545"/>
    <col min="5888" max="5888" width="67.7109375" style="545" customWidth="1"/>
    <col min="5889" max="5889" width="19.5703125" style="545" customWidth="1"/>
    <col min="5890" max="5890" width="2.5703125" style="545" customWidth="1"/>
    <col min="5891" max="5891" width="20.7109375" style="545" customWidth="1"/>
    <col min="5892" max="5892" width="21.5703125" style="545" customWidth="1"/>
    <col min="5893" max="5894" width="20.85546875" style="545" customWidth="1"/>
    <col min="5895" max="5895" width="4.7109375" style="545" customWidth="1"/>
    <col min="5896" max="5896" width="6.5703125" style="545" customWidth="1"/>
    <col min="5897" max="5897" width="14.85546875" style="545" bestFit="1" customWidth="1"/>
    <col min="5898" max="5898" width="21.5703125" style="545" customWidth="1"/>
    <col min="5899" max="5899" width="19.5703125" style="545" customWidth="1"/>
    <col min="5900" max="5900" width="15" style="545" customWidth="1"/>
    <col min="5901" max="5901" width="25.42578125" style="545" customWidth="1"/>
    <col min="5902" max="6143" width="12.5703125" style="545"/>
    <col min="6144" max="6144" width="67.7109375" style="545" customWidth="1"/>
    <col min="6145" max="6145" width="19.5703125" style="545" customWidth="1"/>
    <col min="6146" max="6146" width="2.5703125" style="545" customWidth="1"/>
    <col min="6147" max="6147" width="20.7109375" style="545" customWidth="1"/>
    <col min="6148" max="6148" width="21.5703125" style="545" customWidth="1"/>
    <col min="6149" max="6150" width="20.85546875" style="545" customWidth="1"/>
    <col min="6151" max="6151" width="4.7109375" style="545" customWidth="1"/>
    <col min="6152" max="6152" width="6.5703125" style="545" customWidth="1"/>
    <col min="6153" max="6153" width="14.85546875" style="545" bestFit="1" customWidth="1"/>
    <col min="6154" max="6154" width="21.5703125" style="545" customWidth="1"/>
    <col min="6155" max="6155" width="19.5703125" style="545" customWidth="1"/>
    <col min="6156" max="6156" width="15" style="545" customWidth="1"/>
    <col min="6157" max="6157" width="25.42578125" style="545" customWidth="1"/>
    <col min="6158" max="6399" width="12.5703125" style="545"/>
    <col min="6400" max="6400" width="67.7109375" style="545" customWidth="1"/>
    <col min="6401" max="6401" width="19.5703125" style="545" customWidth="1"/>
    <col min="6402" max="6402" width="2.5703125" style="545" customWidth="1"/>
    <col min="6403" max="6403" width="20.7109375" style="545" customWidth="1"/>
    <col min="6404" max="6404" width="21.5703125" style="545" customWidth="1"/>
    <col min="6405" max="6406" width="20.85546875" style="545" customWidth="1"/>
    <col min="6407" max="6407" width="4.7109375" style="545" customWidth="1"/>
    <col min="6408" max="6408" width="6.5703125" style="545" customWidth="1"/>
    <col min="6409" max="6409" width="14.85546875" style="545" bestFit="1" customWidth="1"/>
    <col min="6410" max="6410" width="21.5703125" style="545" customWidth="1"/>
    <col min="6411" max="6411" width="19.5703125" style="545" customWidth="1"/>
    <col min="6412" max="6412" width="15" style="545" customWidth="1"/>
    <col min="6413" max="6413" width="25.42578125" style="545" customWidth="1"/>
    <col min="6414" max="6655" width="12.5703125" style="545"/>
    <col min="6656" max="6656" width="67.7109375" style="545" customWidth="1"/>
    <col min="6657" max="6657" width="19.5703125" style="545" customWidth="1"/>
    <col min="6658" max="6658" width="2.5703125" style="545" customWidth="1"/>
    <col min="6659" max="6659" width="20.7109375" style="545" customWidth="1"/>
    <col min="6660" max="6660" width="21.5703125" style="545" customWidth="1"/>
    <col min="6661" max="6662" width="20.85546875" style="545" customWidth="1"/>
    <col min="6663" max="6663" width="4.7109375" style="545" customWidth="1"/>
    <col min="6664" max="6664" width="6.5703125" style="545" customWidth="1"/>
    <col min="6665" max="6665" width="14.85546875" style="545" bestFit="1" customWidth="1"/>
    <col min="6666" max="6666" width="21.5703125" style="545" customWidth="1"/>
    <col min="6667" max="6667" width="19.5703125" style="545" customWidth="1"/>
    <col min="6668" max="6668" width="15" style="545" customWidth="1"/>
    <col min="6669" max="6669" width="25.42578125" style="545" customWidth="1"/>
    <col min="6670" max="6911" width="12.5703125" style="545"/>
    <col min="6912" max="6912" width="67.7109375" style="545" customWidth="1"/>
    <col min="6913" max="6913" width="19.5703125" style="545" customWidth="1"/>
    <col min="6914" max="6914" width="2.5703125" style="545" customWidth="1"/>
    <col min="6915" max="6915" width="20.7109375" style="545" customWidth="1"/>
    <col min="6916" max="6916" width="21.5703125" style="545" customWidth="1"/>
    <col min="6917" max="6918" width="20.85546875" style="545" customWidth="1"/>
    <col min="6919" max="6919" width="4.7109375" style="545" customWidth="1"/>
    <col min="6920" max="6920" width="6.5703125" style="545" customWidth="1"/>
    <col min="6921" max="6921" width="14.85546875" style="545" bestFit="1" customWidth="1"/>
    <col min="6922" max="6922" width="21.5703125" style="545" customWidth="1"/>
    <col min="6923" max="6923" width="19.5703125" style="545" customWidth="1"/>
    <col min="6924" max="6924" width="15" style="545" customWidth="1"/>
    <col min="6925" max="6925" width="25.42578125" style="545" customWidth="1"/>
    <col min="6926" max="7167" width="12.5703125" style="545"/>
    <col min="7168" max="7168" width="67.7109375" style="545" customWidth="1"/>
    <col min="7169" max="7169" width="19.5703125" style="545" customWidth="1"/>
    <col min="7170" max="7170" width="2.5703125" style="545" customWidth="1"/>
    <col min="7171" max="7171" width="20.7109375" style="545" customWidth="1"/>
    <col min="7172" max="7172" width="21.5703125" style="545" customWidth="1"/>
    <col min="7173" max="7174" width="20.85546875" style="545" customWidth="1"/>
    <col min="7175" max="7175" width="4.7109375" style="545" customWidth="1"/>
    <col min="7176" max="7176" width="6.5703125" style="545" customWidth="1"/>
    <col min="7177" max="7177" width="14.85546875" style="545" bestFit="1" customWidth="1"/>
    <col min="7178" max="7178" width="21.5703125" style="545" customWidth="1"/>
    <col min="7179" max="7179" width="19.5703125" style="545" customWidth="1"/>
    <col min="7180" max="7180" width="15" style="545" customWidth="1"/>
    <col min="7181" max="7181" width="25.42578125" style="545" customWidth="1"/>
    <col min="7182" max="7423" width="12.5703125" style="545"/>
    <col min="7424" max="7424" width="67.7109375" style="545" customWidth="1"/>
    <col min="7425" max="7425" width="19.5703125" style="545" customWidth="1"/>
    <col min="7426" max="7426" width="2.5703125" style="545" customWidth="1"/>
    <col min="7427" max="7427" width="20.7109375" style="545" customWidth="1"/>
    <col min="7428" max="7428" width="21.5703125" style="545" customWidth="1"/>
    <col min="7429" max="7430" width="20.85546875" style="545" customWidth="1"/>
    <col min="7431" max="7431" width="4.7109375" style="545" customWidth="1"/>
    <col min="7432" max="7432" width="6.5703125" style="545" customWidth="1"/>
    <col min="7433" max="7433" width="14.85546875" style="545" bestFit="1" customWidth="1"/>
    <col min="7434" max="7434" width="21.5703125" style="545" customWidth="1"/>
    <col min="7435" max="7435" width="19.5703125" style="545" customWidth="1"/>
    <col min="7436" max="7436" width="15" style="545" customWidth="1"/>
    <col min="7437" max="7437" width="25.42578125" style="545" customWidth="1"/>
    <col min="7438" max="7679" width="12.5703125" style="545"/>
    <col min="7680" max="7680" width="67.7109375" style="545" customWidth="1"/>
    <col min="7681" max="7681" width="19.5703125" style="545" customWidth="1"/>
    <col min="7682" max="7682" width="2.5703125" style="545" customWidth="1"/>
    <col min="7683" max="7683" width="20.7109375" style="545" customWidth="1"/>
    <col min="7684" max="7684" width="21.5703125" style="545" customWidth="1"/>
    <col min="7685" max="7686" width="20.85546875" style="545" customWidth="1"/>
    <col min="7687" max="7687" width="4.7109375" style="545" customWidth="1"/>
    <col min="7688" max="7688" width="6.5703125" style="545" customWidth="1"/>
    <col min="7689" max="7689" width="14.85546875" style="545" bestFit="1" customWidth="1"/>
    <col min="7690" max="7690" width="21.5703125" style="545" customWidth="1"/>
    <col min="7691" max="7691" width="19.5703125" style="545" customWidth="1"/>
    <col min="7692" max="7692" width="15" style="545" customWidth="1"/>
    <col min="7693" max="7693" width="25.42578125" style="545" customWidth="1"/>
    <col min="7694" max="7935" width="12.5703125" style="545"/>
    <col min="7936" max="7936" width="67.7109375" style="545" customWidth="1"/>
    <col min="7937" max="7937" width="19.5703125" style="545" customWidth="1"/>
    <col min="7938" max="7938" width="2.5703125" style="545" customWidth="1"/>
    <col min="7939" max="7939" width="20.7109375" style="545" customWidth="1"/>
    <col min="7940" max="7940" width="21.5703125" style="545" customWidth="1"/>
    <col min="7941" max="7942" width="20.85546875" style="545" customWidth="1"/>
    <col min="7943" max="7943" width="4.7109375" style="545" customWidth="1"/>
    <col min="7944" max="7944" width="6.5703125" style="545" customWidth="1"/>
    <col min="7945" max="7945" width="14.85546875" style="545" bestFit="1" customWidth="1"/>
    <col min="7946" max="7946" width="21.5703125" style="545" customWidth="1"/>
    <col min="7947" max="7947" width="19.5703125" style="545" customWidth="1"/>
    <col min="7948" max="7948" width="15" style="545" customWidth="1"/>
    <col min="7949" max="7949" width="25.42578125" style="545" customWidth="1"/>
    <col min="7950" max="8191" width="12.5703125" style="545"/>
    <col min="8192" max="8192" width="67.7109375" style="545" customWidth="1"/>
    <col min="8193" max="8193" width="19.5703125" style="545" customWidth="1"/>
    <col min="8194" max="8194" width="2.5703125" style="545" customWidth="1"/>
    <col min="8195" max="8195" width="20.7109375" style="545" customWidth="1"/>
    <col min="8196" max="8196" width="21.5703125" style="545" customWidth="1"/>
    <col min="8197" max="8198" width="20.85546875" style="545" customWidth="1"/>
    <col min="8199" max="8199" width="4.7109375" style="545" customWidth="1"/>
    <col min="8200" max="8200" width="6.5703125" style="545" customWidth="1"/>
    <col min="8201" max="8201" width="14.85546875" style="545" bestFit="1" customWidth="1"/>
    <col min="8202" max="8202" width="21.5703125" style="545" customWidth="1"/>
    <col min="8203" max="8203" width="19.5703125" style="545" customWidth="1"/>
    <col min="8204" max="8204" width="15" style="545" customWidth="1"/>
    <col min="8205" max="8205" width="25.42578125" style="545" customWidth="1"/>
    <col min="8206" max="8447" width="12.5703125" style="545"/>
    <col min="8448" max="8448" width="67.7109375" style="545" customWidth="1"/>
    <col min="8449" max="8449" width="19.5703125" style="545" customWidth="1"/>
    <col min="8450" max="8450" width="2.5703125" style="545" customWidth="1"/>
    <col min="8451" max="8451" width="20.7109375" style="545" customWidth="1"/>
    <col min="8452" max="8452" width="21.5703125" style="545" customWidth="1"/>
    <col min="8453" max="8454" width="20.85546875" style="545" customWidth="1"/>
    <col min="8455" max="8455" width="4.7109375" style="545" customWidth="1"/>
    <col min="8456" max="8456" width="6.5703125" style="545" customWidth="1"/>
    <col min="8457" max="8457" width="14.85546875" style="545" bestFit="1" customWidth="1"/>
    <col min="8458" max="8458" width="21.5703125" style="545" customWidth="1"/>
    <col min="8459" max="8459" width="19.5703125" style="545" customWidth="1"/>
    <col min="8460" max="8460" width="15" style="545" customWidth="1"/>
    <col min="8461" max="8461" width="25.42578125" style="545" customWidth="1"/>
    <col min="8462" max="8703" width="12.5703125" style="545"/>
    <col min="8704" max="8704" width="67.7109375" style="545" customWidth="1"/>
    <col min="8705" max="8705" width="19.5703125" style="545" customWidth="1"/>
    <col min="8706" max="8706" width="2.5703125" style="545" customWidth="1"/>
    <col min="8707" max="8707" width="20.7109375" style="545" customWidth="1"/>
    <col min="8708" max="8708" width="21.5703125" style="545" customWidth="1"/>
    <col min="8709" max="8710" width="20.85546875" style="545" customWidth="1"/>
    <col min="8711" max="8711" width="4.7109375" style="545" customWidth="1"/>
    <col min="8712" max="8712" width="6.5703125" style="545" customWidth="1"/>
    <col min="8713" max="8713" width="14.85546875" style="545" bestFit="1" customWidth="1"/>
    <col min="8714" max="8714" width="21.5703125" style="545" customWidth="1"/>
    <col min="8715" max="8715" width="19.5703125" style="545" customWidth="1"/>
    <col min="8716" max="8716" width="15" style="545" customWidth="1"/>
    <col min="8717" max="8717" width="25.42578125" style="545" customWidth="1"/>
    <col min="8718" max="8959" width="12.5703125" style="545"/>
    <col min="8960" max="8960" width="67.7109375" style="545" customWidth="1"/>
    <col min="8961" max="8961" width="19.5703125" style="545" customWidth="1"/>
    <col min="8962" max="8962" width="2.5703125" style="545" customWidth="1"/>
    <col min="8963" max="8963" width="20.7109375" style="545" customWidth="1"/>
    <col min="8964" max="8964" width="21.5703125" style="545" customWidth="1"/>
    <col min="8965" max="8966" width="20.85546875" style="545" customWidth="1"/>
    <col min="8967" max="8967" width="4.7109375" style="545" customWidth="1"/>
    <col min="8968" max="8968" width="6.5703125" style="545" customWidth="1"/>
    <col min="8969" max="8969" width="14.85546875" style="545" bestFit="1" customWidth="1"/>
    <col min="8970" max="8970" width="21.5703125" style="545" customWidth="1"/>
    <col min="8971" max="8971" width="19.5703125" style="545" customWidth="1"/>
    <col min="8972" max="8972" width="15" style="545" customWidth="1"/>
    <col min="8973" max="8973" width="25.42578125" style="545" customWidth="1"/>
    <col min="8974" max="9215" width="12.5703125" style="545"/>
    <col min="9216" max="9216" width="67.7109375" style="545" customWidth="1"/>
    <col min="9217" max="9217" width="19.5703125" style="545" customWidth="1"/>
    <col min="9218" max="9218" width="2.5703125" style="545" customWidth="1"/>
    <col min="9219" max="9219" width="20.7109375" style="545" customWidth="1"/>
    <col min="9220" max="9220" width="21.5703125" style="545" customWidth="1"/>
    <col min="9221" max="9222" width="20.85546875" style="545" customWidth="1"/>
    <col min="9223" max="9223" width="4.7109375" style="545" customWidth="1"/>
    <col min="9224" max="9224" width="6.5703125" style="545" customWidth="1"/>
    <col min="9225" max="9225" width="14.85546875" style="545" bestFit="1" customWidth="1"/>
    <col min="9226" max="9226" width="21.5703125" style="545" customWidth="1"/>
    <col min="9227" max="9227" width="19.5703125" style="545" customWidth="1"/>
    <col min="9228" max="9228" width="15" style="545" customWidth="1"/>
    <col min="9229" max="9229" width="25.42578125" style="545" customWidth="1"/>
    <col min="9230" max="9471" width="12.5703125" style="545"/>
    <col min="9472" max="9472" width="67.7109375" style="545" customWidth="1"/>
    <col min="9473" max="9473" width="19.5703125" style="545" customWidth="1"/>
    <col min="9474" max="9474" width="2.5703125" style="545" customWidth="1"/>
    <col min="9475" max="9475" width="20.7109375" style="545" customWidth="1"/>
    <col min="9476" max="9476" width="21.5703125" style="545" customWidth="1"/>
    <col min="9477" max="9478" width="20.85546875" style="545" customWidth="1"/>
    <col min="9479" max="9479" width="4.7109375" style="545" customWidth="1"/>
    <col min="9480" max="9480" width="6.5703125" style="545" customWidth="1"/>
    <col min="9481" max="9481" width="14.85546875" style="545" bestFit="1" customWidth="1"/>
    <col min="9482" max="9482" width="21.5703125" style="545" customWidth="1"/>
    <col min="9483" max="9483" width="19.5703125" style="545" customWidth="1"/>
    <col min="9484" max="9484" width="15" style="545" customWidth="1"/>
    <col min="9485" max="9485" width="25.42578125" style="545" customWidth="1"/>
    <col min="9486" max="9727" width="12.5703125" style="545"/>
    <col min="9728" max="9728" width="67.7109375" style="545" customWidth="1"/>
    <col min="9729" max="9729" width="19.5703125" style="545" customWidth="1"/>
    <col min="9730" max="9730" width="2.5703125" style="545" customWidth="1"/>
    <col min="9731" max="9731" width="20.7109375" style="545" customWidth="1"/>
    <col min="9732" max="9732" width="21.5703125" style="545" customWidth="1"/>
    <col min="9733" max="9734" width="20.85546875" style="545" customWidth="1"/>
    <col min="9735" max="9735" width="4.7109375" style="545" customWidth="1"/>
    <col min="9736" max="9736" width="6.5703125" style="545" customWidth="1"/>
    <col min="9737" max="9737" width="14.85546875" style="545" bestFit="1" customWidth="1"/>
    <col min="9738" max="9738" width="21.5703125" style="545" customWidth="1"/>
    <col min="9739" max="9739" width="19.5703125" style="545" customWidth="1"/>
    <col min="9740" max="9740" width="15" style="545" customWidth="1"/>
    <col min="9741" max="9741" width="25.42578125" style="545" customWidth="1"/>
    <col min="9742" max="9983" width="12.5703125" style="545"/>
    <col min="9984" max="9984" width="67.7109375" style="545" customWidth="1"/>
    <col min="9985" max="9985" width="19.5703125" style="545" customWidth="1"/>
    <col min="9986" max="9986" width="2.5703125" style="545" customWidth="1"/>
    <col min="9987" max="9987" width="20.7109375" style="545" customWidth="1"/>
    <col min="9988" max="9988" width="21.5703125" style="545" customWidth="1"/>
    <col min="9989" max="9990" width="20.85546875" style="545" customWidth="1"/>
    <col min="9991" max="9991" width="4.7109375" style="545" customWidth="1"/>
    <col min="9992" max="9992" width="6.5703125" style="545" customWidth="1"/>
    <col min="9993" max="9993" width="14.85546875" style="545" bestFit="1" customWidth="1"/>
    <col min="9994" max="9994" width="21.5703125" style="545" customWidth="1"/>
    <col min="9995" max="9995" width="19.5703125" style="545" customWidth="1"/>
    <col min="9996" max="9996" width="15" style="545" customWidth="1"/>
    <col min="9997" max="9997" width="25.42578125" style="545" customWidth="1"/>
    <col min="9998" max="10239" width="12.5703125" style="545"/>
    <col min="10240" max="10240" width="67.7109375" style="545" customWidth="1"/>
    <col min="10241" max="10241" width="19.5703125" style="545" customWidth="1"/>
    <col min="10242" max="10242" width="2.5703125" style="545" customWidth="1"/>
    <col min="10243" max="10243" width="20.7109375" style="545" customWidth="1"/>
    <col min="10244" max="10244" width="21.5703125" style="545" customWidth="1"/>
    <col min="10245" max="10246" width="20.85546875" style="545" customWidth="1"/>
    <col min="10247" max="10247" width="4.7109375" style="545" customWidth="1"/>
    <col min="10248" max="10248" width="6.5703125" style="545" customWidth="1"/>
    <col min="10249" max="10249" width="14.85546875" style="545" bestFit="1" customWidth="1"/>
    <col min="10250" max="10250" width="21.5703125" style="545" customWidth="1"/>
    <col min="10251" max="10251" width="19.5703125" style="545" customWidth="1"/>
    <col min="10252" max="10252" width="15" style="545" customWidth="1"/>
    <col min="10253" max="10253" width="25.42578125" style="545" customWidth="1"/>
    <col min="10254" max="10495" width="12.5703125" style="545"/>
    <col min="10496" max="10496" width="67.7109375" style="545" customWidth="1"/>
    <col min="10497" max="10497" width="19.5703125" style="545" customWidth="1"/>
    <col min="10498" max="10498" width="2.5703125" style="545" customWidth="1"/>
    <col min="10499" max="10499" width="20.7109375" style="545" customWidth="1"/>
    <col min="10500" max="10500" width="21.5703125" style="545" customWidth="1"/>
    <col min="10501" max="10502" width="20.85546875" style="545" customWidth="1"/>
    <col min="10503" max="10503" width="4.7109375" style="545" customWidth="1"/>
    <col min="10504" max="10504" width="6.5703125" style="545" customWidth="1"/>
    <col min="10505" max="10505" width="14.85546875" style="545" bestFit="1" customWidth="1"/>
    <col min="10506" max="10506" width="21.5703125" style="545" customWidth="1"/>
    <col min="10507" max="10507" width="19.5703125" style="545" customWidth="1"/>
    <col min="10508" max="10508" width="15" style="545" customWidth="1"/>
    <col min="10509" max="10509" width="25.42578125" style="545" customWidth="1"/>
    <col min="10510" max="10751" width="12.5703125" style="545"/>
    <col min="10752" max="10752" width="67.7109375" style="545" customWidth="1"/>
    <col min="10753" max="10753" width="19.5703125" style="545" customWidth="1"/>
    <col min="10754" max="10754" width="2.5703125" style="545" customWidth="1"/>
    <col min="10755" max="10755" width="20.7109375" style="545" customWidth="1"/>
    <col min="10756" max="10756" width="21.5703125" style="545" customWidth="1"/>
    <col min="10757" max="10758" width="20.85546875" style="545" customWidth="1"/>
    <col min="10759" max="10759" width="4.7109375" style="545" customWidth="1"/>
    <col min="10760" max="10760" width="6.5703125" style="545" customWidth="1"/>
    <col min="10761" max="10761" width="14.85546875" style="545" bestFit="1" customWidth="1"/>
    <col min="10762" max="10762" width="21.5703125" style="545" customWidth="1"/>
    <col min="10763" max="10763" width="19.5703125" style="545" customWidth="1"/>
    <col min="10764" max="10764" width="15" style="545" customWidth="1"/>
    <col min="10765" max="10765" width="25.42578125" style="545" customWidth="1"/>
    <col min="10766" max="11007" width="12.5703125" style="545"/>
    <col min="11008" max="11008" width="67.7109375" style="545" customWidth="1"/>
    <col min="11009" max="11009" width="19.5703125" style="545" customWidth="1"/>
    <col min="11010" max="11010" width="2.5703125" style="545" customWidth="1"/>
    <col min="11011" max="11011" width="20.7109375" style="545" customWidth="1"/>
    <col min="11012" max="11012" width="21.5703125" style="545" customWidth="1"/>
    <col min="11013" max="11014" width="20.85546875" style="545" customWidth="1"/>
    <col min="11015" max="11015" width="4.7109375" style="545" customWidth="1"/>
    <col min="11016" max="11016" width="6.5703125" style="545" customWidth="1"/>
    <col min="11017" max="11017" width="14.85546875" style="545" bestFit="1" customWidth="1"/>
    <col min="11018" max="11018" width="21.5703125" style="545" customWidth="1"/>
    <col min="11019" max="11019" width="19.5703125" style="545" customWidth="1"/>
    <col min="11020" max="11020" width="15" style="545" customWidth="1"/>
    <col min="11021" max="11021" width="25.42578125" style="545" customWidth="1"/>
    <col min="11022" max="11263" width="12.5703125" style="545"/>
    <col min="11264" max="11264" width="67.7109375" style="545" customWidth="1"/>
    <col min="11265" max="11265" width="19.5703125" style="545" customWidth="1"/>
    <col min="11266" max="11266" width="2.5703125" style="545" customWidth="1"/>
    <col min="11267" max="11267" width="20.7109375" style="545" customWidth="1"/>
    <col min="11268" max="11268" width="21.5703125" style="545" customWidth="1"/>
    <col min="11269" max="11270" width="20.85546875" style="545" customWidth="1"/>
    <col min="11271" max="11271" width="4.7109375" style="545" customWidth="1"/>
    <col min="11272" max="11272" width="6.5703125" style="545" customWidth="1"/>
    <col min="11273" max="11273" width="14.85546875" style="545" bestFit="1" customWidth="1"/>
    <col min="11274" max="11274" width="21.5703125" style="545" customWidth="1"/>
    <col min="11275" max="11275" width="19.5703125" style="545" customWidth="1"/>
    <col min="11276" max="11276" width="15" style="545" customWidth="1"/>
    <col min="11277" max="11277" width="25.42578125" style="545" customWidth="1"/>
    <col min="11278" max="11519" width="12.5703125" style="545"/>
    <col min="11520" max="11520" width="67.7109375" style="545" customWidth="1"/>
    <col min="11521" max="11521" width="19.5703125" style="545" customWidth="1"/>
    <col min="11522" max="11522" width="2.5703125" style="545" customWidth="1"/>
    <col min="11523" max="11523" width="20.7109375" style="545" customWidth="1"/>
    <col min="11524" max="11524" width="21.5703125" style="545" customWidth="1"/>
    <col min="11525" max="11526" width="20.85546875" style="545" customWidth="1"/>
    <col min="11527" max="11527" width="4.7109375" style="545" customWidth="1"/>
    <col min="11528" max="11528" width="6.5703125" style="545" customWidth="1"/>
    <col min="11529" max="11529" width="14.85546875" style="545" bestFit="1" customWidth="1"/>
    <col min="11530" max="11530" width="21.5703125" style="545" customWidth="1"/>
    <col min="11531" max="11531" width="19.5703125" style="545" customWidth="1"/>
    <col min="11532" max="11532" width="15" style="545" customWidth="1"/>
    <col min="11533" max="11533" width="25.42578125" style="545" customWidth="1"/>
    <col min="11534" max="11775" width="12.5703125" style="545"/>
    <col min="11776" max="11776" width="67.7109375" style="545" customWidth="1"/>
    <col min="11777" max="11777" width="19.5703125" style="545" customWidth="1"/>
    <col min="11778" max="11778" width="2.5703125" style="545" customWidth="1"/>
    <col min="11779" max="11779" width="20.7109375" style="545" customWidth="1"/>
    <col min="11780" max="11780" width="21.5703125" style="545" customWidth="1"/>
    <col min="11781" max="11782" width="20.85546875" style="545" customWidth="1"/>
    <col min="11783" max="11783" width="4.7109375" style="545" customWidth="1"/>
    <col min="11784" max="11784" width="6.5703125" style="545" customWidth="1"/>
    <col min="11785" max="11785" width="14.85546875" style="545" bestFit="1" customWidth="1"/>
    <col min="11786" max="11786" width="21.5703125" style="545" customWidth="1"/>
    <col min="11787" max="11787" width="19.5703125" style="545" customWidth="1"/>
    <col min="11788" max="11788" width="15" style="545" customWidth="1"/>
    <col min="11789" max="11789" width="25.42578125" style="545" customWidth="1"/>
    <col min="11790" max="12031" width="12.5703125" style="545"/>
    <col min="12032" max="12032" width="67.7109375" style="545" customWidth="1"/>
    <col min="12033" max="12033" width="19.5703125" style="545" customWidth="1"/>
    <col min="12034" max="12034" width="2.5703125" style="545" customWidth="1"/>
    <col min="12035" max="12035" width="20.7109375" style="545" customWidth="1"/>
    <col min="12036" max="12036" width="21.5703125" style="545" customWidth="1"/>
    <col min="12037" max="12038" width="20.85546875" style="545" customWidth="1"/>
    <col min="12039" max="12039" width="4.7109375" style="545" customWidth="1"/>
    <col min="12040" max="12040" width="6.5703125" style="545" customWidth="1"/>
    <col min="12041" max="12041" width="14.85546875" style="545" bestFit="1" customWidth="1"/>
    <col min="12042" max="12042" width="21.5703125" style="545" customWidth="1"/>
    <col min="12043" max="12043" width="19.5703125" style="545" customWidth="1"/>
    <col min="12044" max="12044" width="15" style="545" customWidth="1"/>
    <col min="12045" max="12045" width="25.42578125" style="545" customWidth="1"/>
    <col min="12046" max="12287" width="12.5703125" style="545"/>
    <col min="12288" max="12288" width="67.7109375" style="545" customWidth="1"/>
    <col min="12289" max="12289" width="19.5703125" style="545" customWidth="1"/>
    <col min="12290" max="12290" width="2.5703125" style="545" customWidth="1"/>
    <col min="12291" max="12291" width="20.7109375" style="545" customWidth="1"/>
    <col min="12292" max="12292" width="21.5703125" style="545" customWidth="1"/>
    <col min="12293" max="12294" width="20.85546875" style="545" customWidth="1"/>
    <col min="12295" max="12295" width="4.7109375" style="545" customWidth="1"/>
    <col min="12296" max="12296" width="6.5703125" style="545" customWidth="1"/>
    <col min="12297" max="12297" width="14.85546875" style="545" bestFit="1" customWidth="1"/>
    <col min="12298" max="12298" width="21.5703125" style="545" customWidth="1"/>
    <col min="12299" max="12299" width="19.5703125" style="545" customWidth="1"/>
    <col min="12300" max="12300" width="15" style="545" customWidth="1"/>
    <col min="12301" max="12301" width="25.42578125" style="545" customWidth="1"/>
    <col min="12302" max="12543" width="12.5703125" style="545"/>
    <col min="12544" max="12544" width="67.7109375" style="545" customWidth="1"/>
    <col min="12545" max="12545" width="19.5703125" style="545" customWidth="1"/>
    <col min="12546" max="12546" width="2.5703125" style="545" customWidth="1"/>
    <col min="12547" max="12547" width="20.7109375" style="545" customWidth="1"/>
    <col min="12548" max="12548" width="21.5703125" style="545" customWidth="1"/>
    <col min="12549" max="12550" width="20.85546875" style="545" customWidth="1"/>
    <col min="12551" max="12551" width="4.7109375" style="545" customWidth="1"/>
    <col min="12552" max="12552" width="6.5703125" style="545" customWidth="1"/>
    <col min="12553" max="12553" width="14.85546875" style="545" bestFit="1" customWidth="1"/>
    <col min="12554" max="12554" width="21.5703125" style="545" customWidth="1"/>
    <col min="12555" max="12555" width="19.5703125" style="545" customWidth="1"/>
    <col min="12556" max="12556" width="15" style="545" customWidth="1"/>
    <col min="12557" max="12557" width="25.42578125" style="545" customWidth="1"/>
    <col min="12558" max="12799" width="12.5703125" style="545"/>
    <col min="12800" max="12800" width="67.7109375" style="545" customWidth="1"/>
    <col min="12801" max="12801" width="19.5703125" style="545" customWidth="1"/>
    <col min="12802" max="12802" width="2.5703125" style="545" customWidth="1"/>
    <col min="12803" max="12803" width="20.7109375" style="545" customWidth="1"/>
    <col min="12804" max="12804" width="21.5703125" style="545" customWidth="1"/>
    <col min="12805" max="12806" width="20.85546875" style="545" customWidth="1"/>
    <col min="12807" max="12807" width="4.7109375" style="545" customWidth="1"/>
    <col min="12808" max="12808" width="6.5703125" style="545" customWidth="1"/>
    <col min="12809" max="12809" width="14.85546875" style="545" bestFit="1" customWidth="1"/>
    <col min="12810" max="12810" width="21.5703125" style="545" customWidth="1"/>
    <col min="12811" max="12811" width="19.5703125" style="545" customWidth="1"/>
    <col min="12812" max="12812" width="15" style="545" customWidth="1"/>
    <col min="12813" max="12813" width="25.42578125" style="545" customWidth="1"/>
    <col min="12814" max="13055" width="12.5703125" style="545"/>
    <col min="13056" max="13056" width="67.7109375" style="545" customWidth="1"/>
    <col min="13057" max="13057" width="19.5703125" style="545" customWidth="1"/>
    <col min="13058" max="13058" width="2.5703125" style="545" customWidth="1"/>
    <col min="13059" max="13059" width="20.7109375" style="545" customWidth="1"/>
    <col min="13060" max="13060" width="21.5703125" style="545" customWidth="1"/>
    <col min="13061" max="13062" width="20.85546875" style="545" customWidth="1"/>
    <col min="13063" max="13063" width="4.7109375" style="545" customWidth="1"/>
    <col min="13064" max="13064" width="6.5703125" style="545" customWidth="1"/>
    <col min="13065" max="13065" width="14.85546875" style="545" bestFit="1" customWidth="1"/>
    <col min="13066" max="13066" width="21.5703125" style="545" customWidth="1"/>
    <col min="13067" max="13067" width="19.5703125" style="545" customWidth="1"/>
    <col min="13068" max="13068" width="15" style="545" customWidth="1"/>
    <col min="13069" max="13069" width="25.42578125" style="545" customWidth="1"/>
    <col min="13070" max="13311" width="12.5703125" style="545"/>
    <col min="13312" max="13312" width="67.7109375" style="545" customWidth="1"/>
    <col min="13313" max="13313" width="19.5703125" style="545" customWidth="1"/>
    <col min="13314" max="13314" width="2.5703125" style="545" customWidth="1"/>
    <col min="13315" max="13315" width="20.7109375" style="545" customWidth="1"/>
    <col min="13316" max="13316" width="21.5703125" style="545" customWidth="1"/>
    <col min="13317" max="13318" width="20.85546875" style="545" customWidth="1"/>
    <col min="13319" max="13319" width="4.7109375" style="545" customWidth="1"/>
    <col min="13320" max="13320" width="6.5703125" style="545" customWidth="1"/>
    <col min="13321" max="13321" width="14.85546875" style="545" bestFit="1" customWidth="1"/>
    <col min="13322" max="13322" width="21.5703125" style="545" customWidth="1"/>
    <col min="13323" max="13323" width="19.5703125" style="545" customWidth="1"/>
    <col min="13324" max="13324" width="15" style="545" customWidth="1"/>
    <col min="13325" max="13325" width="25.42578125" style="545" customWidth="1"/>
    <col min="13326" max="13567" width="12.5703125" style="545"/>
    <col min="13568" max="13568" width="67.7109375" style="545" customWidth="1"/>
    <col min="13569" max="13569" width="19.5703125" style="545" customWidth="1"/>
    <col min="13570" max="13570" width="2.5703125" style="545" customWidth="1"/>
    <col min="13571" max="13571" width="20.7109375" style="545" customWidth="1"/>
    <col min="13572" max="13572" width="21.5703125" style="545" customWidth="1"/>
    <col min="13573" max="13574" width="20.85546875" style="545" customWidth="1"/>
    <col min="13575" max="13575" width="4.7109375" style="545" customWidth="1"/>
    <col min="13576" max="13576" width="6.5703125" style="545" customWidth="1"/>
    <col min="13577" max="13577" width="14.85546875" style="545" bestFit="1" customWidth="1"/>
    <col min="13578" max="13578" width="21.5703125" style="545" customWidth="1"/>
    <col min="13579" max="13579" width="19.5703125" style="545" customWidth="1"/>
    <col min="13580" max="13580" width="15" style="545" customWidth="1"/>
    <col min="13581" max="13581" width="25.42578125" style="545" customWidth="1"/>
    <col min="13582" max="13823" width="12.5703125" style="545"/>
    <col min="13824" max="13824" width="67.7109375" style="545" customWidth="1"/>
    <col min="13825" max="13825" width="19.5703125" style="545" customWidth="1"/>
    <col min="13826" max="13826" width="2.5703125" style="545" customWidth="1"/>
    <col min="13827" max="13827" width="20.7109375" style="545" customWidth="1"/>
    <col min="13828" max="13828" width="21.5703125" style="545" customWidth="1"/>
    <col min="13829" max="13830" width="20.85546875" style="545" customWidth="1"/>
    <col min="13831" max="13831" width="4.7109375" style="545" customWidth="1"/>
    <col min="13832" max="13832" width="6.5703125" style="545" customWidth="1"/>
    <col min="13833" max="13833" width="14.85546875" style="545" bestFit="1" customWidth="1"/>
    <col min="13834" max="13834" width="21.5703125" style="545" customWidth="1"/>
    <col min="13835" max="13835" width="19.5703125" style="545" customWidth="1"/>
    <col min="13836" max="13836" width="15" style="545" customWidth="1"/>
    <col min="13837" max="13837" width="25.42578125" style="545" customWidth="1"/>
    <col min="13838" max="14079" width="12.5703125" style="545"/>
    <col min="14080" max="14080" width="67.7109375" style="545" customWidth="1"/>
    <col min="14081" max="14081" width="19.5703125" style="545" customWidth="1"/>
    <col min="14082" max="14082" width="2.5703125" style="545" customWidth="1"/>
    <col min="14083" max="14083" width="20.7109375" style="545" customWidth="1"/>
    <col min="14084" max="14084" width="21.5703125" style="545" customWidth="1"/>
    <col min="14085" max="14086" width="20.85546875" style="545" customWidth="1"/>
    <col min="14087" max="14087" width="4.7109375" style="545" customWidth="1"/>
    <col min="14088" max="14088" width="6.5703125" style="545" customWidth="1"/>
    <col min="14089" max="14089" width="14.85546875" style="545" bestFit="1" customWidth="1"/>
    <col min="14090" max="14090" width="21.5703125" style="545" customWidth="1"/>
    <col min="14091" max="14091" width="19.5703125" style="545" customWidth="1"/>
    <col min="14092" max="14092" width="15" style="545" customWidth="1"/>
    <col min="14093" max="14093" width="25.42578125" style="545" customWidth="1"/>
    <col min="14094" max="14335" width="12.5703125" style="545"/>
    <col min="14336" max="14336" width="67.7109375" style="545" customWidth="1"/>
    <col min="14337" max="14337" width="19.5703125" style="545" customWidth="1"/>
    <col min="14338" max="14338" width="2.5703125" style="545" customWidth="1"/>
    <col min="14339" max="14339" width="20.7109375" style="545" customWidth="1"/>
    <col min="14340" max="14340" width="21.5703125" style="545" customWidth="1"/>
    <col min="14341" max="14342" width="20.85546875" style="545" customWidth="1"/>
    <col min="14343" max="14343" width="4.7109375" style="545" customWidth="1"/>
    <col min="14344" max="14344" width="6.5703125" style="545" customWidth="1"/>
    <col min="14345" max="14345" width="14.85546875" style="545" bestFit="1" customWidth="1"/>
    <col min="14346" max="14346" width="21.5703125" style="545" customWidth="1"/>
    <col min="14347" max="14347" width="19.5703125" style="545" customWidth="1"/>
    <col min="14348" max="14348" width="15" style="545" customWidth="1"/>
    <col min="14349" max="14349" width="25.42578125" style="545" customWidth="1"/>
    <col min="14350" max="14591" width="12.5703125" style="545"/>
    <col min="14592" max="14592" width="67.7109375" style="545" customWidth="1"/>
    <col min="14593" max="14593" width="19.5703125" style="545" customWidth="1"/>
    <col min="14594" max="14594" width="2.5703125" style="545" customWidth="1"/>
    <col min="14595" max="14595" width="20.7109375" style="545" customWidth="1"/>
    <col min="14596" max="14596" width="21.5703125" style="545" customWidth="1"/>
    <col min="14597" max="14598" width="20.85546875" style="545" customWidth="1"/>
    <col min="14599" max="14599" width="4.7109375" style="545" customWidth="1"/>
    <col min="14600" max="14600" width="6.5703125" style="545" customWidth="1"/>
    <col min="14601" max="14601" width="14.85546875" style="545" bestFit="1" customWidth="1"/>
    <col min="14602" max="14602" width="21.5703125" style="545" customWidth="1"/>
    <col min="14603" max="14603" width="19.5703125" style="545" customWidth="1"/>
    <col min="14604" max="14604" width="15" style="545" customWidth="1"/>
    <col min="14605" max="14605" width="25.42578125" style="545" customWidth="1"/>
    <col min="14606" max="14847" width="12.5703125" style="545"/>
    <col min="14848" max="14848" width="67.7109375" style="545" customWidth="1"/>
    <col min="14849" max="14849" width="19.5703125" style="545" customWidth="1"/>
    <col min="14850" max="14850" width="2.5703125" style="545" customWidth="1"/>
    <col min="14851" max="14851" width="20.7109375" style="545" customWidth="1"/>
    <col min="14852" max="14852" width="21.5703125" style="545" customWidth="1"/>
    <col min="14853" max="14854" width="20.85546875" style="545" customWidth="1"/>
    <col min="14855" max="14855" width="4.7109375" style="545" customWidth="1"/>
    <col min="14856" max="14856" width="6.5703125" style="545" customWidth="1"/>
    <col min="14857" max="14857" width="14.85546875" style="545" bestFit="1" customWidth="1"/>
    <col min="14858" max="14858" width="21.5703125" style="545" customWidth="1"/>
    <col min="14859" max="14859" width="19.5703125" style="545" customWidth="1"/>
    <col min="14860" max="14860" width="15" style="545" customWidth="1"/>
    <col min="14861" max="14861" width="25.42578125" style="545" customWidth="1"/>
    <col min="14862" max="15103" width="12.5703125" style="545"/>
    <col min="15104" max="15104" width="67.7109375" style="545" customWidth="1"/>
    <col min="15105" max="15105" width="19.5703125" style="545" customWidth="1"/>
    <col min="15106" max="15106" width="2.5703125" style="545" customWidth="1"/>
    <col min="15107" max="15107" width="20.7109375" style="545" customWidth="1"/>
    <col min="15108" max="15108" width="21.5703125" style="545" customWidth="1"/>
    <col min="15109" max="15110" width="20.85546875" style="545" customWidth="1"/>
    <col min="15111" max="15111" width="4.7109375" style="545" customWidth="1"/>
    <col min="15112" max="15112" width="6.5703125" style="545" customWidth="1"/>
    <col min="15113" max="15113" width="14.85546875" style="545" bestFit="1" customWidth="1"/>
    <col min="15114" max="15114" width="21.5703125" style="545" customWidth="1"/>
    <col min="15115" max="15115" width="19.5703125" style="545" customWidth="1"/>
    <col min="15116" max="15116" width="15" style="545" customWidth="1"/>
    <col min="15117" max="15117" width="25.42578125" style="545" customWidth="1"/>
    <col min="15118" max="15359" width="12.5703125" style="545"/>
    <col min="15360" max="15360" width="67.7109375" style="545" customWidth="1"/>
    <col min="15361" max="15361" width="19.5703125" style="545" customWidth="1"/>
    <col min="15362" max="15362" width="2.5703125" style="545" customWidth="1"/>
    <col min="15363" max="15363" width="20.7109375" style="545" customWidth="1"/>
    <col min="15364" max="15364" width="21.5703125" style="545" customWidth="1"/>
    <col min="15365" max="15366" width="20.85546875" style="545" customWidth="1"/>
    <col min="15367" max="15367" width="4.7109375" style="545" customWidth="1"/>
    <col min="15368" max="15368" width="6.5703125" style="545" customWidth="1"/>
    <col min="15369" max="15369" width="14.85546875" style="545" bestFit="1" customWidth="1"/>
    <col min="15370" max="15370" width="21.5703125" style="545" customWidth="1"/>
    <col min="15371" max="15371" width="19.5703125" style="545" customWidth="1"/>
    <col min="15372" max="15372" width="15" style="545" customWidth="1"/>
    <col min="15373" max="15373" width="25.42578125" style="545" customWidth="1"/>
    <col min="15374" max="15615" width="12.5703125" style="545"/>
    <col min="15616" max="15616" width="67.7109375" style="545" customWidth="1"/>
    <col min="15617" max="15617" width="19.5703125" style="545" customWidth="1"/>
    <col min="15618" max="15618" width="2.5703125" style="545" customWidth="1"/>
    <col min="15619" max="15619" width="20.7109375" style="545" customWidth="1"/>
    <col min="15620" max="15620" width="21.5703125" style="545" customWidth="1"/>
    <col min="15621" max="15622" width="20.85546875" style="545" customWidth="1"/>
    <col min="15623" max="15623" width="4.7109375" style="545" customWidth="1"/>
    <col min="15624" max="15624" width="6.5703125" style="545" customWidth="1"/>
    <col min="15625" max="15625" width="14.85546875" style="545" bestFit="1" customWidth="1"/>
    <col min="15626" max="15626" width="21.5703125" style="545" customWidth="1"/>
    <col min="15627" max="15627" width="19.5703125" style="545" customWidth="1"/>
    <col min="15628" max="15628" width="15" style="545" customWidth="1"/>
    <col min="15629" max="15629" width="25.42578125" style="545" customWidth="1"/>
    <col min="15630" max="15871" width="12.5703125" style="545"/>
    <col min="15872" max="15872" width="67.7109375" style="545" customWidth="1"/>
    <col min="15873" max="15873" width="19.5703125" style="545" customWidth="1"/>
    <col min="15874" max="15874" width="2.5703125" style="545" customWidth="1"/>
    <col min="15875" max="15875" width="20.7109375" style="545" customWidth="1"/>
    <col min="15876" max="15876" width="21.5703125" style="545" customWidth="1"/>
    <col min="15877" max="15878" width="20.85546875" style="545" customWidth="1"/>
    <col min="15879" max="15879" width="4.7109375" style="545" customWidth="1"/>
    <col min="15880" max="15880" width="6.5703125" style="545" customWidth="1"/>
    <col min="15881" max="15881" width="14.85546875" style="545" bestFit="1" customWidth="1"/>
    <col min="15882" max="15882" width="21.5703125" style="545" customWidth="1"/>
    <col min="15883" max="15883" width="19.5703125" style="545" customWidth="1"/>
    <col min="15884" max="15884" width="15" style="545" customWidth="1"/>
    <col min="15885" max="15885" width="25.42578125" style="545" customWidth="1"/>
    <col min="15886" max="16127" width="12.5703125" style="545"/>
    <col min="16128" max="16128" width="67.7109375" style="545" customWidth="1"/>
    <col min="16129" max="16129" width="19.5703125" style="545" customWidth="1"/>
    <col min="16130" max="16130" width="2.5703125" style="545" customWidth="1"/>
    <col min="16131" max="16131" width="20.7109375" style="545" customWidth="1"/>
    <col min="16132" max="16132" width="21.5703125" style="545" customWidth="1"/>
    <col min="16133" max="16134" width="20.85546875" style="545" customWidth="1"/>
    <col min="16135" max="16135" width="4.7109375" style="545" customWidth="1"/>
    <col min="16136" max="16136" width="6.5703125" style="545" customWidth="1"/>
    <col min="16137" max="16137" width="14.85546875" style="545" bestFit="1" customWidth="1"/>
    <col min="16138" max="16138" width="21.5703125" style="545" customWidth="1"/>
    <col min="16139" max="16139" width="19.5703125" style="545" customWidth="1"/>
    <col min="16140" max="16140" width="15" style="545" customWidth="1"/>
    <col min="16141" max="16141" width="25.42578125" style="545" customWidth="1"/>
    <col min="16142" max="16384" width="12.5703125" style="545"/>
  </cols>
  <sheetData>
    <row r="1" spans="1:65" ht="16.5" customHeight="1">
      <c r="A1" s="542" t="s">
        <v>612</v>
      </c>
      <c r="B1" s="543"/>
      <c r="C1" s="543"/>
      <c r="D1" s="543"/>
      <c r="E1" s="543"/>
      <c r="F1" s="544"/>
      <c r="G1" s="544"/>
    </row>
    <row r="2" spans="1:65" ht="25.5" customHeight="1">
      <c r="A2" s="546" t="s">
        <v>613</v>
      </c>
      <c r="B2" s="547"/>
      <c r="C2" s="547"/>
      <c r="D2" s="547"/>
      <c r="E2" s="547"/>
      <c r="F2" s="548"/>
      <c r="G2" s="548"/>
    </row>
    <row r="3" spans="1:65" ht="21" customHeight="1">
      <c r="A3" s="546"/>
      <c r="B3" s="547"/>
      <c r="C3" s="547"/>
      <c r="D3" s="547"/>
      <c r="E3" s="547"/>
      <c r="F3" s="548"/>
      <c r="G3" s="549" t="s">
        <v>2</v>
      </c>
    </row>
    <row r="4" spans="1:65" ht="16.5" customHeight="1">
      <c r="A4" s="550"/>
      <c r="B4" s="1633" t="s">
        <v>586</v>
      </c>
      <c r="C4" s="1634"/>
      <c r="D4" s="1634"/>
      <c r="E4" s="1635"/>
      <c r="F4" s="1636" t="s">
        <v>587</v>
      </c>
      <c r="G4" s="1637"/>
    </row>
    <row r="5" spans="1:65" ht="15" customHeight="1">
      <c r="A5" s="551"/>
      <c r="B5" s="1630" t="s">
        <v>799</v>
      </c>
      <c r="C5" s="1631"/>
      <c r="D5" s="1631"/>
      <c r="E5" s="1632"/>
      <c r="F5" s="1630" t="s">
        <v>799</v>
      </c>
      <c r="G5" s="1632"/>
      <c r="H5" s="552" t="s">
        <v>4</v>
      </c>
    </row>
    <row r="6" spans="1:65" ht="15.75">
      <c r="A6" s="553" t="s">
        <v>3</v>
      </c>
      <c r="B6" s="554"/>
      <c r="C6" s="555"/>
      <c r="D6" s="556" t="s">
        <v>588</v>
      </c>
      <c r="E6" s="557"/>
      <c r="F6" s="558" t="s">
        <v>4</v>
      </c>
      <c r="G6" s="559" t="s">
        <v>4</v>
      </c>
      <c r="H6" s="552"/>
    </row>
    <row r="7" spans="1:65" ht="14.25" customHeight="1">
      <c r="A7" s="560"/>
      <c r="B7" s="561"/>
      <c r="C7" s="562"/>
      <c r="D7" s="563"/>
      <c r="E7" s="564" t="s">
        <v>588</v>
      </c>
      <c r="F7" s="565" t="s">
        <v>589</v>
      </c>
      <c r="G7" s="559" t="s">
        <v>590</v>
      </c>
      <c r="H7" s="566"/>
    </row>
    <row r="8" spans="1:65" ht="14.25" customHeight="1">
      <c r="A8" s="567"/>
      <c r="B8" s="562" t="s">
        <v>591</v>
      </c>
      <c r="C8" s="562"/>
      <c r="D8" s="553" t="s">
        <v>592</v>
      </c>
      <c r="E8" s="568" t="s">
        <v>593</v>
      </c>
      <c r="F8" s="565" t="s">
        <v>594</v>
      </c>
      <c r="G8" s="559" t="s">
        <v>595</v>
      </c>
      <c r="H8" s="566"/>
    </row>
    <row r="9" spans="1:65" ht="14.25" customHeight="1">
      <c r="A9" s="569"/>
      <c r="B9" s="570"/>
      <c r="C9" s="571"/>
      <c r="D9" s="572"/>
      <c r="E9" s="568" t="s">
        <v>596</v>
      </c>
      <c r="F9" s="573" t="s">
        <v>597</v>
      </c>
      <c r="G9" s="574"/>
      <c r="H9" s="575" t="s">
        <v>4</v>
      </c>
    </row>
    <row r="10" spans="1:65" ht="9.9499999999999993" customHeight="1">
      <c r="A10" s="576" t="s">
        <v>455</v>
      </c>
      <c r="B10" s="577">
        <v>2</v>
      </c>
      <c r="C10" s="578"/>
      <c r="D10" s="579">
        <v>3</v>
      </c>
      <c r="E10" s="579">
        <v>4</v>
      </c>
      <c r="F10" s="580">
        <v>5</v>
      </c>
      <c r="G10" s="581">
        <v>6</v>
      </c>
      <c r="H10" s="575" t="s">
        <v>4</v>
      </c>
    </row>
    <row r="11" spans="1:65" ht="12.75" customHeight="1">
      <c r="A11" s="582" t="s">
        <v>4</v>
      </c>
      <c r="B11" s="950" t="s">
        <v>4</v>
      </c>
      <c r="C11" s="950"/>
      <c r="D11" s="951" t="s">
        <v>124</v>
      </c>
      <c r="E11" s="952"/>
      <c r="F11" s="953" t="s">
        <v>4</v>
      </c>
      <c r="G11" s="954" t="s">
        <v>124</v>
      </c>
      <c r="H11" s="575" t="s">
        <v>4</v>
      </c>
    </row>
    <row r="12" spans="1:65" ht="16.5" customHeight="1">
      <c r="A12" s="582" t="s">
        <v>614</v>
      </c>
      <c r="B12" s="1075">
        <v>3311941248.5100012</v>
      </c>
      <c r="C12" s="1075"/>
      <c r="D12" s="1076">
        <v>763432635.95000005</v>
      </c>
      <c r="E12" s="1076">
        <v>762285773.59000015</v>
      </c>
      <c r="F12" s="1075">
        <v>670203487.63000011</v>
      </c>
      <c r="G12" s="1076">
        <v>93229148.319999993</v>
      </c>
      <c r="H12" s="575" t="s">
        <v>4</v>
      </c>
    </row>
    <row r="13" spans="1:65" s="583" customFormat="1" ht="21.75" customHeight="1">
      <c r="A13" s="955" t="s">
        <v>240</v>
      </c>
      <c r="B13" s="1048">
        <v>2946576</v>
      </c>
      <c r="C13" s="1048"/>
      <c r="D13" s="1077">
        <v>0</v>
      </c>
      <c r="E13" s="1077">
        <v>0</v>
      </c>
      <c r="F13" s="1078">
        <v>0</v>
      </c>
      <c r="G13" s="1049">
        <v>0</v>
      </c>
      <c r="H13" s="575" t="s">
        <v>4</v>
      </c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545"/>
      <c r="AJ13" s="545"/>
      <c r="AK13" s="545"/>
      <c r="AL13" s="545"/>
      <c r="AM13" s="545"/>
      <c r="AN13" s="545"/>
      <c r="AO13" s="545"/>
      <c r="AP13" s="545"/>
      <c r="AQ13" s="545"/>
      <c r="AR13" s="545"/>
      <c r="AS13" s="545"/>
      <c r="AT13" s="545"/>
      <c r="AU13" s="545"/>
      <c r="AV13" s="545"/>
      <c r="AW13" s="545"/>
      <c r="AX13" s="545"/>
      <c r="AY13" s="545"/>
      <c r="AZ13" s="545"/>
      <c r="BA13" s="545"/>
      <c r="BB13" s="545"/>
      <c r="BC13" s="545"/>
      <c r="BD13" s="545"/>
      <c r="BE13" s="545"/>
      <c r="BF13" s="545"/>
      <c r="BG13" s="545"/>
      <c r="BH13" s="545"/>
      <c r="BI13" s="545"/>
      <c r="BJ13" s="545"/>
      <c r="BK13" s="545"/>
      <c r="BL13" s="545"/>
      <c r="BM13" s="545"/>
    </row>
    <row r="14" spans="1:65" s="583" customFormat="1" ht="21.75" customHeight="1">
      <c r="A14" s="955" t="s">
        <v>241</v>
      </c>
      <c r="B14" s="1048">
        <v>5658426.3199999994</v>
      </c>
      <c r="C14" s="1048"/>
      <c r="D14" s="1077">
        <v>0</v>
      </c>
      <c r="E14" s="1077">
        <v>0</v>
      </c>
      <c r="F14" s="1078">
        <v>0</v>
      </c>
      <c r="G14" s="1049">
        <v>0</v>
      </c>
      <c r="H14" s="575" t="s">
        <v>4</v>
      </c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5"/>
      <c r="X14" s="545"/>
      <c r="Y14" s="545"/>
      <c r="Z14" s="545"/>
      <c r="AA14" s="545"/>
      <c r="AB14" s="545"/>
      <c r="AC14" s="545"/>
      <c r="AD14" s="545"/>
      <c r="AE14" s="545"/>
      <c r="AF14" s="545"/>
      <c r="AG14" s="545"/>
      <c r="AH14" s="545"/>
      <c r="AI14" s="545"/>
      <c r="AJ14" s="545"/>
      <c r="AK14" s="545"/>
      <c r="AL14" s="545"/>
      <c r="AM14" s="545"/>
      <c r="AN14" s="545"/>
      <c r="AO14" s="545"/>
      <c r="AP14" s="545"/>
      <c r="AQ14" s="545"/>
      <c r="AR14" s="545"/>
      <c r="AS14" s="545"/>
      <c r="AT14" s="545"/>
      <c r="AU14" s="545"/>
      <c r="AV14" s="545"/>
      <c r="AW14" s="545"/>
      <c r="AX14" s="545"/>
      <c r="AY14" s="545"/>
      <c r="AZ14" s="545"/>
      <c r="BA14" s="545"/>
      <c r="BB14" s="545"/>
      <c r="BC14" s="545"/>
      <c r="BD14" s="545"/>
      <c r="BE14" s="545"/>
      <c r="BF14" s="545"/>
      <c r="BG14" s="545"/>
      <c r="BH14" s="545"/>
      <c r="BI14" s="545"/>
      <c r="BJ14" s="545"/>
      <c r="BK14" s="545"/>
      <c r="BL14" s="545"/>
      <c r="BM14" s="545"/>
    </row>
    <row r="15" spans="1:65" s="583" customFormat="1" ht="21.75" customHeight="1">
      <c r="A15" s="955" t="s">
        <v>242</v>
      </c>
      <c r="B15" s="1048">
        <v>1809427.93</v>
      </c>
      <c r="C15" s="1048"/>
      <c r="D15" s="1077">
        <v>0</v>
      </c>
      <c r="E15" s="1077">
        <v>0</v>
      </c>
      <c r="F15" s="1078">
        <v>0</v>
      </c>
      <c r="G15" s="1049">
        <v>0</v>
      </c>
      <c r="H15" s="575" t="s">
        <v>4</v>
      </c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545"/>
      <c r="U15" s="545"/>
      <c r="V15" s="545"/>
      <c r="W15" s="545"/>
      <c r="X15" s="545"/>
      <c r="Y15" s="545"/>
      <c r="Z15" s="545"/>
      <c r="AA15" s="545"/>
      <c r="AB15" s="545"/>
      <c r="AC15" s="545"/>
      <c r="AD15" s="545"/>
      <c r="AE15" s="545"/>
      <c r="AF15" s="545"/>
      <c r="AG15" s="545"/>
      <c r="AH15" s="545"/>
      <c r="AI15" s="545"/>
      <c r="AJ15" s="545"/>
      <c r="AK15" s="545"/>
      <c r="AL15" s="545"/>
      <c r="AM15" s="545"/>
      <c r="AN15" s="545"/>
      <c r="AO15" s="545"/>
      <c r="AP15" s="545"/>
      <c r="AQ15" s="545"/>
      <c r="AR15" s="545"/>
      <c r="AS15" s="545"/>
      <c r="AT15" s="545"/>
      <c r="AU15" s="545"/>
      <c r="AV15" s="545"/>
      <c r="AW15" s="545"/>
      <c r="AX15" s="545"/>
      <c r="AY15" s="545"/>
      <c r="AZ15" s="545"/>
      <c r="BA15" s="545"/>
      <c r="BB15" s="545"/>
      <c r="BC15" s="545"/>
      <c r="BD15" s="545"/>
      <c r="BE15" s="545"/>
      <c r="BF15" s="545"/>
      <c r="BG15" s="545"/>
      <c r="BH15" s="545"/>
      <c r="BI15" s="545"/>
      <c r="BJ15" s="545"/>
      <c r="BK15" s="545"/>
      <c r="BL15" s="545"/>
      <c r="BM15" s="545"/>
    </row>
    <row r="16" spans="1:65" s="583" customFormat="1" ht="21.75" customHeight="1">
      <c r="A16" s="955" t="s">
        <v>243</v>
      </c>
      <c r="B16" s="1048">
        <v>24110.219999999998</v>
      </c>
      <c r="C16" s="1048"/>
      <c r="D16" s="1077">
        <v>0</v>
      </c>
      <c r="E16" s="1077">
        <v>0</v>
      </c>
      <c r="F16" s="1078">
        <v>0</v>
      </c>
      <c r="G16" s="1049">
        <v>0</v>
      </c>
      <c r="H16" s="575" t="s">
        <v>4</v>
      </c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5"/>
      <c r="AV16" s="545"/>
      <c r="AW16" s="545"/>
      <c r="AX16" s="545"/>
      <c r="AY16" s="545"/>
      <c r="AZ16" s="545"/>
      <c r="BA16" s="545"/>
      <c r="BB16" s="545"/>
      <c r="BC16" s="545"/>
      <c r="BD16" s="545"/>
      <c r="BE16" s="545"/>
      <c r="BF16" s="545"/>
      <c r="BG16" s="545"/>
      <c r="BH16" s="545"/>
      <c r="BI16" s="545"/>
      <c r="BJ16" s="545"/>
      <c r="BK16" s="545"/>
      <c r="BL16" s="545"/>
      <c r="BM16" s="545"/>
    </row>
    <row r="17" spans="1:72" s="583" customFormat="1" ht="21.75" customHeight="1">
      <c r="A17" s="955" t="s">
        <v>244</v>
      </c>
      <c r="B17" s="1048">
        <v>6718886.6499999976</v>
      </c>
      <c r="C17" s="1048"/>
      <c r="D17" s="1077">
        <v>0</v>
      </c>
      <c r="E17" s="1077">
        <v>0</v>
      </c>
      <c r="F17" s="1078">
        <v>0</v>
      </c>
      <c r="G17" s="1049">
        <v>0</v>
      </c>
      <c r="H17" s="575" t="s">
        <v>4</v>
      </c>
      <c r="I17" s="545"/>
      <c r="J17" s="545"/>
      <c r="K17" s="545"/>
      <c r="L17" s="545"/>
      <c r="M17" s="545"/>
      <c r="N17" s="545"/>
      <c r="O17" s="545"/>
      <c r="P17" s="545"/>
      <c r="Q17" s="545"/>
      <c r="R17" s="545"/>
      <c r="S17" s="545"/>
      <c r="T17" s="545"/>
      <c r="U17" s="545"/>
      <c r="V17" s="545"/>
      <c r="W17" s="545"/>
      <c r="X17" s="545"/>
      <c r="Y17" s="545"/>
      <c r="Z17" s="545"/>
      <c r="AA17" s="545"/>
      <c r="AB17" s="545"/>
      <c r="AC17" s="545"/>
      <c r="AD17" s="545"/>
      <c r="AE17" s="545"/>
      <c r="AF17" s="545"/>
      <c r="AG17" s="545"/>
      <c r="AH17" s="545"/>
      <c r="AI17" s="545"/>
      <c r="AJ17" s="545"/>
      <c r="AK17" s="545"/>
      <c r="AL17" s="545"/>
      <c r="AM17" s="545"/>
      <c r="AN17" s="545"/>
      <c r="AO17" s="545"/>
      <c r="AP17" s="545"/>
      <c r="AQ17" s="545"/>
      <c r="AR17" s="545"/>
      <c r="AS17" s="545"/>
      <c r="AT17" s="545"/>
      <c r="AU17" s="545"/>
      <c r="AV17" s="545"/>
      <c r="AW17" s="545"/>
      <c r="AX17" s="545"/>
      <c r="AY17" s="545"/>
      <c r="AZ17" s="545"/>
      <c r="BA17" s="545"/>
      <c r="BB17" s="545"/>
      <c r="BC17" s="545"/>
      <c r="BD17" s="545"/>
      <c r="BE17" s="545"/>
      <c r="BF17" s="545"/>
      <c r="BG17" s="545"/>
      <c r="BH17" s="545"/>
      <c r="BI17" s="545"/>
      <c r="BJ17" s="545"/>
      <c r="BK17" s="545"/>
      <c r="BL17" s="545"/>
      <c r="BM17" s="545"/>
    </row>
    <row r="18" spans="1:72" s="583" customFormat="1" ht="21.75" customHeight="1">
      <c r="A18" s="955" t="s">
        <v>245</v>
      </c>
      <c r="B18" s="1048">
        <v>23443.54</v>
      </c>
      <c r="C18" s="1048"/>
      <c r="D18" s="1077">
        <v>0</v>
      </c>
      <c r="E18" s="1077">
        <v>0</v>
      </c>
      <c r="F18" s="1078">
        <v>0</v>
      </c>
      <c r="G18" s="1049">
        <v>0</v>
      </c>
      <c r="H18" s="575" t="s">
        <v>4</v>
      </c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45"/>
      <c r="AL18" s="545"/>
      <c r="AM18" s="545"/>
      <c r="AN18" s="545"/>
      <c r="AO18" s="545"/>
      <c r="AP18" s="545"/>
      <c r="AQ18" s="545"/>
      <c r="AR18" s="545"/>
      <c r="AS18" s="545"/>
      <c r="AT18" s="545"/>
      <c r="AU18" s="545"/>
      <c r="AV18" s="545"/>
      <c r="AW18" s="545"/>
      <c r="AX18" s="545"/>
      <c r="AY18" s="545"/>
      <c r="AZ18" s="545"/>
      <c r="BA18" s="545"/>
      <c r="BB18" s="545"/>
      <c r="BC18" s="545"/>
      <c r="BD18" s="545"/>
      <c r="BE18" s="545"/>
      <c r="BF18" s="545"/>
      <c r="BG18" s="545"/>
      <c r="BH18" s="545"/>
      <c r="BI18" s="545"/>
      <c r="BJ18" s="545"/>
      <c r="BK18" s="545"/>
      <c r="BL18" s="545"/>
      <c r="BM18" s="545"/>
    </row>
    <row r="19" spans="1:72" s="583" customFormat="1" ht="21.75" customHeight="1">
      <c r="A19" s="955" t="s">
        <v>246</v>
      </c>
      <c r="B19" s="1048">
        <v>4202579.57</v>
      </c>
      <c r="C19" s="1048"/>
      <c r="D19" s="1077">
        <v>0</v>
      </c>
      <c r="E19" s="1077">
        <v>0</v>
      </c>
      <c r="F19" s="1078">
        <v>0</v>
      </c>
      <c r="G19" s="1049">
        <v>0</v>
      </c>
      <c r="H19" s="575" t="s">
        <v>4</v>
      </c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  <c r="U19" s="545"/>
      <c r="V19" s="545"/>
      <c r="W19" s="545"/>
      <c r="X19" s="545"/>
      <c r="Y19" s="545"/>
      <c r="Z19" s="545"/>
      <c r="AA19" s="545"/>
      <c r="AB19" s="545"/>
      <c r="AC19" s="545"/>
      <c r="AD19" s="545"/>
      <c r="AE19" s="545"/>
      <c r="AF19" s="545"/>
      <c r="AG19" s="545"/>
      <c r="AH19" s="545"/>
      <c r="AI19" s="545"/>
      <c r="AJ19" s="545"/>
      <c r="AK19" s="545"/>
      <c r="AL19" s="545"/>
      <c r="AM19" s="545"/>
      <c r="AN19" s="545"/>
      <c r="AO19" s="545"/>
      <c r="AP19" s="545"/>
      <c r="AQ19" s="545"/>
      <c r="AR19" s="545"/>
      <c r="AS19" s="545"/>
      <c r="AT19" s="545"/>
      <c r="AU19" s="545"/>
      <c r="AV19" s="545"/>
      <c r="AW19" s="545"/>
      <c r="AX19" s="545"/>
      <c r="AY19" s="545"/>
      <c r="AZ19" s="545"/>
      <c r="BA19" s="545"/>
      <c r="BB19" s="545"/>
      <c r="BC19" s="545"/>
      <c r="BD19" s="545"/>
      <c r="BE19" s="545"/>
      <c r="BF19" s="545"/>
      <c r="BG19" s="545"/>
      <c r="BH19" s="545"/>
      <c r="BI19" s="545"/>
      <c r="BJ19" s="545"/>
      <c r="BK19" s="545"/>
      <c r="BL19" s="545"/>
      <c r="BM19" s="545"/>
    </row>
    <row r="20" spans="1:72" s="583" customFormat="1" ht="21.75" customHeight="1">
      <c r="A20" s="955" t="s">
        <v>247</v>
      </c>
      <c r="B20" s="1048">
        <v>815826.94</v>
      </c>
      <c r="C20" s="1048"/>
      <c r="D20" s="1077">
        <v>0</v>
      </c>
      <c r="E20" s="1077">
        <v>0</v>
      </c>
      <c r="F20" s="1078">
        <v>0</v>
      </c>
      <c r="G20" s="1049">
        <v>0</v>
      </c>
      <c r="H20" s="575" t="s">
        <v>4</v>
      </c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  <c r="AC20" s="545"/>
      <c r="AD20" s="545"/>
      <c r="AE20" s="545"/>
      <c r="AF20" s="545"/>
      <c r="AG20" s="545"/>
      <c r="AH20" s="545"/>
      <c r="AI20" s="545"/>
      <c r="AJ20" s="545"/>
      <c r="AK20" s="545"/>
      <c r="AL20" s="545"/>
      <c r="AM20" s="545"/>
      <c r="AN20" s="545"/>
      <c r="AO20" s="545"/>
      <c r="AP20" s="545"/>
      <c r="AQ20" s="545"/>
      <c r="AR20" s="545"/>
      <c r="AS20" s="545"/>
      <c r="AT20" s="545"/>
      <c r="AU20" s="545"/>
      <c r="AV20" s="545"/>
      <c r="AW20" s="545"/>
      <c r="AX20" s="545"/>
      <c r="AY20" s="545"/>
      <c r="AZ20" s="545"/>
      <c r="BA20" s="545"/>
      <c r="BB20" s="545"/>
      <c r="BC20" s="545"/>
      <c r="BD20" s="545"/>
      <c r="BE20" s="545"/>
      <c r="BF20" s="545"/>
      <c r="BG20" s="545"/>
      <c r="BH20" s="545"/>
      <c r="BI20" s="545"/>
      <c r="BJ20" s="545"/>
      <c r="BK20" s="545"/>
      <c r="BL20" s="545"/>
      <c r="BM20" s="545"/>
    </row>
    <row r="21" spans="1:72" s="583" customFormat="1" ht="21.75" customHeight="1">
      <c r="A21" s="955" t="s">
        <v>615</v>
      </c>
      <c r="B21" s="1048">
        <v>42670.100000000006</v>
      </c>
      <c r="C21" s="1048"/>
      <c r="D21" s="1077">
        <v>0</v>
      </c>
      <c r="E21" s="1077">
        <v>0</v>
      </c>
      <c r="F21" s="1078">
        <v>0</v>
      </c>
      <c r="G21" s="1049">
        <v>0</v>
      </c>
      <c r="H21" s="575" t="s">
        <v>4</v>
      </c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  <c r="W21" s="545"/>
      <c r="X21" s="545"/>
      <c r="Y21" s="545"/>
      <c r="Z21" s="545"/>
      <c r="AA21" s="545"/>
      <c r="AB21" s="545"/>
      <c r="AC21" s="545"/>
      <c r="AD21" s="545"/>
      <c r="AE21" s="545"/>
      <c r="AF21" s="545"/>
      <c r="AG21" s="545"/>
      <c r="AH21" s="545"/>
      <c r="AI21" s="545"/>
      <c r="AJ21" s="545"/>
      <c r="AK21" s="545"/>
      <c r="AL21" s="545"/>
      <c r="AM21" s="545"/>
      <c r="AN21" s="545"/>
      <c r="AO21" s="545"/>
      <c r="AP21" s="545"/>
      <c r="AQ21" s="545"/>
      <c r="AR21" s="545"/>
      <c r="AS21" s="545"/>
      <c r="AT21" s="545"/>
      <c r="AU21" s="545"/>
      <c r="AV21" s="545"/>
      <c r="AW21" s="545"/>
      <c r="AX21" s="545"/>
      <c r="AY21" s="545"/>
      <c r="AZ21" s="545"/>
      <c r="BA21" s="545"/>
      <c r="BB21" s="545"/>
      <c r="BC21" s="545"/>
      <c r="BD21" s="545"/>
      <c r="BE21" s="545"/>
      <c r="BF21" s="545"/>
      <c r="BG21" s="545"/>
      <c r="BH21" s="545"/>
      <c r="BI21" s="545"/>
      <c r="BJ21" s="545"/>
      <c r="BK21" s="545"/>
      <c r="BL21" s="545"/>
      <c r="BM21" s="545"/>
    </row>
    <row r="22" spans="1:72" s="583" customFormat="1" ht="21.75" customHeight="1">
      <c r="A22" s="955" t="s">
        <v>754</v>
      </c>
      <c r="B22" s="1048">
        <v>44240.56</v>
      </c>
      <c r="C22" s="1048"/>
      <c r="D22" s="1077">
        <v>0</v>
      </c>
      <c r="E22" s="1077">
        <v>0</v>
      </c>
      <c r="F22" s="1078">
        <v>0</v>
      </c>
      <c r="G22" s="1049">
        <v>0</v>
      </c>
      <c r="H22" s="575" t="s">
        <v>4</v>
      </c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5"/>
      <c r="AQ22" s="545"/>
      <c r="AR22" s="545"/>
      <c r="AS22" s="545"/>
      <c r="AT22" s="545"/>
      <c r="AU22" s="545"/>
      <c r="AV22" s="545"/>
      <c r="AW22" s="545"/>
      <c r="AX22" s="545"/>
      <c r="AY22" s="545"/>
      <c r="AZ22" s="545"/>
      <c r="BA22" s="545"/>
      <c r="BB22" s="545"/>
      <c r="BC22" s="545"/>
      <c r="BD22" s="545"/>
      <c r="BE22" s="545"/>
      <c r="BF22" s="545"/>
      <c r="BG22" s="545"/>
      <c r="BH22" s="545"/>
      <c r="BI22" s="545"/>
      <c r="BJ22" s="545"/>
      <c r="BK22" s="545"/>
      <c r="BL22" s="545"/>
      <c r="BM22" s="545"/>
    </row>
    <row r="23" spans="1:72" ht="21.75" customHeight="1">
      <c r="A23" s="955" t="s">
        <v>249</v>
      </c>
      <c r="B23" s="1048">
        <v>2956790.7899999996</v>
      </c>
      <c r="C23" s="1048"/>
      <c r="D23" s="1077">
        <v>0</v>
      </c>
      <c r="E23" s="1077">
        <v>0</v>
      </c>
      <c r="F23" s="1078">
        <v>0</v>
      </c>
      <c r="G23" s="1049">
        <v>0</v>
      </c>
      <c r="H23" s="575" t="s">
        <v>4</v>
      </c>
    </row>
    <row r="24" spans="1:72" s="583" customFormat="1" ht="21.75" customHeight="1">
      <c r="A24" s="955" t="s">
        <v>250</v>
      </c>
      <c r="B24" s="1048">
        <v>1023374.11</v>
      </c>
      <c r="C24" s="1048"/>
      <c r="D24" s="1077">
        <v>0</v>
      </c>
      <c r="E24" s="1077">
        <v>0</v>
      </c>
      <c r="F24" s="1078">
        <v>0</v>
      </c>
      <c r="G24" s="1049">
        <v>0</v>
      </c>
      <c r="H24" s="575" t="s">
        <v>4</v>
      </c>
      <c r="I24" s="545"/>
      <c r="J24" s="545"/>
      <c r="K24" s="545"/>
      <c r="L24" s="545"/>
      <c r="M24" s="545"/>
      <c r="N24" s="545"/>
      <c r="O24" s="545"/>
      <c r="P24" s="545"/>
      <c r="Q24" s="545"/>
      <c r="R24" s="545"/>
      <c r="S24" s="545"/>
      <c r="T24" s="545"/>
      <c r="U24" s="545"/>
      <c r="V24" s="545"/>
      <c r="W24" s="545"/>
      <c r="X24" s="545"/>
      <c r="Y24" s="545"/>
      <c r="Z24" s="545"/>
      <c r="AA24" s="545"/>
      <c r="AB24" s="545"/>
      <c r="AC24" s="545"/>
      <c r="AD24" s="545"/>
      <c r="AE24" s="545"/>
      <c r="AF24" s="545"/>
      <c r="AG24" s="545"/>
      <c r="AH24" s="545"/>
      <c r="AI24" s="545"/>
      <c r="AJ24" s="545"/>
      <c r="AK24" s="545"/>
      <c r="AL24" s="545"/>
      <c r="AM24" s="545"/>
      <c r="AN24" s="545"/>
      <c r="AO24" s="545"/>
      <c r="AP24" s="545"/>
      <c r="AQ24" s="545"/>
      <c r="AR24" s="545"/>
      <c r="AS24" s="545"/>
      <c r="AT24" s="545"/>
      <c r="AU24" s="545"/>
      <c r="AV24" s="545"/>
      <c r="AW24" s="545"/>
      <c r="AX24" s="545"/>
      <c r="AY24" s="545"/>
      <c r="AZ24" s="545"/>
      <c r="BA24" s="545"/>
      <c r="BB24" s="545"/>
      <c r="BC24" s="545"/>
      <c r="BD24" s="545"/>
      <c r="BE24" s="545"/>
      <c r="BF24" s="545"/>
      <c r="BG24" s="545"/>
      <c r="BH24" s="545"/>
      <c r="BI24" s="545"/>
      <c r="BJ24" s="545"/>
      <c r="BK24" s="545"/>
      <c r="BL24" s="545"/>
      <c r="BM24" s="545"/>
    </row>
    <row r="25" spans="1:72" s="585" customFormat="1" ht="31.5" customHeight="1">
      <c r="A25" s="584" t="s">
        <v>616</v>
      </c>
      <c r="B25" s="1048">
        <v>4215633.8099999987</v>
      </c>
      <c r="C25" s="1047"/>
      <c r="D25" s="1077">
        <v>0</v>
      </c>
      <c r="E25" s="1077">
        <v>0</v>
      </c>
      <c r="F25" s="1079">
        <v>0</v>
      </c>
      <c r="G25" s="1049">
        <v>0</v>
      </c>
      <c r="H25" s="575" t="s">
        <v>4</v>
      </c>
      <c r="I25" s="545"/>
      <c r="J25" s="545"/>
      <c r="K25" s="545"/>
      <c r="L25" s="545"/>
      <c r="M25" s="545"/>
      <c r="N25" s="545"/>
      <c r="O25" s="545"/>
      <c r="P25" s="545"/>
      <c r="Q25" s="545"/>
      <c r="R25" s="545"/>
      <c r="S25" s="545"/>
      <c r="T25" s="545"/>
      <c r="U25" s="545"/>
      <c r="V25" s="545"/>
      <c r="W25" s="545"/>
      <c r="X25" s="545"/>
      <c r="Y25" s="545"/>
      <c r="Z25" s="545"/>
      <c r="AA25" s="545"/>
      <c r="AB25" s="545"/>
      <c r="AC25" s="545"/>
      <c r="AD25" s="545"/>
      <c r="AE25" s="545"/>
      <c r="AF25" s="545"/>
      <c r="AG25" s="545"/>
      <c r="AH25" s="545"/>
      <c r="AI25" s="545"/>
      <c r="AJ25" s="545"/>
      <c r="AK25" s="545"/>
      <c r="AL25" s="545"/>
      <c r="AM25" s="545"/>
      <c r="AN25" s="545"/>
      <c r="AO25" s="545"/>
      <c r="AP25" s="545"/>
      <c r="AQ25" s="545"/>
      <c r="AR25" s="545"/>
      <c r="AS25" s="545"/>
      <c r="AT25" s="545"/>
      <c r="AU25" s="545"/>
      <c r="AV25" s="545"/>
      <c r="AW25" s="545"/>
      <c r="AX25" s="545"/>
      <c r="AY25" s="545"/>
      <c r="AZ25" s="545"/>
      <c r="BA25" s="545"/>
      <c r="BB25" s="545"/>
      <c r="BC25" s="545"/>
      <c r="BD25" s="545"/>
      <c r="BE25" s="545"/>
      <c r="BF25" s="545"/>
      <c r="BG25" s="545"/>
      <c r="BH25" s="545"/>
      <c r="BI25" s="545"/>
      <c r="BJ25" s="545"/>
      <c r="BK25" s="545"/>
      <c r="BL25" s="545"/>
      <c r="BM25" s="545"/>
    </row>
    <row r="26" spans="1:72" s="586" customFormat="1" ht="19.5" customHeight="1">
      <c r="A26" s="955" t="s">
        <v>252</v>
      </c>
      <c r="B26" s="1048">
        <v>0</v>
      </c>
      <c r="C26" s="1048"/>
      <c r="D26" s="1077">
        <v>0</v>
      </c>
      <c r="E26" s="1077">
        <v>0</v>
      </c>
      <c r="F26" s="1078">
        <v>0</v>
      </c>
      <c r="G26" s="1049">
        <v>0</v>
      </c>
      <c r="H26" s="575" t="s">
        <v>4</v>
      </c>
      <c r="I26" s="545"/>
      <c r="J26" s="545"/>
      <c r="K26" s="545"/>
      <c r="L26" s="545"/>
      <c r="M26" s="545"/>
      <c r="N26" s="545"/>
      <c r="O26" s="545"/>
      <c r="P26" s="545"/>
      <c r="Q26" s="545"/>
      <c r="R26" s="545"/>
      <c r="S26" s="545"/>
      <c r="T26" s="545"/>
      <c r="U26" s="545"/>
      <c r="V26" s="545"/>
      <c r="W26" s="545"/>
      <c r="X26" s="545"/>
      <c r="Y26" s="545"/>
      <c r="Z26" s="545"/>
      <c r="AA26" s="545"/>
      <c r="AB26" s="545"/>
      <c r="AC26" s="545"/>
      <c r="AD26" s="545"/>
      <c r="AE26" s="545"/>
      <c r="AF26" s="545"/>
      <c r="AG26" s="545"/>
      <c r="AH26" s="545"/>
      <c r="AI26" s="545"/>
      <c r="AJ26" s="545"/>
      <c r="AK26" s="545"/>
      <c r="AL26" s="545"/>
      <c r="AM26" s="545"/>
      <c r="AN26" s="545"/>
      <c r="AO26" s="545"/>
      <c r="AP26" s="545"/>
      <c r="AQ26" s="545"/>
      <c r="AR26" s="545"/>
      <c r="AS26" s="545"/>
      <c r="AT26" s="545"/>
      <c r="AU26" s="545"/>
      <c r="AV26" s="545"/>
      <c r="AW26" s="545"/>
      <c r="AX26" s="545"/>
      <c r="AY26" s="545"/>
      <c r="AZ26" s="545"/>
      <c r="BA26" s="545"/>
      <c r="BB26" s="545"/>
      <c r="BC26" s="545"/>
      <c r="BD26" s="545"/>
      <c r="BE26" s="545"/>
      <c r="BF26" s="545"/>
      <c r="BG26" s="545"/>
      <c r="BH26" s="545"/>
      <c r="BI26" s="545"/>
      <c r="BJ26" s="545"/>
      <c r="BK26" s="545"/>
      <c r="BL26" s="545"/>
      <c r="BM26" s="545"/>
    </row>
    <row r="27" spans="1:72" s="586" customFormat="1" ht="21.75" customHeight="1">
      <c r="A27" s="955" t="s">
        <v>253</v>
      </c>
      <c r="B27" s="1048">
        <v>133102147.72000006</v>
      </c>
      <c r="C27" s="1048"/>
      <c r="D27" s="1077">
        <v>404217.01000000007</v>
      </c>
      <c r="E27" s="1077">
        <v>1217.7</v>
      </c>
      <c r="F27" s="1078">
        <v>400215.38000000006</v>
      </c>
      <c r="G27" s="1049">
        <v>4001.63</v>
      </c>
      <c r="H27" s="575" t="s">
        <v>4</v>
      </c>
      <c r="I27" s="956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5"/>
      <c r="Z27" s="545"/>
      <c r="AA27" s="545"/>
      <c r="AB27" s="545"/>
      <c r="AC27" s="545"/>
      <c r="AD27" s="545"/>
      <c r="AE27" s="545"/>
      <c r="AF27" s="545"/>
      <c r="AG27" s="545"/>
      <c r="AH27" s="545"/>
      <c r="AI27" s="545"/>
      <c r="AJ27" s="545"/>
      <c r="AK27" s="545"/>
      <c r="AL27" s="545"/>
      <c r="AM27" s="545"/>
      <c r="AN27" s="545"/>
      <c r="AO27" s="545"/>
      <c r="AP27" s="545"/>
      <c r="AQ27" s="545"/>
      <c r="AR27" s="545"/>
      <c r="AS27" s="545"/>
      <c r="AT27" s="545"/>
      <c r="AU27" s="545"/>
      <c r="AV27" s="545"/>
      <c r="AW27" s="545"/>
      <c r="AX27" s="545"/>
      <c r="AY27" s="545"/>
      <c r="AZ27" s="545"/>
      <c r="BA27" s="545"/>
      <c r="BB27" s="545"/>
      <c r="BC27" s="545"/>
      <c r="BD27" s="545"/>
      <c r="BE27" s="545"/>
      <c r="BF27" s="545"/>
      <c r="BG27" s="545"/>
      <c r="BH27" s="545"/>
      <c r="BI27" s="545"/>
      <c r="BJ27" s="545"/>
      <c r="BK27" s="545"/>
      <c r="BL27" s="545"/>
      <c r="BM27" s="545"/>
      <c r="BN27" s="545"/>
      <c r="BO27" s="545"/>
      <c r="BP27" s="545"/>
      <c r="BQ27" s="545"/>
      <c r="BR27" s="545"/>
      <c r="BS27" s="545"/>
      <c r="BT27" s="545"/>
    </row>
    <row r="28" spans="1:72" s="586" customFormat="1" ht="21.75" customHeight="1">
      <c r="A28" s="955" t="s">
        <v>617</v>
      </c>
      <c r="B28" s="1048">
        <v>5316104.0099999979</v>
      </c>
      <c r="C28" s="1048"/>
      <c r="D28" s="1077">
        <v>0</v>
      </c>
      <c r="E28" s="1077">
        <v>0</v>
      </c>
      <c r="F28" s="1078">
        <v>0</v>
      </c>
      <c r="G28" s="1049">
        <v>0</v>
      </c>
      <c r="H28" s="575" t="s">
        <v>4</v>
      </c>
      <c r="I28" s="956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545"/>
      <c r="X28" s="545"/>
      <c r="Y28" s="545"/>
      <c r="Z28" s="545"/>
      <c r="AA28" s="545"/>
      <c r="AB28" s="545"/>
      <c r="AC28" s="545"/>
      <c r="AD28" s="545"/>
      <c r="AE28" s="545"/>
      <c r="AF28" s="545"/>
      <c r="AG28" s="545"/>
      <c r="AH28" s="545"/>
      <c r="AI28" s="545"/>
      <c r="AJ28" s="545"/>
      <c r="AK28" s="545"/>
      <c r="AL28" s="545"/>
      <c r="AM28" s="545"/>
      <c r="AN28" s="545"/>
      <c r="AO28" s="545"/>
      <c r="AP28" s="545"/>
      <c r="AQ28" s="545"/>
      <c r="AR28" s="545"/>
      <c r="AS28" s="545"/>
      <c r="AT28" s="545"/>
      <c r="AU28" s="545"/>
      <c r="AV28" s="545"/>
      <c r="AW28" s="545"/>
      <c r="AX28" s="545"/>
      <c r="AY28" s="545"/>
      <c r="AZ28" s="545"/>
      <c r="BA28" s="545"/>
      <c r="BB28" s="545"/>
      <c r="BC28" s="545"/>
      <c r="BD28" s="545"/>
      <c r="BE28" s="545"/>
      <c r="BF28" s="545"/>
      <c r="BG28" s="545"/>
      <c r="BH28" s="545"/>
      <c r="BI28" s="545"/>
      <c r="BJ28" s="545"/>
      <c r="BK28" s="545"/>
      <c r="BL28" s="545"/>
      <c r="BM28" s="545"/>
      <c r="BN28" s="545"/>
      <c r="BO28" s="545"/>
      <c r="BP28" s="545"/>
      <c r="BQ28" s="545"/>
      <c r="BR28" s="545"/>
      <c r="BS28" s="545"/>
      <c r="BT28" s="545"/>
    </row>
    <row r="29" spans="1:72" s="586" customFormat="1" ht="21" customHeight="1">
      <c r="A29" s="955" t="s">
        <v>255</v>
      </c>
      <c r="B29" s="1048">
        <v>985187.97000000009</v>
      </c>
      <c r="C29" s="1048"/>
      <c r="D29" s="1077">
        <v>0</v>
      </c>
      <c r="E29" s="1077">
        <v>0</v>
      </c>
      <c r="F29" s="1078">
        <v>0</v>
      </c>
      <c r="G29" s="1049">
        <v>0</v>
      </c>
      <c r="H29" s="575" t="s">
        <v>4</v>
      </c>
      <c r="I29" s="956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5"/>
      <c r="X29" s="545"/>
      <c r="Y29" s="545"/>
      <c r="Z29" s="545"/>
      <c r="AA29" s="545"/>
      <c r="AB29" s="545"/>
      <c r="AC29" s="545"/>
      <c r="AD29" s="545"/>
      <c r="AE29" s="545"/>
      <c r="AF29" s="545"/>
      <c r="AG29" s="545"/>
      <c r="AH29" s="545"/>
      <c r="AI29" s="545"/>
      <c r="AJ29" s="545"/>
      <c r="AK29" s="545"/>
      <c r="AL29" s="545"/>
      <c r="AM29" s="545"/>
      <c r="AN29" s="545"/>
      <c r="AO29" s="545"/>
      <c r="AP29" s="545"/>
      <c r="AQ29" s="545"/>
      <c r="AR29" s="545"/>
      <c r="AS29" s="545"/>
      <c r="AT29" s="545"/>
      <c r="AU29" s="545"/>
      <c r="AV29" s="545"/>
      <c r="AW29" s="545"/>
      <c r="AX29" s="545"/>
      <c r="AY29" s="545"/>
      <c r="AZ29" s="545"/>
      <c r="BA29" s="545"/>
      <c r="BB29" s="545"/>
      <c r="BC29" s="545"/>
      <c r="BD29" s="545"/>
      <c r="BE29" s="545"/>
      <c r="BF29" s="545"/>
      <c r="BG29" s="545"/>
      <c r="BH29" s="545"/>
      <c r="BI29" s="545"/>
      <c r="BJ29" s="545"/>
      <c r="BK29" s="545"/>
      <c r="BL29" s="545"/>
      <c r="BM29" s="545"/>
      <c r="BN29" s="545"/>
      <c r="BO29" s="545"/>
      <c r="BP29" s="545"/>
      <c r="BQ29" s="545"/>
      <c r="BR29" s="545"/>
      <c r="BS29" s="545"/>
      <c r="BT29" s="545"/>
    </row>
    <row r="30" spans="1:72" s="583" customFormat="1" ht="31.5" customHeight="1">
      <c r="A30" s="584" t="s">
        <v>618</v>
      </c>
      <c r="B30" s="1048">
        <v>3090647.9399999995</v>
      </c>
      <c r="C30" s="1047"/>
      <c r="D30" s="1077">
        <v>0</v>
      </c>
      <c r="E30" s="1077">
        <v>0</v>
      </c>
      <c r="F30" s="1078">
        <v>0</v>
      </c>
      <c r="G30" s="1049">
        <v>0</v>
      </c>
      <c r="H30" s="575" t="s">
        <v>4</v>
      </c>
      <c r="I30" s="956"/>
      <c r="J30" s="545"/>
      <c r="K30" s="545"/>
      <c r="L30" s="545"/>
      <c r="M30" s="545"/>
      <c r="N30" s="545"/>
      <c r="O30" s="545"/>
      <c r="P30" s="545"/>
      <c r="Q30" s="545"/>
      <c r="R30" s="545"/>
      <c r="S30" s="545"/>
      <c r="T30" s="545"/>
      <c r="U30" s="545"/>
      <c r="V30" s="545"/>
      <c r="W30" s="545"/>
      <c r="X30" s="545"/>
      <c r="Y30" s="545"/>
      <c r="Z30" s="545"/>
      <c r="AA30" s="545"/>
      <c r="AB30" s="545"/>
      <c r="AC30" s="545"/>
      <c r="AD30" s="545"/>
      <c r="AE30" s="545"/>
      <c r="AF30" s="545"/>
      <c r="AG30" s="545"/>
      <c r="AH30" s="545"/>
      <c r="AI30" s="545"/>
      <c r="AJ30" s="545"/>
      <c r="AK30" s="545"/>
      <c r="AL30" s="545"/>
      <c r="AM30" s="545"/>
      <c r="AN30" s="545"/>
      <c r="AO30" s="545"/>
      <c r="AP30" s="545"/>
      <c r="AQ30" s="545"/>
      <c r="AR30" s="545"/>
      <c r="AS30" s="545"/>
      <c r="AT30" s="545"/>
      <c r="AU30" s="545"/>
      <c r="AV30" s="545"/>
      <c r="AW30" s="545"/>
      <c r="AX30" s="545"/>
      <c r="AY30" s="545"/>
      <c r="AZ30" s="545"/>
      <c r="BA30" s="545"/>
      <c r="BB30" s="545"/>
      <c r="BC30" s="545"/>
      <c r="BD30" s="545"/>
      <c r="BE30" s="545"/>
      <c r="BF30" s="545"/>
      <c r="BG30" s="545"/>
      <c r="BH30" s="545"/>
      <c r="BI30" s="545"/>
      <c r="BJ30" s="545"/>
      <c r="BK30" s="545"/>
      <c r="BL30" s="545"/>
      <c r="BM30" s="545"/>
      <c r="BN30" s="545"/>
      <c r="BO30" s="545"/>
      <c r="BP30" s="545"/>
      <c r="BQ30" s="545"/>
      <c r="BR30" s="545"/>
      <c r="BS30" s="545"/>
      <c r="BT30" s="545"/>
    </row>
    <row r="31" spans="1:72" s="583" customFormat="1" ht="21" customHeight="1">
      <c r="A31" s="955" t="s">
        <v>257</v>
      </c>
      <c r="B31" s="1048">
        <v>956976037.46000016</v>
      </c>
      <c r="C31" s="1048"/>
      <c r="D31" s="1077">
        <v>762735328.35000002</v>
      </c>
      <c r="E31" s="1077">
        <v>762269412.69000006</v>
      </c>
      <c r="F31" s="1078">
        <v>669510181.66000009</v>
      </c>
      <c r="G31" s="1049">
        <v>93225146.689999998</v>
      </c>
      <c r="H31" s="575" t="s">
        <v>4</v>
      </c>
      <c r="I31" s="956"/>
      <c r="J31" s="545"/>
      <c r="K31" s="545"/>
      <c r="L31" s="545"/>
      <c r="M31" s="545"/>
      <c r="N31" s="545"/>
      <c r="O31" s="545"/>
      <c r="P31" s="545"/>
      <c r="Q31" s="545"/>
      <c r="R31" s="545"/>
      <c r="S31" s="545"/>
      <c r="T31" s="545"/>
      <c r="U31" s="545"/>
      <c r="V31" s="545"/>
      <c r="W31" s="545"/>
      <c r="X31" s="545"/>
      <c r="Y31" s="545"/>
      <c r="Z31" s="545"/>
      <c r="AA31" s="545"/>
      <c r="AB31" s="545"/>
      <c r="AC31" s="545"/>
      <c r="AD31" s="545"/>
      <c r="AE31" s="545"/>
      <c r="AF31" s="545"/>
      <c r="AG31" s="545"/>
      <c r="AH31" s="545"/>
      <c r="AI31" s="545"/>
      <c r="AJ31" s="545"/>
      <c r="AK31" s="545"/>
      <c r="AL31" s="545"/>
      <c r="AM31" s="545"/>
      <c r="AN31" s="545"/>
      <c r="AO31" s="545"/>
      <c r="AP31" s="545"/>
      <c r="AQ31" s="545"/>
      <c r="AR31" s="545"/>
      <c r="AS31" s="545"/>
      <c r="AT31" s="545"/>
      <c r="AU31" s="545"/>
      <c r="AV31" s="545"/>
      <c r="AW31" s="545"/>
      <c r="AX31" s="545"/>
      <c r="AY31" s="545"/>
      <c r="AZ31" s="545"/>
      <c r="BA31" s="545"/>
      <c r="BB31" s="545"/>
      <c r="BC31" s="545"/>
      <c r="BD31" s="545"/>
      <c r="BE31" s="545"/>
      <c r="BF31" s="545"/>
      <c r="BG31" s="545"/>
      <c r="BH31" s="545"/>
      <c r="BI31" s="545"/>
      <c r="BJ31" s="545"/>
      <c r="BK31" s="545"/>
      <c r="BL31" s="545"/>
      <c r="BM31" s="545"/>
      <c r="BN31" s="545"/>
      <c r="BO31" s="545"/>
      <c r="BP31" s="545"/>
      <c r="BQ31" s="545"/>
      <c r="BR31" s="545"/>
      <c r="BS31" s="545"/>
      <c r="BT31" s="545"/>
    </row>
    <row r="32" spans="1:72" s="583" customFormat="1" ht="23.25" customHeight="1">
      <c r="A32" s="955" t="s">
        <v>258</v>
      </c>
      <c r="B32" s="1048">
        <v>4879391.0199999968</v>
      </c>
      <c r="C32" s="1048"/>
      <c r="D32" s="1077">
        <v>0</v>
      </c>
      <c r="E32" s="1077">
        <v>0</v>
      </c>
      <c r="F32" s="1078">
        <v>0</v>
      </c>
      <c r="G32" s="1049">
        <v>0</v>
      </c>
      <c r="H32" s="575" t="s">
        <v>4</v>
      </c>
      <c r="I32" s="956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5"/>
      <c r="AO32" s="545"/>
      <c r="AP32" s="545"/>
      <c r="AQ32" s="545"/>
      <c r="AR32" s="545"/>
      <c r="AS32" s="545"/>
      <c r="AT32" s="545"/>
      <c r="AU32" s="545"/>
      <c r="AV32" s="545"/>
      <c r="AW32" s="545"/>
      <c r="AX32" s="545"/>
      <c r="AY32" s="545"/>
      <c r="AZ32" s="545"/>
      <c r="BA32" s="545"/>
      <c r="BB32" s="545"/>
      <c r="BC32" s="545"/>
      <c r="BD32" s="545"/>
      <c r="BE32" s="545"/>
      <c r="BF32" s="545"/>
      <c r="BG32" s="545"/>
      <c r="BH32" s="545"/>
      <c r="BI32" s="545"/>
      <c r="BJ32" s="545"/>
      <c r="BK32" s="545"/>
      <c r="BL32" s="545"/>
      <c r="BM32" s="545"/>
      <c r="BN32" s="545"/>
      <c r="BO32" s="545"/>
      <c r="BP32" s="545"/>
      <c r="BQ32" s="545"/>
      <c r="BR32" s="545"/>
      <c r="BS32" s="545"/>
      <c r="BT32" s="545"/>
    </row>
    <row r="33" spans="1:72" s="583" customFormat="1" ht="21.75" customHeight="1">
      <c r="A33" s="955" t="s">
        <v>259</v>
      </c>
      <c r="B33" s="1048">
        <v>13223218.420000002</v>
      </c>
      <c r="C33" s="1048"/>
      <c r="D33" s="1077">
        <v>0</v>
      </c>
      <c r="E33" s="1077">
        <v>0</v>
      </c>
      <c r="F33" s="1078">
        <v>0</v>
      </c>
      <c r="G33" s="1049">
        <v>0</v>
      </c>
      <c r="H33" s="575" t="s">
        <v>4</v>
      </c>
      <c r="I33" s="956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5"/>
      <c r="AJ33" s="545"/>
      <c r="AK33" s="545"/>
      <c r="AL33" s="545"/>
      <c r="AM33" s="545"/>
      <c r="AN33" s="545"/>
      <c r="AO33" s="545"/>
      <c r="AP33" s="545"/>
      <c r="AQ33" s="545"/>
      <c r="AR33" s="545"/>
      <c r="AS33" s="545"/>
      <c r="AT33" s="545"/>
      <c r="AU33" s="545"/>
      <c r="AV33" s="545"/>
      <c r="AW33" s="545"/>
      <c r="AX33" s="545"/>
      <c r="AY33" s="545"/>
      <c r="AZ33" s="545"/>
      <c r="BA33" s="545"/>
      <c r="BB33" s="545"/>
      <c r="BC33" s="545"/>
      <c r="BD33" s="545"/>
      <c r="BE33" s="545"/>
      <c r="BF33" s="545"/>
      <c r="BG33" s="545"/>
      <c r="BH33" s="545"/>
      <c r="BI33" s="545"/>
      <c r="BJ33" s="545"/>
      <c r="BK33" s="545"/>
      <c r="BL33" s="545"/>
      <c r="BM33" s="545"/>
      <c r="BN33" s="545"/>
      <c r="BO33" s="545"/>
      <c r="BP33" s="545"/>
      <c r="BQ33" s="545"/>
      <c r="BR33" s="545"/>
      <c r="BS33" s="545"/>
      <c r="BT33" s="545"/>
    </row>
    <row r="34" spans="1:72" s="583" customFormat="1" ht="21.95" customHeight="1">
      <c r="A34" s="955" t="s">
        <v>260</v>
      </c>
      <c r="B34" s="1048">
        <v>871051.66000000015</v>
      </c>
      <c r="C34" s="1048"/>
      <c r="D34" s="1077">
        <v>0</v>
      </c>
      <c r="E34" s="1077">
        <v>0</v>
      </c>
      <c r="F34" s="1078">
        <v>0</v>
      </c>
      <c r="G34" s="1049">
        <v>0</v>
      </c>
      <c r="H34" s="575" t="s">
        <v>4</v>
      </c>
      <c r="I34" s="956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5"/>
      <c r="W34" s="545"/>
      <c r="X34" s="545"/>
      <c r="Y34" s="545"/>
      <c r="Z34" s="545"/>
      <c r="AA34" s="545"/>
      <c r="AB34" s="545"/>
      <c r="AC34" s="545"/>
      <c r="AD34" s="545"/>
      <c r="AE34" s="545"/>
      <c r="AF34" s="545"/>
      <c r="AG34" s="545"/>
      <c r="AH34" s="545"/>
      <c r="AI34" s="545"/>
      <c r="AJ34" s="545"/>
      <c r="AK34" s="545"/>
      <c r="AL34" s="545"/>
      <c r="AM34" s="545"/>
      <c r="AN34" s="545"/>
      <c r="AO34" s="545"/>
      <c r="AP34" s="545"/>
      <c r="AQ34" s="545"/>
      <c r="AR34" s="545"/>
      <c r="AS34" s="545"/>
      <c r="AT34" s="545"/>
      <c r="AU34" s="545"/>
      <c r="AV34" s="545"/>
      <c r="AW34" s="545"/>
      <c r="AX34" s="545"/>
      <c r="AY34" s="545"/>
      <c r="AZ34" s="545"/>
      <c r="BA34" s="545"/>
      <c r="BB34" s="545"/>
      <c r="BC34" s="545"/>
      <c r="BD34" s="545"/>
      <c r="BE34" s="545"/>
      <c r="BF34" s="545"/>
      <c r="BG34" s="545"/>
      <c r="BH34" s="545"/>
      <c r="BI34" s="545"/>
      <c r="BJ34" s="545"/>
      <c r="BK34" s="545"/>
      <c r="BL34" s="545"/>
      <c r="BM34" s="545"/>
      <c r="BN34" s="545"/>
      <c r="BO34" s="545"/>
      <c r="BP34" s="545"/>
      <c r="BQ34" s="545"/>
      <c r="BR34" s="545"/>
      <c r="BS34" s="545"/>
      <c r="BT34" s="545"/>
    </row>
    <row r="35" spans="1:72" s="583" customFormat="1" ht="21.95" customHeight="1">
      <c r="A35" s="957" t="s">
        <v>261</v>
      </c>
      <c r="B35" s="1048">
        <v>421024.32999999996</v>
      </c>
      <c r="C35" s="1048"/>
      <c r="D35" s="1077">
        <v>0</v>
      </c>
      <c r="E35" s="1077">
        <v>0</v>
      </c>
      <c r="F35" s="1078">
        <v>0</v>
      </c>
      <c r="G35" s="1049">
        <v>0</v>
      </c>
      <c r="H35" s="575" t="s">
        <v>4</v>
      </c>
      <c r="I35" s="956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545"/>
      <c r="AB35" s="545"/>
      <c r="AC35" s="545"/>
      <c r="AD35" s="545"/>
      <c r="AE35" s="545"/>
      <c r="AF35" s="545"/>
      <c r="AG35" s="545"/>
      <c r="AH35" s="545"/>
      <c r="AI35" s="545"/>
      <c r="AJ35" s="545"/>
      <c r="AK35" s="545"/>
      <c r="AL35" s="545"/>
      <c r="AM35" s="545"/>
      <c r="AN35" s="545"/>
      <c r="AO35" s="545"/>
      <c r="AP35" s="545"/>
      <c r="AQ35" s="545"/>
      <c r="AR35" s="545"/>
      <c r="AS35" s="545"/>
      <c r="AT35" s="545"/>
      <c r="AU35" s="545"/>
      <c r="AV35" s="545"/>
      <c r="AW35" s="545"/>
      <c r="AX35" s="545"/>
      <c r="AY35" s="545"/>
      <c r="AZ35" s="545"/>
      <c r="BA35" s="545"/>
      <c r="BB35" s="545"/>
      <c r="BC35" s="545"/>
      <c r="BD35" s="545"/>
      <c r="BE35" s="545"/>
      <c r="BF35" s="545"/>
      <c r="BG35" s="545"/>
      <c r="BH35" s="545"/>
      <c r="BI35" s="545"/>
      <c r="BJ35" s="545"/>
      <c r="BK35" s="545"/>
      <c r="BL35" s="545"/>
      <c r="BM35" s="545"/>
      <c r="BN35" s="545"/>
      <c r="BO35" s="545"/>
      <c r="BP35" s="545"/>
      <c r="BQ35" s="545"/>
      <c r="BR35" s="545"/>
      <c r="BS35" s="545"/>
      <c r="BT35" s="545"/>
    </row>
    <row r="36" spans="1:72" s="583" customFormat="1" ht="21.95" customHeight="1">
      <c r="A36" s="955" t="s">
        <v>262</v>
      </c>
      <c r="B36" s="1048">
        <v>24973878.419999991</v>
      </c>
      <c r="C36" s="1048"/>
      <c r="D36" s="1077">
        <v>0</v>
      </c>
      <c r="E36" s="1077">
        <v>0</v>
      </c>
      <c r="F36" s="1078">
        <v>0</v>
      </c>
      <c r="G36" s="1049">
        <v>0</v>
      </c>
      <c r="H36" s="575" t="s">
        <v>4</v>
      </c>
      <c r="I36" s="956"/>
      <c r="J36" s="545"/>
      <c r="K36" s="545"/>
      <c r="L36" s="545"/>
      <c r="M36" s="545"/>
      <c r="N36" s="545"/>
      <c r="O36" s="545"/>
      <c r="P36" s="545"/>
      <c r="Q36" s="545"/>
      <c r="R36" s="545"/>
      <c r="S36" s="545"/>
      <c r="T36" s="545"/>
      <c r="U36" s="545"/>
      <c r="V36" s="545"/>
      <c r="W36" s="545"/>
      <c r="X36" s="545"/>
      <c r="Y36" s="545"/>
      <c r="Z36" s="545"/>
      <c r="AA36" s="545"/>
      <c r="AB36" s="545"/>
      <c r="AC36" s="545"/>
      <c r="AD36" s="545"/>
      <c r="AE36" s="545"/>
      <c r="AF36" s="545"/>
      <c r="AG36" s="545"/>
      <c r="AH36" s="545"/>
      <c r="AI36" s="545"/>
      <c r="AJ36" s="545"/>
      <c r="AK36" s="545"/>
      <c r="AL36" s="545"/>
      <c r="AM36" s="545"/>
      <c r="AN36" s="545"/>
      <c r="AO36" s="545"/>
      <c r="AP36" s="545"/>
      <c r="AQ36" s="545"/>
      <c r="AR36" s="545"/>
      <c r="AS36" s="545"/>
      <c r="AT36" s="545"/>
      <c r="AU36" s="545"/>
      <c r="AV36" s="545"/>
      <c r="AW36" s="545"/>
      <c r="AX36" s="545"/>
      <c r="AY36" s="545"/>
      <c r="AZ36" s="545"/>
      <c r="BA36" s="545"/>
      <c r="BB36" s="545"/>
      <c r="BC36" s="545"/>
      <c r="BD36" s="545"/>
      <c r="BE36" s="545"/>
      <c r="BF36" s="545"/>
      <c r="BG36" s="545"/>
      <c r="BH36" s="545"/>
      <c r="BI36" s="545"/>
      <c r="BJ36" s="545"/>
      <c r="BK36" s="545"/>
      <c r="BL36" s="545"/>
      <c r="BM36" s="545"/>
      <c r="BN36" s="545"/>
      <c r="BO36" s="545"/>
      <c r="BP36" s="545"/>
      <c r="BQ36" s="545"/>
      <c r="BR36" s="545"/>
      <c r="BS36" s="545"/>
      <c r="BT36" s="545"/>
    </row>
    <row r="37" spans="1:72" s="583" customFormat="1" ht="21.95" customHeight="1">
      <c r="A37" s="955" t="s">
        <v>263</v>
      </c>
      <c r="B37" s="1048">
        <v>2210979.8899999997</v>
      </c>
      <c r="C37" s="1048"/>
      <c r="D37" s="1077">
        <v>0</v>
      </c>
      <c r="E37" s="1077">
        <v>0</v>
      </c>
      <c r="F37" s="1078">
        <v>0</v>
      </c>
      <c r="G37" s="1049">
        <v>0</v>
      </c>
      <c r="H37" s="575" t="s">
        <v>4</v>
      </c>
      <c r="I37" s="956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5"/>
      <c r="AC37" s="545"/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5"/>
      <c r="AR37" s="545"/>
      <c r="AS37" s="545"/>
      <c r="AT37" s="545"/>
      <c r="AU37" s="545"/>
      <c r="AV37" s="545"/>
      <c r="AW37" s="545"/>
      <c r="AX37" s="545"/>
      <c r="AY37" s="545"/>
      <c r="AZ37" s="545"/>
      <c r="BA37" s="545"/>
      <c r="BB37" s="545"/>
      <c r="BC37" s="545"/>
      <c r="BD37" s="545"/>
      <c r="BE37" s="545"/>
      <c r="BF37" s="545"/>
      <c r="BG37" s="545"/>
      <c r="BH37" s="545"/>
      <c r="BI37" s="545"/>
      <c r="BJ37" s="545"/>
      <c r="BK37" s="545"/>
      <c r="BL37" s="545"/>
      <c r="BM37" s="545"/>
      <c r="BN37" s="545"/>
      <c r="BO37" s="545"/>
      <c r="BP37" s="545"/>
      <c r="BQ37" s="545"/>
      <c r="BR37" s="545"/>
      <c r="BS37" s="545"/>
      <c r="BT37" s="545"/>
    </row>
    <row r="38" spans="1:72" s="583" customFormat="1" ht="21.95" customHeight="1">
      <c r="A38" s="955" t="s">
        <v>264</v>
      </c>
      <c r="B38" s="1048">
        <v>78375</v>
      </c>
      <c r="C38" s="1048"/>
      <c r="D38" s="1077">
        <v>0</v>
      </c>
      <c r="E38" s="1077">
        <v>0</v>
      </c>
      <c r="F38" s="1078">
        <v>0</v>
      </c>
      <c r="G38" s="1049">
        <v>0</v>
      </c>
      <c r="H38" s="575" t="s">
        <v>4</v>
      </c>
      <c r="I38" s="956"/>
      <c r="J38" s="545"/>
      <c r="K38" s="545"/>
      <c r="L38" s="545"/>
      <c r="M38" s="545"/>
      <c r="N38" s="545"/>
      <c r="O38" s="545"/>
      <c r="P38" s="545"/>
      <c r="Q38" s="545"/>
      <c r="R38" s="545"/>
      <c r="S38" s="545"/>
      <c r="T38" s="545"/>
      <c r="U38" s="545"/>
      <c r="V38" s="545"/>
      <c r="W38" s="545"/>
      <c r="X38" s="545"/>
      <c r="Y38" s="545"/>
      <c r="Z38" s="545"/>
      <c r="AA38" s="545"/>
      <c r="AB38" s="545"/>
      <c r="AC38" s="545"/>
      <c r="AD38" s="545"/>
      <c r="AE38" s="545"/>
      <c r="AF38" s="545"/>
      <c r="AG38" s="545"/>
      <c r="AH38" s="545"/>
      <c r="AI38" s="545"/>
      <c r="AJ38" s="545"/>
      <c r="AK38" s="545"/>
      <c r="AL38" s="545"/>
      <c r="AM38" s="545"/>
      <c r="AN38" s="545"/>
      <c r="AO38" s="545"/>
      <c r="AP38" s="545"/>
      <c r="AQ38" s="545"/>
      <c r="AR38" s="545"/>
      <c r="AS38" s="545"/>
      <c r="AT38" s="545"/>
      <c r="AU38" s="545"/>
      <c r="AV38" s="545"/>
      <c r="AW38" s="545"/>
      <c r="AX38" s="545"/>
      <c r="AY38" s="545"/>
      <c r="AZ38" s="545"/>
      <c r="BA38" s="545"/>
      <c r="BB38" s="545"/>
      <c r="BC38" s="545"/>
      <c r="BD38" s="545"/>
      <c r="BE38" s="545"/>
      <c r="BF38" s="545"/>
      <c r="BG38" s="545"/>
      <c r="BH38" s="545"/>
      <c r="BI38" s="545"/>
      <c r="BJ38" s="545"/>
      <c r="BK38" s="545"/>
      <c r="BL38" s="545"/>
      <c r="BM38" s="545"/>
      <c r="BN38" s="545"/>
      <c r="BO38" s="545"/>
      <c r="BP38" s="545"/>
      <c r="BQ38" s="545"/>
      <c r="BR38" s="545"/>
      <c r="BS38" s="545"/>
      <c r="BT38" s="545"/>
    </row>
    <row r="39" spans="1:72" s="583" customFormat="1" ht="21.95" customHeight="1">
      <c r="A39" s="955" t="s">
        <v>265</v>
      </c>
      <c r="B39" s="1048">
        <v>3559739.4899999993</v>
      </c>
      <c r="C39" s="1048"/>
      <c r="D39" s="1077">
        <v>0</v>
      </c>
      <c r="E39" s="1077">
        <v>0</v>
      </c>
      <c r="F39" s="1078">
        <v>0</v>
      </c>
      <c r="G39" s="1049">
        <v>0</v>
      </c>
      <c r="H39" s="575" t="s">
        <v>4</v>
      </c>
      <c r="I39" s="956"/>
      <c r="J39" s="545"/>
      <c r="K39" s="545"/>
      <c r="L39" s="545"/>
      <c r="M39" s="545"/>
      <c r="N39" s="545"/>
      <c r="O39" s="545"/>
      <c r="P39" s="545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5"/>
      <c r="AC39" s="545"/>
      <c r="AD39" s="545"/>
      <c r="AE39" s="545"/>
      <c r="AF39" s="545"/>
      <c r="AG39" s="545"/>
      <c r="AH39" s="545"/>
      <c r="AI39" s="545"/>
      <c r="AJ39" s="545"/>
      <c r="AK39" s="545"/>
      <c r="AL39" s="545"/>
      <c r="AM39" s="545"/>
      <c r="AN39" s="545"/>
      <c r="AO39" s="545"/>
      <c r="AP39" s="545"/>
      <c r="AQ39" s="545"/>
      <c r="AR39" s="545"/>
      <c r="AS39" s="545"/>
      <c r="AT39" s="545"/>
      <c r="AU39" s="545"/>
      <c r="AV39" s="545"/>
      <c r="AW39" s="545"/>
      <c r="AX39" s="545"/>
      <c r="AY39" s="545"/>
      <c r="AZ39" s="545"/>
      <c r="BA39" s="545"/>
      <c r="BB39" s="545"/>
      <c r="BC39" s="545"/>
      <c r="BD39" s="545"/>
      <c r="BE39" s="545"/>
      <c r="BF39" s="545"/>
      <c r="BG39" s="545"/>
      <c r="BH39" s="545"/>
      <c r="BI39" s="545"/>
      <c r="BJ39" s="545"/>
      <c r="BK39" s="545"/>
      <c r="BL39" s="545"/>
      <c r="BM39" s="545"/>
      <c r="BN39" s="545"/>
      <c r="BO39" s="545"/>
      <c r="BP39" s="545"/>
      <c r="BQ39" s="545"/>
      <c r="BR39" s="545"/>
      <c r="BS39" s="545"/>
      <c r="BT39" s="545"/>
    </row>
    <row r="40" spans="1:72" s="583" customFormat="1" ht="21.95" customHeight="1">
      <c r="A40" s="955" t="s">
        <v>748</v>
      </c>
      <c r="B40" s="1048">
        <v>33480.19</v>
      </c>
      <c r="C40" s="1048"/>
      <c r="D40" s="1077">
        <v>0</v>
      </c>
      <c r="E40" s="1077">
        <v>0</v>
      </c>
      <c r="F40" s="1078">
        <v>0</v>
      </c>
      <c r="G40" s="1049">
        <v>0</v>
      </c>
      <c r="H40" s="575" t="s">
        <v>4</v>
      </c>
      <c r="I40" s="956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5"/>
      <c r="AC40" s="545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5"/>
      <c r="AR40" s="545"/>
      <c r="AS40" s="545"/>
      <c r="AT40" s="545"/>
      <c r="AU40" s="545"/>
      <c r="AV40" s="545"/>
      <c r="AW40" s="545"/>
      <c r="AX40" s="545"/>
      <c r="AY40" s="545"/>
      <c r="AZ40" s="545"/>
      <c r="BA40" s="545"/>
      <c r="BB40" s="545"/>
      <c r="BC40" s="545"/>
      <c r="BD40" s="545"/>
      <c r="BE40" s="545"/>
      <c r="BF40" s="545"/>
      <c r="BG40" s="545"/>
      <c r="BH40" s="545"/>
      <c r="BI40" s="545"/>
      <c r="BJ40" s="545"/>
      <c r="BK40" s="545"/>
      <c r="BL40" s="545"/>
      <c r="BM40" s="545"/>
      <c r="BN40" s="545"/>
      <c r="BO40" s="545"/>
      <c r="BP40" s="545"/>
      <c r="BQ40" s="545"/>
      <c r="BR40" s="545"/>
      <c r="BS40" s="545"/>
      <c r="BT40" s="545"/>
    </row>
    <row r="41" spans="1:72" s="583" customFormat="1" ht="21.95" customHeight="1">
      <c r="A41" s="955" t="s">
        <v>266</v>
      </c>
      <c r="B41" s="1048">
        <v>1052633006.2199998</v>
      </c>
      <c r="C41" s="1048"/>
      <c r="D41" s="1077">
        <v>0</v>
      </c>
      <c r="E41" s="1077">
        <v>0</v>
      </c>
      <c r="F41" s="1078">
        <v>0</v>
      </c>
      <c r="G41" s="1049">
        <v>0</v>
      </c>
      <c r="H41" s="575" t="s">
        <v>4</v>
      </c>
      <c r="I41" s="956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545"/>
      <c r="AO41" s="545"/>
      <c r="AP41" s="545"/>
      <c r="AQ41" s="545"/>
      <c r="AR41" s="545"/>
      <c r="AS41" s="545"/>
      <c r="AT41" s="545"/>
      <c r="AU41" s="545"/>
      <c r="AV41" s="545"/>
      <c r="AW41" s="545"/>
      <c r="AX41" s="545"/>
      <c r="AY41" s="545"/>
      <c r="AZ41" s="545"/>
      <c r="BA41" s="545"/>
      <c r="BB41" s="545"/>
      <c r="BC41" s="545"/>
      <c r="BD41" s="545"/>
      <c r="BE41" s="545"/>
      <c r="BF41" s="545"/>
      <c r="BG41" s="545"/>
      <c r="BH41" s="545"/>
      <c r="BI41" s="545"/>
      <c r="BJ41" s="545"/>
      <c r="BK41" s="545"/>
      <c r="BL41" s="545"/>
      <c r="BM41" s="545"/>
      <c r="BN41" s="545"/>
      <c r="BO41" s="545"/>
      <c r="BP41" s="545"/>
      <c r="BQ41" s="545"/>
      <c r="BR41" s="545"/>
      <c r="BS41" s="545"/>
      <c r="BT41" s="545"/>
    </row>
    <row r="42" spans="1:72" s="583" customFormat="1" ht="21.95" customHeight="1">
      <c r="A42" s="955" t="s">
        <v>267</v>
      </c>
      <c r="B42" s="1048">
        <v>3057594.8000000003</v>
      </c>
      <c r="C42" s="1048"/>
      <c r="D42" s="1077">
        <v>0</v>
      </c>
      <c r="E42" s="1077">
        <v>0</v>
      </c>
      <c r="F42" s="1078">
        <v>0</v>
      </c>
      <c r="G42" s="1049">
        <v>0</v>
      </c>
      <c r="H42" s="575" t="s">
        <v>4</v>
      </c>
      <c r="I42" s="956"/>
      <c r="J42" s="545"/>
      <c r="K42" s="545"/>
      <c r="L42" s="545"/>
      <c r="M42" s="545"/>
      <c r="N42" s="545"/>
      <c r="O42" s="545"/>
      <c r="P42" s="545"/>
      <c r="Q42" s="545"/>
      <c r="R42" s="545"/>
      <c r="S42" s="545"/>
      <c r="T42" s="545"/>
      <c r="U42" s="545"/>
      <c r="V42" s="545"/>
      <c r="W42" s="545"/>
      <c r="X42" s="545"/>
      <c r="Y42" s="545"/>
      <c r="Z42" s="545"/>
      <c r="AA42" s="545"/>
      <c r="AB42" s="545"/>
      <c r="AC42" s="545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545"/>
      <c r="AQ42" s="545"/>
      <c r="AR42" s="545"/>
      <c r="AS42" s="545"/>
      <c r="AT42" s="545"/>
      <c r="AU42" s="545"/>
      <c r="AV42" s="545"/>
      <c r="AW42" s="545"/>
      <c r="AX42" s="545"/>
      <c r="AY42" s="545"/>
      <c r="AZ42" s="545"/>
      <c r="BA42" s="545"/>
      <c r="BB42" s="545"/>
      <c r="BC42" s="545"/>
      <c r="BD42" s="545"/>
      <c r="BE42" s="545"/>
      <c r="BF42" s="545"/>
      <c r="BG42" s="545"/>
      <c r="BH42" s="545"/>
      <c r="BI42" s="545"/>
      <c r="BJ42" s="545"/>
      <c r="BK42" s="545"/>
      <c r="BL42" s="545"/>
      <c r="BM42" s="545"/>
      <c r="BN42" s="545"/>
      <c r="BO42" s="545"/>
      <c r="BP42" s="545"/>
      <c r="BQ42" s="545"/>
      <c r="BR42" s="545"/>
      <c r="BS42" s="545"/>
      <c r="BT42" s="545"/>
    </row>
    <row r="43" spans="1:72" s="583" customFormat="1" ht="21.95" customHeight="1">
      <c r="A43" s="955" t="s">
        <v>268</v>
      </c>
      <c r="B43" s="1048">
        <v>3033496.2799999989</v>
      </c>
      <c r="C43" s="1048"/>
      <c r="D43" s="1077">
        <v>0</v>
      </c>
      <c r="E43" s="1077">
        <v>0</v>
      </c>
      <c r="F43" s="1078">
        <v>0</v>
      </c>
      <c r="G43" s="1049">
        <v>0</v>
      </c>
      <c r="H43" s="575" t="s">
        <v>4</v>
      </c>
      <c r="I43" s="956"/>
      <c r="J43" s="545"/>
      <c r="K43" s="545"/>
      <c r="L43" s="545"/>
      <c r="M43" s="545"/>
      <c r="N43" s="545"/>
      <c r="O43" s="545"/>
      <c r="P43" s="545"/>
      <c r="Q43" s="545"/>
      <c r="R43" s="545"/>
      <c r="S43" s="545"/>
      <c r="T43" s="545"/>
      <c r="U43" s="545"/>
      <c r="V43" s="545"/>
      <c r="W43" s="545"/>
      <c r="X43" s="545"/>
      <c r="Y43" s="545"/>
      <c r="Z43" s="545"/>
      <c r="AA43" s="545"/>
      <c r="AB43" s="545"/>
      <c r="AC43" s="545"/>
      <c r="AD43" s="545"/>
      <c r="AE43" s="545"/>
      <c r="AF43" s="545"/>
      <c r="AG43" s="545"/>
      <c r="AH43" s="545"/>
      <c r="AI43" s="545"/>
      <c r="AJ43" s="545"/>
      <c r="AK43" s="545"/>
      <c r="AL43" s="545"/>
      <c r="AM43" s="545"/>
      <c r="AN43" s="545"/>
      <c r="AO43" s="545"/>
      <c r="AP43" s="545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5"/>
      <c r="BP43" s="545"/>
      <c r="BQ43" s="545"/>
      <c r="BR43" s="545"/>
      <c r="BS43" s="545"/>
      <c r="BT43" s="545"/>
    </row>
    <row r="44" spans="1:72" s="583" customFormat="1" ht="21.95" customHeight="1">
      <c r="A44" s="955" t="s">
        <v>269</v>
      </c>
      <c r="B44" s="1048">
        <v>10558298.58</v>
      </c>
      <c r="C44" s="1048"/>
      <c r="D44" s="1077">
        <v>0</v>
      </c>
      <c r="E44" s="1077">
        <v>0</v>
      </c>
      <c r="F44" s="1078">
        <v>0</v>
      </c>
      <c r="G44" s="1049">
        <v>0</v>
      </c>
      <c r="H44" s="575" t="s">
        <v>4</v>
      </c>
      <c r="I44" s="956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5"/>
      <c r="U44" s="545"/>
      <c r="V44" s="545"/>
      <c r="W44" s="545"/>
      <c r="X44" s="545"/>
      <c r="Y44" s="545"/>
      <c r="Z44" s="545"/>
      <c r="AA44" s="545"/>
      <c r="AB44" s="545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45"/>
      <c r="AO44" s="545"/>
      <c r="AP44" s="545"/>
      <c r="AQ44" s="545"/>
      <c r="AR44" s="545"/>
      <c r="AS44" s="545"/>
      <c r="AT44" s="545"/>
      <c r="AU44" s="545"/>
      <c r="AV44" s="545"/>
      <c r="AW44" s="545"/>
      <c r="AX44" s="545"/>
      <c r="AY44" s="545"/>
      <c r="AZ44" s="545"/>
      <c r="BA44" s="545"/>
      <c r="BB44" s="545"/>
      <c r="BC44" s="545"/>
      <c r="BD44" s="545"/>
      <c r="BE44" s="545"/>
      <c r="BF44" s="545"/>
      <c r="BG44" s="545"/>
      <c r="BH44" s="545"/>
      <c r="BI44" s="545"/>
      <c r="BJ44" s="545"/>
      <c r="BK44" s="545"/>
      <c r="BL44" s="545"/>
      <c r="BM44" s="545"/>
      <c r="BN44" s="545"/>
      <c r="BO44" s="545"/>
      <c r="BP44" s="545"/>
      <c r="BQ44" s="545"/>
      <c r="BR44" s="545"/>
      <c r="BS44" s="545"/>
      <c r="BT44" s="545"/>
    </row>
    <row r="45" spans="1:72" s="583" customFormat="1" ht="21.95" customHeight="1">
      <c r="A45" s="955" t="s">
        <v>270</v>
      </c>
      <c r="B45" s="1048">
        <v>462659.41</v>
      </c>
      <c r="C45" s="1048"/>
      <c r="D45" s="1077">
        <v>880</v>
      </c>
      <c r="E45" s="1077">
        <v>0</v>
      </c>
      <c r="F45" s="1078">
        <v>880</v>
      </c>
      <c r="G45" s="1049">
        <v>0</v>
      </c>
      <c r="H45" s="575" t="s">
        <v>4</v>
      </c>
      <c r="I45" s="956"/>
      <c r="J45" s="545"/>
      <c r="K45" s="545"/>
      <c r="L45" s="545"/>
      <c r="M45" s="545"/>
      <c r="N45" s="545"/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5"/>
      <c r="AK45" s="545"/>
      <c r="AL45" s="545"/>
      <c r="AM45" s="545"/>
      <c r="AN45" s="545"/>
      <c r="AO45" s="545"/>
      <c r="AP45" s="545"/>
      <c r="AQ45" s="545"/>
      <c r="AR45" s="545"/>
      <c r="AS45" s="545"/>
      <c r="AT45" s="545"/>
      <c r="AU45" s="545"/>
      <c r="AV45" s="545"/>
      <c r="AW45" s="545"/>
      <c r="AX45" s="545"/>
      <c r="AY45" s="545"/>
      <c r="AZ45" s="545"/>
      <c r="BA45" s="545"/>
      <c r="BB45" s="545"/>
      <c r="BC45" s="545"/>
      <c r="BD45" s="545"/>
      <c r="BE45" s="545"/>
      <c r="BF45" s="545"/>
      <c r="BG45" s="545"/>
      <c r="BH45" s="545"/>
      <c r="BI45" s="545"/>
      <c r="BJ45" s="545"/>
      <c r="BK45" s="545"/>
      <c r="BL45" s="545"/>
      <c r="BM45" s="545"/>
      <c r="BN45" s="545"/>
      <c r="BO45" s="545"/>
      <c r="BP45" s="545"/>
      <c r="BQ45" s="545"/>
      <c r="BR45" s="545"/>
      <c r="BS45" s="545"/>
      <c r="BT45" s="545"/>
    </row>
    <row r="46" spans="1:72" s="583" customFormat="1" ht="21.95" customHeight="1">
      <c r="A46" s="955" t="s">
        <v>271</v>
      </c>
      <c r="B46" s="1048">
        <v>8435058.8899999987</v>
      </c>
      <c r="C46" s="1048"/>
      <c r="D46" s="1077">
        <v>0</v>
      </c>
      <c r="E46" s="1077">
        <v>0</v>
      </c>
      <c r="F46" s="1078">
        <v>0</v>
      </c>
      <c r="G46" s="1049">
        <v>0</v>
      </c>
      <c r="H46" s="575" t="s">
        <v>4</v>
      </c>
      <c r="I46" s="956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5"/>
      <c r="AK46" s="545"/>
      <c r="AL46" s="545"/>
      <c r="AM46" s="545"/>
      <c r="AN46" s="545"/>
      <c r="AO46" s="545"/>
      <c r="AP46" s="545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5"/>
      <c r="BP46" s="545"/>
      <c r="BQ46" s="545"/>
      <c r="BR46" s="545"/>
      <c r="BS46" s="545"/>
      <c r="BT46" s="545"/>
    </row>
    <row r="47" spans="1:72" s="583" customFormat="1" ht="21.95" customHeight="1">
      <c r="A47" s="955" t="s">
        <v>272</v>
      </c>
      <c r="B47" s="1048">
        <v>1135752.95</v>
      </c>
      <c r="C47" s="1048"/>
      <c r="D47" s="1077">
        <v>0</v>
      </c>
      <c r="E47" s="1077">
        <v>0</v>
      </c>
      <c r="F47" s="1078">
        <v>0</v>
      </c>
      <c r="G47" s="1049">
        <v>0</v>
      </c>
      <c r="H47" s="575" t="s">
        <v>4</v>
      </c>
      <c r="I47" s="956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</row>
    <row r="48" spans="1:72" s="583" customFormat="1" ht="21.95" customHeight="1">
      <c r="A48" s="955" t="s">
        <v>273</v>
      </c>
      <c r="B48" s="1048">
        <v>78324702.819999978</v>
      </c>
      <c r="C48" s="1048"/>
      <c r="D48" s="1077">
        <v>2193.1999999999998</v>
      </c>
      <c r="E48" s="1077">
        <v>2193.1999999999998</v>
      </c>
      <c r="F48" s="1078">
        <v>2193.1999999999998</v>
      </c>
      <c r="G48" s="1049">
        <v>0</v>
      </c>
      <c r="H48" s="575" t="s">
        <v>4</v>
      </c>
      <c r="I48" s="956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Z48" s="545"/>
      <c r="AA48" s="545"/>
      <c r="AB48" s="545"/>
      <c r="AC48" s="545"/>
      <c r="AD48" s="545"/>
      <c r="AE48" s="545"/>
      <c r="AF48" s="545"/>
      <c r="AG48" s="545"/>
      <c r="AH48" s="545"/>
      <c r="AI48" s="545"/>
      <c r="AJ48" s="545"/>
      <c r="AK48" s="545"/>
      <c r="AL48" s="545"/>
      <c r="AM48" s="545"/>
      <c r="AN48" s="545"/>
      <c r="AO48" s="545"/>
      <c r="AP48" s="545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</row>
    <row r="49" spans="1:72" s="583" customFormat="1" ht="21.95" customHeight="1">
      <c r="A49" s="955" t="s">
        <v>275</v>
      </c>
      <c r="B49" s="1048">
        <v>194450062.25000009</v>
      </c>
      <c r="C49" s="1048"/>
      <c r="D49" s="1077">
        <v>12108.4</v>
      </c>
      <c r="E49" s="1077">
        <v>9696</v>
      </c>
      <c r="F49" s="1078">
        <v>12108.4</v>
      </c>
      <c r="G49" s="1049">
        <v>0</v>
      </c>
      <c r="H49" s="575" t="s">
        <v>4</v>
      </c>
      <c r="I49" s="956"/>
      <c r="J49" s="545"/>
      <c r="K49" s="545"/>
      <c r="L49" s="545"/>
      <c r="M49" s="545"/>
      <c r="N49" s="545"/>
      <c r="O49" s="545"/>
      <c r="P49" s="545"/>
      <c r="Q49" s="545"/>
      <c r="R49" s="545"/>
      <c r="S49" s="545"/>
      <c r="T49" s="545"/>
      <c r="U49" s="545"/>
      <c r="V49" s="545"/>
      <c r="W49" s="545"/>
      <c r="X49" s="545"/>
      <c r="Y49" s="545"/>
      <c r="Z49" s="545"/>
      <c r="AA49" s="545"/>
      <c r="AB49" s="545"/>
      <c r="AC49" s="545"/>
      <c r="AD49" s="545"/>
      <c r="AE49" s="545"/>
      <c r="AF49" s="545"/>
      <c r="AG49" s="545"/>
      <c r="AH49" s="545"/>
      <c r="AI49" s="545"/>
      <c r="AJ49" s="545"/>
      <c r="AK49" s="545"/>
      <c r="AL49" s="545"/>
      <c r="AM49" s="545"/>
      <c r="AN49" s="545"/>
      <c r="AO49" s="545"/>
      <c r="AP49" s="545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5"/>
      <c r="BP49" s="545"/>
      <c r="BQ49" s="545"/>
      <c r="BR49" s="545"/>
      <c r="BS49" s="545"/>
      <c r="BT49" s="545"/>
    </row>
    <row r="50" spans="1:72" s="583" customFormat="1" ht="21.95" customHeight="1">
      <c r="A50" s="955" t="s">
        <v>276</v>
      </c>
      <c r="B50" s="1048">
        <v>173443.8</v>
      </c>
      <c r="C50" s="1048"/>
      <c r="D50" s="1077">
        <v>0</v>
      </c>
      <c r="E50" s="1077">
        <v>0</v>
      </c>
      <c r="F50" s="1078">
        <v>0</v>
      </c>
      <c r="G50" s="1049">
        <v>0</v>
      </c>
      <c r="H50" s="575" t="s">
        <v>4</v>
      </c>
      <c r="I50" s="956"/>
      <c r="J50" s="545"/>
      <c r="K50" s="545"/>
      <c r="L50" s="545"/>
      <c r="M50" s="545"/>
      <c r="N50" s="545"/>
      <c r="O50" s="545"/>
      <c r="P50" s="545"/>
      <c r="Q50" s="545"/>
      <c r="R50" s="545"/>
      <c r="S50" s="545"/>
      <c r="T50" s="545"/>
      <c r="U50" s="545"/>
      <c r="V50" s="545"/>
      <c r="W50" s="545"/>
      <c r="X50" s="545"/>
      <c r="Y50" s="545"/>
      <c r="Z50" s="545"/>
      <c r="AA50" s="545"/>
      <c r="AB50" s="545"/>
      <c r="AC50" s="545"/>
      <c r="AD50" s="545"/>
      <c r="AE50" s="545"/>
      <c r="AF50" s="545"/>
      <c r="AG50" s="545"/>
      <c r="AH50" s="545"/>
      <c r="AI50" s="545"/>
      <c r="AJ50" s="545"/>
      <c r="AK50" s="545"/>
      <c r="AL50" s="545"/>
      <c r="AM50" s="545"/>
      <c r="AN50" s="545"/>
      <c r="AO50" s="545"/>
      <c r="AP50" s="545"/>
      <c r="AQ50" s="545"/>
      <c r="AR50" s="545"/>
      <c r="AS50" s="545"/>
      <c r="AT50" s="545"/>
      <c r="AU50" s="545"/>
      <c r="AV50" s="545"/>
      <c r="AW50" s="545"/>
      <c r="AX50" s="545"/>
      <c r="AY50" s="545"/>
      <c r="AZ50" s="545"/>
      <c r="BA50" s="545"/>
      <c r="BB50" s="545"/>
      <c r="BC50" s="545"/>
      <c r="BD50" s="545"/>
      <c r="BE50" s="545"/>
      <c r="BF50" s="545"/>
      <c r="BG50" s="545"/>
      <c r="BH50" s="545"/>
      <c r="BI50" s="545"/>
      <c r="BJ50" s="545"/>
      <c r="BK50" s="545"/>
      <c r="BL50" s="545"/>
      <c r="BM50" s="545"/>
      <c r="BN50" s="545"/>
      <c r="BO50" s="545"/>
      <c r="BP50" s="545"/>
      <c r="BQ50" s="545"/>
      <c r="BR50" s="545"/>
      <c r="BS50" s="545"/>
      <c r="BT50" s="545"/>
    </row>
    <row r="51" spans="1:72" s="583" customFormat="1" ht="21.95" customHeight="1">
      <c r="A51" s="955" t="s">
        <v>277</v>
      </c>
      <c r="B51" s="1048">
        <v>10298744.179999998</v>
      </c>
      <c r="C51" s="1048"/>
      <c r="D51" s="1077">
        <v>16872.3</v>
      </c>
      <c r="E51" s="1077">
        <v>0</v>
      </c>
      <c r="F51" s="1078">
        <v>16872.3</v>
      </c>
      <c r="G51" s="1049">
        <v>0</v>
      </c>
      <c r="H51" s="575" t="s">
        <v>4</v>
      </c>
      <c r="I51" s="956"/>
      <c r="J51" s="545"/>
      <c r="K51" s="545"/>
      <c r="L51" s="545"/>
      <c r="M51" s="545"/>
      <c r="N51" s="545"/>
      <c r="O51" s="545"/>
      <c r="P51" s="545"/>
      <c r="Q51" s="545"/>
      <c r="R51" s="545"/>
      <c r="S51" s="545"/>
      <c r="T51" s="545"/>
      <c r="U51" s="545"/>
      <c r="V51" s="545"/>
      <c r="W51" s="545"/>
      <c r="X51" s="545"/>
      <c r="Y51" s="545"/>
      <c r="Z51" s="545"/>
      <c r="AA51" s="545"/>
      <c r="AB51" s="545"/>
      <c r="AC51" s="545"/>
      <c r="AD51" s="545"/>
      <c r="AE51" s="545"/>
      <c r="AF51" s="545"/>
      <c r="AG51" s="545"/>
      <c r="AH51" s="545"/>
      <c r="AI51" s="545"/>
      <c r="AJ51" s="545"/>
      <c r="AK51" s="545"/>
      <c r="AL51" s="545"/>
      <c r="AM51" s="545"/>
      <c r="AN51" s="545"/>
      <c r="AO51" s="545"/>
      <c r="AP51" s="545"/>
      <c r="AQ51" s="545"/>
      <c r="AR51" s="545"/>
      <c r="AS51" s="545"/>
      <c r="AT51" s="545"/>
      <c r="AU51" s="545"/>
      <c r="AV51" s="545"/>
      <c r="AW51" s="545"/>
      <c r="AX51" s="545"/>
      <c r="AY51" s="545"/>
      <c r="AZ51" s="545"/>
      <c r="BA51" s="545"/>
      <c r="BB51" s="545"/>
      <c r="BC51" s="545"/>
      <c r="BD51" s="545"/>
      <c r="BE51" s="545"/>
      <c r="BF51" s="545"/>
      <c r="BG51" s="545"/>
      <c r="BH51" s="545"/>
      <c r="BI51" s="545"/>
      <c r="BJ51" s="545"/>
      <c r="BK51" s="545"/>
      <c r="BL51" s="545"/>
      <c r="BM51" s="545"/>
      <c r="BN51" s="545"/>
      <c r="BO51" s="545"/>
      <c r="BP51" s="545"/>
      <c r="BQ51" s="545"/>
      <c r="BR51" s="545"/>
      <c r="BS51" s="545"/>
      <c r="BT51" s="545"/>
    </row>
    <row r="52" spans="1:72" s="583" customFormat="1" ht="21.95" customHeight="1">
      <c r="A52" s="955" t="s">
        <v>278</v>
      </c>
      <c r="B52" s="1048">
        <v>410678573.94</v>
      </c>
      <c r="C52" s="1048"/>
      <c r="D52" s="1077">
        <v>0</v>
      </c>
      <c r="E52" s="1077">
        <v>0</v>
      </c>
      <c r="F52" s="1078">
        <v>0</v>
      </c>
      <c r="G52" s="1049">
        <v>0</v>
      </c>
      <c r="H52" s="575" t="s">
        <v>4</v>
      </c>
      <c r="I52" s="956"/>
      <c r="J52" s="545"/>
      <c r="K52" s="545"/>
      <c r="L52" s="545"/>
      <c r="M52" s="545"/>
      <c r="N52" s="545"/>
      <c r="O52" s="545"/>
      <c r="P52" s="545"/>
      <c r="Q52" s="545"/>
      <c r="R52" s="545"/>
      <c r="S52" s="545"/>
      <c r="T52" s="545"/>
      <c r="U52" s="545"/>
      <c r="V52" s="545"/>
      <c r="W52" s="545"/>
      <c r="X52" s="545"/>
      <c r="Y52" s="545"/>
      <c r="Z52" s="545"/>
      <c r="AA52" s="545"/>
      <c r="AB52" s="545"/>
      <c r="AC52" s="545"/>
      <c r="AD52" s="545"/>
      <c r="AE52" s="545"/>
      <c r="AF52" s="545"/>
      <c r="AG52" s="545"/>
      <c r="AH52" s="545"/>
      <c r="AI52" s="545"/>
      <c r="AJ52" s="545"/>
      <c r="AK52" s="545"/>
      <c r="AL52" s="545"/>
      <c r="AM52" s="545"/>
      <c r="AN52" s="545"/>
      <c r="AO52" s="545"/>
      <c r="AP52" s="545"/>
      <c r="AQ52" s="545"/>
      <c r="AR52" s="545"/>
      <c r="AS52" s="545"/>
      <c r="AT52" s="545"/>
      <c r="AU52" s="545"/>
      <c r="AV52" s="545"/>
      <c r="AW52" s="545"/>
      <c r="AX52" s="545"/>
      <c r="AY52" s="545"/>
      <c r="AZ52" s="545"/>
      <c r="BA52" s="545"/>
      <c r="BB52" s="545"/>
      <c r="BC52" s="545"/>
      <c r="BD52" s="545"/>
      <c r="BE52" s="545"/>
      <c r="BF52" s="545"/>
      <c r="BG52" s="545"/>
      <c r="BH52" s="545"/>
      <c r="BI52" s="545"/>
      <c r="BJ52" s="545"/>
      <c r="BK52" s="545"/>
      <c r="BL52" s="545"/>
      <c r="BM52" s="545"/>
      <c r="BN52" s="545"/>
      <c r="BO52" s="545"/>
      <c r="BP52" s="545"/>
      <c r="BQ52" s="545"/>
      <c r="BR52" s="545"/>
      <c r="BS52" s="545"/>
      <c r="BT52" s="545"/>
    </row>
    <row r="53" spans="1:72" s="583" customFormat="1" ht="21.95" customHeight="1">
      <c r="A53" s="955" t="s">
        <v>619</v>
      </c>
      <c r="B53" s="1048">
        <v>261924.61</v>
      </c>
      <c r="C53" s="1048"/>
      <c r="D53" s="1077">
        <v>0</v>
      </c>
      <c r="E53" s="1077">
        <v>0</v>
      </c>
      <c r="F53" s="1078">
        <v>0</v>
      </c>
      <c r="G53" s="1049">
        <v>0</v>
      </c>
      <c r="H53" s="575" t="s">
        <v>4</v>
      </c>
      <c r="I53" s="956"/>
      <c r="J53" s="545"/>
      <c r="K53" s="545"/>
      <c r="L53" s="545"/>
      <c r="M53" s="545"/>
      <c r="N53" s="545"/>
      <c r="O53" s="545"/>
      <c r="P53" s="545"/>
      <c r="Q53" s="545"/>
      <c r="R53" s="545"/>
      <c r="S53" s="545"/>
      <c r="T53" s="545"/>
      <c r="U53" s="545"/>
      <c r="V53" s="545"/>
      <c r="W53" s="545"/>
      <c r="X53" s="545"/>
      <c r="Y53" s="545"/>
      <c r="Z53" s="545"/>
      <c r="AA53" s="545"/>
      <c r="AB53" s="545"/>
      <c r="AC53" s="545"/>
      <c r="AD53" s="545"/>
      <c r="AE53" s="545"/>
      <c r="AF53" s="545"/>
      <c r="AG53" s="545"/>
      <c r="AH53" s="545"/>
      <c r="AI53" s="545"/>
      <c r="AJ53" s="545"/>
      <c r="AK53" s="545"/>
      <c r="AL53" s="545"/>
      <c r="AM53" s="545"/>
      <c r="AN53" s="545"/>
      <c r="AO53" s="545"/>
      <c r="AP53" s="545"/>
      <c r="AQ53" s="545"/>
      <c r="AR53" s="545"/>
      <c r="AS53" s="545"/>
      <c r="AT53" s="545"/>
      <c r="AU53" s="545"/>
      <c r="AV53" s="545"/>
      <c r="AW53" s="545"/>
      <c r="AX53" s="545"/>
      <c r="AY53" s="545"/>
      <c r="AZ53" s="545"/>
      <c r="BA53" s="545"/>
      <c r="BB53" s="545"/>
      <c r="BC53" s="545"/>
      <c r="BD53" s="545"/>
      <c r="BE53" s="545"/>
      <c r="BF53" s="545"/>
      <c r="BG53" s="545"/>
      <c r="BH53" s="545"/>
      <c r="BI53" s="545"/>
      <c r="BJ53" s="545"/>
      <c r="BK53" s="545"/>
      <c r="BL53" s="545"/>
      <c r="BM53" s="545"/>
      <c r="BN53" s="545"/>
      <c r="BO53" s="545"/>
      <c r="BP53" s="545"/>
      <c r="BQ53" s="545"/>
      <c r="BR53" s="545"/>
      <c r="BS53" s="545"/>
      <c r="BT53" s="545"/>
    </row>
    <row r="54" spans="1:72" s="583" customFormat="1" ht="21.95" customHeight="1">
      <c r="A54" s="955" t="s">
        <v>280</v>
      </c>
      <c r="B54" s="1048">
        <v>1099199.5700000003</v>
      </c>
      <c r="C54" s="1048"/>
      <c r="D54" s="1077">
        <v>0</v>
      </c>
      <c r="E54" s="1077">
        <v>0</v>
      </c>
      <c r="F54" s="1078">
        <v>0</v>
      </c>
      <c r="G54" s="1049">
        <v>0</v>
      </c>
      <c r="H54" s="575" t="s">
        <v>4</v>
      </c>
      <c r="I54" s="956"/>
      <c r="J54" s="545"/>
      <c r="K54" s="545"/>
      <c r="L54" s="545"/>
      <c r="M54" s="545"/>
      <c r="N54" s="545"/>
      <c r="O54" s="545"/>
      <c r="P54" s="545"/>
      <c r="Q54" s="545"/>
      <c r="R54" s="545"/>
      <c r="S54" s="545"/>
      <c r="T54" s="545"/>
      <c r="U54" s="545"/>
      <c r="V54" s="545"/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5"/>
      <c r="AJ54" s="545"/>
      <c r="AK54" s="545"/>
      <c r="AL54" s="545"/>
      <c r="AM54" s="545"/>
      <c r="AN54" s="545"/>
      <c r="AO54" s="545"/>
      <c r="AP54" s="545"/>
      <c r="AQ54" s="545"/>
      <c r="AR54" s="545"/>
      <c r="AS54" s="545"/>
      <c r="AT54" s="545"/>
      <c r="AU54" s="545"/>
      <c r="AV54" s="545"/>
      <c r="AW54" s="545"/>
      <c r="AX54" s="545"/>
      <c r="AY54" s="545"/>
      <c r="AZ54" s="545"/>
      <c r="BA54" s="545"/>
      <c r="BB54" s="545"/>
      <c r="BC54" s="545"/>
      <c r="BD54" s="545"/>
      <c r="BE54" s="545"/>
      <c r="BF54" s="545"/>
      <c r="BG54" s="545"/>
      <c r="BH54" s="545"/>
      <c r="BI54" s="545"/>
      <c r="BJ54" s="545"/>
      <c r="BK54" s="545"/>
      <c r="BL54" s="545"/>
      <c r="BM54" s="545"/>
      <c r="BN54" s="545"/>
      <c r="BO54" s="545"/>
      <c r="BP54" s="545"/>
      <c r="BQ54" s="545"/>
      <c r="BR54" s="545"/>
      <c r="BS54" s="545"/>
      <c r="BT54" s="545"/>
    </row>
    <row r="55" spans="1:72" s="583" customFormat="1" ht="21.95" customHeight="1">
      <c r="A55" s="958" t="s">
        <v>281</v>
      </c>
      <c r="B55" s="1048">
        <v>122731299.66</v>
      </c>
      <c r="C55" s="1048"/>
      <c r="D55" s="1077">
        <v>0</v>
      </c>
      <c r="E55" s="1077">
        <v>0</v>
      </c>
      <c r="F55" s="1078">
        <v>0</v>
      </c>
      <c r="G55" s="1049">
        <v>0</v>
      </c>
      <c r="H55" s="575" t="s">
        <v>4</v>
      </c>
      <c r="I55" s="956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545"/>
      <c r="U55" s="545"/>
      <c r="V55" s="545"/>
      <c r="W55" s="545"/>
      <c r="X55" s="545"/>
      <c r="Y55" s="545"/>
      <c r="Z55" s="545"/>
      <c r="AA55" s="545"/>
      <c r="AB55" s="545"/>
      <c r="AC55" s="545"/>
      <c r="AD55" s="545"/>
      <c r="AE55" s="545"/>
      <c r="AF55" s="545"/>
      <c r="AG55" s="545"/>
      <c r="AH55" s="545"/>
      <c r="AI55" s="545"/>
      <c r="AJ55" s="545"/>
      <c r="AK55" s="545"/>
      <c r="AL55" s="545"/>
      <c r="AM55" s="545"/>
      <c r="AN55" s="545"/>
      <c r="AO55" s="545"/>
      <c r="AP55" s="545"/>
      <c r="AQ55" s="545"/>
      <c r="AR55" s="545"/>
      <c r="AS55" s="545"/>
      <c r="AT55" s="545"/>
      <c r="AU55" s="545"/>
      <c r="AV55" s="545"/>
      <c r="AW55" s="545"/>
      <c r="AX55" s="545"/>
      <c r="AY55" s="545"/>
      <c r="AZ55" s="545"/>
      <c r="BA55" s="545"/>
      <c r="BB55" s="545"/>
      <c r="BC55" s="545"/>
      <c r="BD55" s="545"/>
      <c r="BE55" s="545"/>
      <c r="BF55" s="545"/>
      <c r="BG55" s="545"/>
      <c r="BH55" s="545"/>
      <c r="BI55" s="545"/>
      <c r="BJ55" s="545"/>
      <c r="BK55" s="545"/>
      <c r="BL55" s="545"/>
      <c r="BM55" s="545"/>
      <c r="BN55" s="545"/>
      <c r="BO55" s="545"/>
      <c r="BP55" s="545"/>
      <c r="BQ55" s="545"/>
      <c r="BR55" s="545"/>
      <c r="BS55" s="545"/>
      <c r="BT55" s="545"/>
    </row>
    <row r="56" spans="1:72" s="583" customFormat="1" ht="21.75" customHeight="1">
      <c r="A56" s="955" t="s">
        <v>282</v>
      </c>
      <c r="B56" s="1048">
        <v>57594520.620000012</v>
      </c>
      <c r="C56" s="1048"/>
      <c r="D56" s="1077">
        <v>0</v>
      </c>
      <c r="E56" s="1077">
        <v>0</v>
      </c>
      <c r="F56" s="1078">
        <v>0</v>
      </c>
      <c r="G56" s="1049">
        <v>0</v>
      </c>
      <c r="H56" s="575" t="s">
        <v>4</v>
      </c>
      <c r="I56" s="956"/>
      <c r="J56" s="545"/>
      <c r="K56" s="545"/>
      <c r="L56" s="545"/>
      <c r="M56" s="545"/>
      <c r="N56" s="545"/>
      <c r="O56" s="545"/>
      <c r="P56" s="545"/>
      <c r="Q56" s="545"/>
      <c r="R56" s="545"/>
      <c r="S56" s="545"/>
      <c r="T56" s="545"/>
      <c r="U56" s="545"/>
      <c r="V56" s="545"/>
      <c r="W56" s="545"/>
      <c r="X56" s="545"/>
      <c r="Y56" s="545"/>
      <c r="Z56" s="545"/>
      <c r="AA56" s="545"/>
      <c r="AB56" s="545"/>
      <c r="AC56" s="545"/>
      <c r="AD56" s="545"/>
      <c r="AE56" s="545"/>
      <c r="AF56" s="545"/>
      <c r="AG56" s="545"/>
      <c r="AH56" s="545"/>
      <c r="AI56" s="545"/>
      <c r="AJ56" s="545"/>
      <c r="AK56" s="545"/>
      <c r="AL56" s="545"/>
      <c r="AM56" s="545"/>
      <c r="AN56" s="545"/>
      <c r="AO56" s="545"/>
      <c r="AP56" s="545"/>
      <c r="AQ56" s="545"/>
      <c r="AR56" s="545"/>
      <c r="AS56" s="545"/>
      <c r="AT56" s="545"/>
      <c r="AU56" s="545"/>
      <c r="AV56" s="545"/>
      <c r="AW56" s="545"/>
      <c r="AX56" s="545"/>
      <c r="AY56" s="545"/>
      <c r="AZ56" s="545"/>
      <c r="BA56" s="545"/>
      <c r="BB56" s="545"/>
      <c r="BC56" s="545"/>
      <c r="BD56" s="545"/>
      <c r="BE56" s="545"/>
      <c r="BF56" s="545"/>
      <c r="BG56" s="545"/>
      <c r="BH56" s="545"/>
      <c r="BI56" s="545"/>
      <c r="BJ56" s="545"/>
      <c r="BK56" s="545"/>
      <c r="BL56" s="545"/>
      <c r="BM56" s="545"/>
      <c r="BN56" s="545"/>
      <c r="BO56" s="545"/>
      <c r="BP56" s="545"/>
      <c r="BQ56" s="545"/>
      <c r="BR56" s="545"/>
      <c r="BS56" s="545"/>
      <c r="BT56" s="545"/>
    </row>
    <row r="57" spans="1:72" s="583" customFormat="1" ht="21.75" customHeight="1">
      <c r="A57" s="955" t="s">
        <v>283</v>
      </c>
      <c r="B57" s="1048">
        <v>2300948.6099999989</v>
      </c>
      <c r="C57" s="1048"/>
      <c r="D57" s="1077">
        <v>0</v>
      </c>
      <c r="E57" s="1077">
        <v>0</v>
      </c>
      <c r="F57" s="1078">
        <v>0</v>
      </c>
      <c r="G57" s="1049">
        <v>0</v>
      </c>
      <c r="H57" s="575" t="s">
        <v>4</v>
      </c>
      <c r="I57" s="956"/>
      <c r="J57" s="545"/>
      <c r="K57" s="545"/>
      <c r="L57" s="545"/>
      <c r="M57" s="545"/>
      <c r="N57" s="545"/>
      <c r="O57" s="545"/>
      <c r="P57" s="545"/>
      <c r="Q57" s="545"/>
      <c r="R57" s="545"/>
      <c r="S57" s="545"/>
      <c r="T57" s="545"/>
      <c r="U57" s="545"/>
      <c r="V57" s="545"/>
      <c r="W57" s="545"/>
      <c r="X57" s="545"/>
      <c r="Y57" s="545"/>
      <c r="Z57" s="545"/>
      <c r="AA57" s="545"/>
      <c r="AB57" s="545"/>
      <c r="AC57" s="545"/>
      <c r="AD57" s="545"/>
      <c r="AE57" s="545"/>
      <c r="AF57" s="545"/>
      <c r="AG57" s="545"/>
      <c r="AH57" s="545"/>
      <c r="AI57" s="545"/>
      <c r="AJ57" s="545"/>
      <c r="AK57" s="545"/>
      <c r="AL57" s="545"/>
      <c r="AM57" s="545"/>
      <c r="AN57" s="545"/>
      <c r="AO57" s="545"/>
      <c r="AP57" s="545"/>
      <c r="AQ57" s="545"/>
      <c r="AR57" s="545"/>
      <c r="AS57" s="545"/>
      <c r="AT57" s="545"/>
      <c r="AU57" s="545"/>
      <c r="AV57" s="545"/>
      <c r="AW57" s="545"/>
      <c r="AX57" s="545"/>
      <c r="AY57" s="545"/>
      <c r="AZ57" s="545"/>
      <c r="BA57" s="545"/>
      <c r="BB57" s="545"/>
      <c r="BC57" s="545"/>
      <c r="BD57" s="545"/>
      <c r="BE57" s="545"/>
      <c r="BF57" s="545"/>
      <c r="BG57" s="545"/>
      <c r="BH57" s="545"/>
      <c r="BI57" s="545"/>
      <c r="BJ57" s="545"/>
      <c r="BK57" s="545"/>
      <c r="BL57" s="545"/>
      <c r="BM57" s="545"/>
      <c r="BN57" s="545"/>
      <c r="BO57" s="545"/>
      <c r="BP57" s="545"/>
      <c r="BQ57" s="545"/>
      <c r="BR57" s="545"/>
      <c r="BS57" s="545"/>
      <c r="BT57" s="545"/>
    </row>
    <row r="58" spans="1:72" s="583" customFormat="1" ht="21.75" customHeight="1">
      <c r="A58" s="957" t="s">
        <v>284</v>
      </c>
      <c r="B58" s="1048">
        <v>223413.73999999996</v>
      </c>
      <c r="C58" s="1048"/>
      <c r="D58" s="1077">
        <v>0</v>
      </c>
      <c r="E58" s="1077">
        <v>0</v>
      </c>
      <c r="F58" s="1078">
        <v>0</v>
      </c>
      <c r="G58" s="1049">
        <v>0</v>
      </c>
      <c r="H58" s="575" t="s">
        <v>4</v>
      </c>
      <c r="I58" s="956"/>
      <c r="J58" s="545"/>
      <c r="K58" s="545"/>
      <c r="L58" s="545"/>
      <c r="M58" s="545"/>
      <c r="N58" s="545"/>
      <c r="O58" s="545"/>
      <c r="P58" s="545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  <c r="AJ58" s="545"/>
      <c r="AK58" s="545"/>
      <c r="AL58" s="545"/>
      <c r="AM58" s="545"/>
      <c r="AN58" s="545"/>
      <c r="AO58" s="545"/>
      <c r="AP58" s="545"/>
      <c r="AQ58" s="545"/>
      <c r="AR58" s="545"/>
      <c r="AS58" s="545"/>
      <c r="AT58" s="545"/>
      <c r="AU58" s="545"/>
      <c r="AV58" s="545"/>
      <c r="AW58" s="545"/>
      <c r="AX58" s="545"/>
      <c r="AY58" s="545"/>
      <c r="AZ58" s="545"/>
      <c r="BA58" s="545"/>
      <c r="BB58" s="545"/>
      <c r="BC58" s="545"/>
      <c r="BD58" s="545"/>
      <c r="BE58" s="545"/>
      <c r="BF58" s="545"/>
      <c r="BG58" s="545"/>
      <c r="BH58" s="545"/>
      <c r="BI58" s="545"/>
      <c r="BJ58" s="545"/>
      <c r="BK58" s="545"/>
      <c r="BL58" s="545"/>
      <c r="BM58" s="545"/>
      <c r="BN58" s="545"/>
      <c r="BO58" s="545"/>
      <c r="BP58" s="545"/>
      <c r="BQ58" s="545"/>
      <c r="BR58" s="545"/>
      <c r="BS58" s="545"/>
      <c r="BT58" s="545"/>
    </row>
    <row r="59" spans="1:72" s="583" customFormat="1" ht="21.75" customHeight="1">
      <c r="A59" s="955" t="s">
        <v>285</v>
      </c>
      <c r="B59" s="1048">
        <v>2035.6699999999998</v>
      </c>
      <c r="C59" s="1048"/>
      <c r="D59" s="1077">
        <v>0</v>
      </c>
      <c r="E59" s="1077">
        <v>0</v>
      </c>
      <c r="F59" s="1078">
        <v>0</v>
      </c>
      <c r="G59" s="1049">
        <v>0</v>
      </c>
      <c r="H59" s="575" t="s">
        <v>4</v>
      </c>
      <c r="I59" s="956"/>
      <c r="J59" s="545"/>
      <c r="K59" s="545"/>
      <c r="L59" s="545"/>
      <c r="M59" s="545"/>
      <c r="N59" s="545"/>
      <c r="O59" s="545"/>
      <c r="P59" s="545"/>
      <c r="Q59" s="545"/>
      <c r="R59" s="545"/>
      <c r="S59" s="545"/>
      <c r="T59" s="545"/>
      <c r="U59" s="545"/>
      <c r="V59" s="545"/>
      <c r="W59" s="545"/>
      <c r="X59" s="545"/>
      <c r="Y59" s="545"/>
      <c r="Z59" s="545"/>
      <c r="AA59" s="545"/>
      <c r="AB59" s="545"/>
      <c r="AC59" s="545"/>
      <c r="AD59" s="545"/>
      <c r="AE59" s="545"/>
      <c r="AF59" s="545"/>
      <c r="AG59" s="545"/>
      <c r="AH59" s="545"/>
      <c r="AI59" s="545"/>
      <c r="AJ59" s="545"/>
      <c r="AK59" s="545"/>
      <c r="AL59" s="545"/>
      <c r="AM59" s="545"/>
      <c r="AN59" s="545"/>
      <c r="AO59" s="545"/>
      <c r="AP59" s="545"/>
      <c r="AQ59" s="545"/>
      <c r="AR59" s="545"/>
      <c r="AS59" s="545"/>
      <c r="AT59" s="545"/>
      <c r="AU59" s="545"/>
      <c r="AV59" s="545"/>
      <c r="AW59" s="545"/>
      <c r="AX59" s="545"/>
      <c r="AY59" s="545"/>
      <c r="AZ59" s="545"/>
      <c r="BA59" s="545"/>
      <c r="BB59" s="545"/>
      <c r="BC59" s="545"/>
      <c r="BD59" s="545"/>
      <c r="BE59" s="545"/>
      <c r="BF59" s="545"/>
      <c r="BG59" s="545"/>
      <c r="BH59" s="545"/>
      <c r="BI59" s="545"/>
      <c r="BJ59" s="545"/>
      <c r="BK59" s="545"/>
      <c r="BL59" s="545"/>
      <c r="BM59" s="545"/>
      <c r="BN59" s="545"/>
      <c r="BO59" s="545"/>
      <c r="BP59" s="545"/>
      <c r="BQ59" s="545"/>
      <c r="BR59" s="545"/>
      <c r="BS59" s="545"/>
      <c r="BT59" s="545"/>
    </row>
    <row r="60" spans="1:72" s="583" customFormat="1" ht="21.75" customHeight="1">
      <c r="A60" s="955" t="s">
        <v>286</v>
      </c>
      <c r="B60" s="1048">
        <v>1017816.4500000001</v>
      </c>
      <c r="C60" s="1048"/>
      <c r="D60" s="1077">
        <v>0</v>
      </c>
      <c r="E60" s="1077">
        <v>0</v>
      </c>
      <c r="F60" s="1078">
        <v>0</v>
      </c>
      <c r="G60" s="1049">
        <v>0</v>
      </c>
      <c r="H60" s="575" t="s">
        <v>4</v>
      </c>
      <c r="I60" s="956"/>
      <c r="J60" s="545"/>
      <c r="K60" s="545"/>
      <c r="L60" s="545"/>
      <c r="M60" s="545"/>
      <c r="N60" s="545"/>
      <c r="O60" s="545"/>
      <c r="P60" s="545"/>
      <c r="Q60" s="545"/>
      <c r="R60" s="545"/>
      <c r="S60" s="545"/>
      <c r="T60" s="545"/>
      <c r="U60" s="545"/>
      <c r="V60" s="545"/>
      <c r="W60" s="545"/>
      <c r="X60" s="545"/>
      <c r="Y60" s="545"/>
      <c r="Z60" s="545"/>
      <c r="AA60" s="545"/>
      <c r="AB60" s="545"/>
      <c r="AC60" s="545"/>
      <c r="AD60" s="545"/>
      <c r="AE60" s="545"/>
      <c r="AF60" s="545"/>
      <c r="AG60" s="545"/>
      <c r="AH60" s="545"/>
      <c r="AI60" s="545"/>
      <c r="AJ60" s="545"/>
      <c r="AK60" s="545"/>
      <c r="AL60" s="545"/>
      <c r="AM60" s="545"/>
      <c r="AN60" s="545"/>
      <c r="AO60" s="545"/>
      <c r="AP60" s="545"/>
      <c r="AQ60" s="545"/>
      <c r="AR60" s="545"/>
      <c r="AS60" s="545"/>
      <c r="AT60" s="545"/>
      <c r="AU60" s="545"/>
      <c r="AV60" s="545"/>
      <c r="AW60" s="545"/>
      <c r="AX60" s="545"/>
      <c r="AY60" s="545"/>
      <c r="AZ60" s="545"/>
      <c r="BA60" s="545"/>
      <c r="BB60" s="545"/>
      <c r="BC60" s="545"/>
      <c r="BD60" s="545"/>
      <c r="BE60" s="545"/>
      <c r="BF60" s="545"/>
      <c r="BG60" s="545"/>
      <c r="BH60" s="545"/>
      <c r="BI60" s="545"/>
      <c r="BJ60" s="545"/>
      <c r="BK60" s="545"/>
      <c r="BL60" s="545"/>
      <c r="BM60" s="545"/>
      <c r="BN60" s="545"/>
      <c r="BO60" s="545"/>
      <c r="BP60" s="545"/>
      <c r="BQ60" s="545"/>
      <c r="BR60" s="545"/>
      <c r="BS60" s="545"/>
      <c r="BT60" s="545"/>
    </row>
    <row r="61" spans="1:72" s="583" customFormat="1" ht="21.75" customHeight="1">
      <c r="A61" s="955" t="s">
        <v>287</v>
      </c>
      <c r="B61" s="1048">
        <v>53852.200000000004</v>
      </c>
      <c r="C61" s="1048"/>
      <c r="D61" s="1077">
        <v>0</v>
      </c>
      <c r="E61" s="1077">
        <v>0</v>
      </c>
      <c r="F61" s="1078">
        <v>0</v>
      </c>
      <c r="G61" s="1049">
        <v>0</v>
      </c>
      <c r="H61" s="575"/>
      <c r="I61" s="956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545"/>
      <c r="U61" s="545"/>
      <c r="V61" s="545"/>
      <c r="W61" s="545"/>
      <c r="X61" s="545"/>
      <c r="Y61" s="545"/>
      <c r="Z61" s="545"/>
      <c r="AA61" s="545"/>
      <c r="AB61" s="545"/>
      <c r="AC61" s="545"/>
      <c r="AD61" s="545"/>
      <c r="AE61" s="545"/>
      <c r="AF61" s="545"/>
      <c r="AG61" s="545"/>
      <c r="AH61" s="545"/>
      <c r="AI61" s="545"/>
      <c r="AJ61" s="545"/>
      <c r="AK61" s="545"/>
      <c r="AL61" s="545"/>
      <c r="AM61" s="545"/>
      <c r="AN61" s="545"/>
      <c r="AO61" s="545"/>
      <c r="AP61" s="545"/>
      <c r="AQ61" s="545"/>
      <c r="AR61" s="545"/>
      <c r="AS61" s="545"/>
      <c r="AT61" s="545"/>
      <c r="AU61" s="545"/>
      <c r="AV61" s="545"/>
      <c r="AW61" s="545"/>
      <c r="AX61" s="545"/>
      <c r="AY61" s="545"/>
      <c r="AZ61" s="545"/>
      <c r="BA61" s="545"/>
      <c r="BB61" s="545"/>
      <c r="BC61" s="545"/>
      <c r="BD61" s="545"/>
      <c r="BE61" s="545"/>
      <c r="BF61" s="545"/>
      <c r="BG61" s="545"/>
      <c r="BH61" s="545"/>
      <c r="BI61" s="545"/>
      <c r="BJ61" s="545"/>
      <c r="BK61" s="545"/>
      <c r="BL61" s="545"/>
      <c r="BM61" s="545"/>
      <c r="BN61" s="545"/>
      <c r="BO61" s="545"/>
      <c r="BP61" s="545"/>
      <c r="BQ61" s="545"/>
      <c r="BR61" s="545"/>
      <c r="BS61" s="545"/>
      <c r="BT61" s="545"/>
    </row>
    <row r="62" spans="1:72" s="583" customFormat="1" ht="21.75" customHeight="1">
      <c r="A62" s="955" t="s">
        <v>620</v>
      </c>
      <c r="B62" s="1048">
        <v>296033.07</v>
      </c>
      <c r="C62" s="1048"/>
      <c r="D62" s="1077">
        <v>0</v>
      </c>
      <c r="E62" s="1077">
        <v>0</v>
      </c>
      <c r="F62" s="1078">
        <v>0</v>
      </c>
      <c r="G62" s="1049">
        <v>0</v>
      </c>
      <c r="H62" s="575" t="s">
        <v>4</v>
      </c>
      <c r="I62" s="956"/>
      <c r="J62" s="545"/>
      <c r="K62" s="545"/>
      <c r="L62" s="545"/>
      <c r="M62" s="545"/>
      <c r="N62" s="545"/>
      <c r="O62" s="545"/>
      <c r="P62" s="545"/>
      <c r="Q62" s="545"/>
      <c r="R62" s="545"/>
      <c r="S62" s="545"/>
      <c r="T62" s="545"/>
      <c r="U62" s="545"/>
      <c r="V62" s="545"/>
      <c r="W62" s="545"/>
      <c r="X62" s="545"/>
      <c r="Y62" s="545"/>
      <c r="Z62" s="545"/>
      <c r="AA62" s="545"/>
      <c r="AB62" s="545"/>
      <c r="AC62" s="545"/>
      <c r="AD62" s="545"/>
      <c r="AE62" s="545"/>
      <c r="AF62" s="545"/>
      <c r="AG62" s="545"/>
      <c r="AH62" s="545"/>
      <c r="AI62" s="545"/>
      <c r="AJ62" s="545"/>
      <c r="AK62" s="545"/>
      <c r="AL62" s="545"/>
      <c r="AM62" s="545"/>
      <c r="AN62" s="545"/>
      <c r="AO62" s="545"/>
      <c r="AP62" s="545"/>
      <c r="AQ62" s="545"/>
      <c r="AR62" s="545"/>
      <c r="AS62" s="545"/>
      <c r="AT62" s="545"/>
      <c r="AU62" s="545"/>
      <c r="AV62" s="545"/>
      <c r="AW62" s="545"/>
      <c r="AX62" s="545"/>
      <c r="AY62" s="545"/>
      <c r="AZ62" s="545"/>
      <c r="BA62" s="545"/>
      <c r="BB62" s="545"/>
      <c r="BC62" s="545"/>
      <c r="BD62" s="545"/>
      <c r="BE62" s="545"/>
      <c r="BF62" s="545"/>
      <c r="BG62" s="545"/>
      <c r="BH62" s="545"/>
      <c r="BI62" s="545"/>
      <c r="BJ62" s="545"/>
      <c r="BK62" s="545"/>
      <c r="BL62" s="545"/>
      <c r="BM62" s="545"/>
      <c r="BN62" s="545"/>
      <c r="BO62" s="545"/>
      <c r="BP62" s="545"/>
      <c r="BQ62" s="545"/>
      <c r="BR62" s="545"/>
      <c r="BS62" s="545"/>
      <c r="BT62" s="545"/>
    </row>
    <row r="63" spans="1:72" s="583" customFormat="1" ht="21.75" customHeight="1">
      <c r="A63" s="955" t="s">
        <v>289</v>
      </c>
      <c r="B63" s="1048">
        <v>4833</v>
      </c>
      <c r="C63" s="1048"/>
      <c r="D63" s="1077">
        <v>0</v>
      </c>
      <c r="E63" s="1077">
        <v>0</v>
      </c>
      <c r="F63" s="1078">
        <v>0</v>
      </c>
      <c r="G63" s="1049">
        <v>0</v>
      </c>
      <c r="H63" s="575" t="s">
        <v>4</v>
      </c>
      <c r="I63" s="956"/>
      <c r="J63" s="545"/>
      <c r="K63" s="545"/>
      <c r="L63" s="545"/>
      <c r="M63" s="545"/>
      <c r="N63" s="545"/>
      <c r="O63" s="545"/>
      <c r="P63" s="545"/>
      <c r="Q63" s="545"/>
      <c r="R63" s="545"/>
      <c r="S63" s="545"/>
      <c r="T63" s="545"/>
      <c r="U63" s="545"/>
      <c r="V63" s="545"/>
      <c r="W63" s="545"/>
      <c r="X63" s="545"/>
      <c r="Y63" s="545"/>
      <c r="Z63" s="545"/>
      <c r="AA63" s="545"/>
      <c r="AB63" s="545"/>
      <c r="AC63" s="545"/>
      <c r="AD63" s="545"/>
      <c r="AE63" s="545"/>
      <c r="AF63" s="545"/>
      <c r="AG63" s="545"/>
      <c r="AH63" s="545"/>
      <c r="AI63" s="545"/>
      <c r="AJ63" s="545"/>
      <c r="AK63" s="545"/>
      <c r="AL63" s="545"/>
      <c r="AM63" s="545"/>
      <c r="AN63" s="545"/>
      <c r="AO63" s="545"/>
      <c r="AP63" s="545"/>
      <c r="AQ63" s="545"/>
      <c r="AR63" s="545"/>
      <c r="AS63" s="545"/>
      <c r="AT63" s="545"/>
      <c r="AU63" s="545"/>
      <c r="AV63" s="545"/>
      <c r="AW63" s="545"/>
      <c r="AX63" s="545"/>
      <c r="AY63" s="545"/>
      <c r="AZ63" s="545"/>
      <c r="BA63" s="545"/>
      <c r="BB63" s="545"/>
      <c r="BC63" s="545"/>
      <c r="BD63" s="545"/>
      <c r="BE63" s="545"/>
      <c r="BF63" s="545"/>
      <c r="BG63" s="545"/>
      <c r="BH63" s="545"/>
      <c r="BI63" s="545"/>
      <c r="BJ63" s="545"/>
      <c r="BK63" s="545"/>
      <c r="BL63" s="545"/>
      <c r="BM63" s="545"/>
      <c r="BN63" s="545"/>
      <c r="BO63" s="545"/>
      <c r="BP63" s="545"/>
      <c r="BQ63" s="545"/>
      <c r="BR63" s="545"/>
      <c r="BS63" s="545"/>
      <c r="BT63" s="545"/>
    </row>
    <row r="64" spans="1:72" s="583" customFormat="1" ht="21.75" customHeight="1">
      <c r="A64" s="955" t="s">
        <v>290</v>
      </c>
      <c r="B64" s="1048">
        <v>2955521.5000000005</v>
      </c>
      <c r="C64" s="1048"/>
      <c r="D64" s="1077">
        <v>0</v>
      </c>
      <c r="E64" s="1077">
        <v>0</v>
      </c>
      <c r="F64" s="1078">
        <v>0</v>
      </c>
      <c r="G64" s="1049">
        <v>0</v>
      </c>
      <c r="H64" s="575" t="s">
        <v>4</v>
      </c>
      <c r="I64" s="956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545"/>
      <c r="W64" s="545"/>
      <c r="X64" s="545"/>
      <c r="Y64" s="545"/>
      <c r="Z64" s="545"/>
      <c r="AA64" s="545"/>
      <c r="AB64" s="545"/>
      <c r="AC64" s="545"/>
      <c r="AD64" s="545"/>
      <c r="AE64" s="545"/>
      <c r="AF64" s="545"/>
      <c r="AG64" s="545"/>
      <c r="AH64" s="545"/>
      <c r="AI64" s="545"/>
      <c r="AJ64" s="545"/>
      <c r="AK64" s="545"/>
      <c r="AL64" s="545"/>
      <c r="AM64" s="545"/>
      <c r="AN64" s="545"/>
      <c r="AO64" s="545"/>
      <c r="AP64" s="545"/>
      <c r="AQ64" s="545"/>
      <c r="AR64" s="545"/>
      <c r="AS64" s="545"/>
      <c r="AT64" s="545"/>
      <c r="AU64" s="545"/>
      <c r="AV64" s="545"/>
      <c r="AW64" s="545"/>
      <c r="AX64" s="545"/>
      <c r="AY64" s="545"/>
      <c r="AZ64" s="545"/>
      <c r="BA64" s="545"/>
      <c r="BB64" s="545"/>
      <c r="BC64" s="545"/>
      <c r="BD64" s="545"/>
      <c r="BE64" s="545"/>
      <c r="BF64" s="545"/>
      <c r="BG64" s="545"/>
      <c r="BH64" s="545"/>
      <c r="BI64" s="545"/>
      <c r="BJ64" s="545"/>
      <c r="BK64" s="545"/>
      <c r="BL64" s="545"/>
      <c r="BM64" s="545"/>
      <c r="BN64" s="545"/>
      <c r="BO64" s="545"/>
      <c r="BP64" s="545"/>
      <c r="BQ64" s="545"/>
      <c r="BR64" s="545"/>
      <c r="BS64" s="545"/>
      <c r="BT64" s="545"/>
    </row>
    <row r="65" spans="1:74" s="583" customFormat="1" ht="21.95" customHeight="1">
      <c r="A65" s="955" t="s">
        <v>291</v>
      </c>
      <c r="B65" s="1048">
        <v>9289560.0299999993</v>
      </c>
      <c r="C65" s="1048"/>
      <c r="D65" s="1077">
        <v>0</v>
      </c>
      <c r="E65" s="1077">
        <v>0</v>
      </c>
      <c r="F65" s="1078">
        <v>0</v>
      </c>
      <c r="G65" s="1049">
        <v>0</v>
      </c>
      <c r="H65" s="575" t="s">
        <v>4</v>
      </c>
      <c r="I65" s="956"/>
      <c r="J65" s="545"/>
      <c r="K65" s="545"/>
      <c r="L65" s="545"/>
      <c r="M65" s="545"/>
      <c r="N65" s="545"/>
      <c r="O65" s="545"/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5"/>
      <c r="AL65" s="545"/>
      <c r="AM65" s="545"/>
      <c r="AN65" s="545"/>
      <c r="AO65" s="545"/>
      <c r="AP65" s="545"/>
      <c r="AQ65" s="545"/>
      <c r="AR65" s="545"/>
      <c r="AS65" s="545"/>
      <c r="AT65" s="545"/>
      <c r="AU65" s="545"/>
      <c r="AV65" s="545"/>
      <c r="AW65" s="545"/>
      <c r="AX65" s="545"/>
      <c r="AY65" s="545"/>
      <c r="AZ65" s="545"/>
      <c r="BA65" s="545"/>
      <c r="BB65" s="545"/>
      <c r="BC65" s="545"/>
      <c r="BD65" s="545"/>
      <c r="BE65" s="545"/>
      <c r="BF65" s="545"/>
      <c r="BG65" s="545"/>
      <c r="BH65" s="545"/>
      <c r="BI65" s="545"/>
      <c r="BJ65" s="545"/>
      <c r="BK65" s="545"/>
      <c r="BL65" s="545"/>
      <c r="BM65" s="545"/>
      <c r="BN65" s="545"/>
      <c r="BO65" s="545"/>
      <c r="BP65" s="545"/>
      <c r="BQ65" s="545"/>
      <c r="BR65" s="545"/>
      <c r="BS65" s="545"/>
      <c r="BT65" s="545"/>
    </row>
    <row r="66" spans="1:74" s="583" customFormat="1" ht="21.95" customHeight="1">
      <c r="A66" s="955" t="s">
        <v>292</v>
      </c>
      <c r="B66" s="1048">
        <v>7926993.1299999999</v>
      </c>
      <c r="C66" s="1048"/>
      <c r="D66" s="1077">
        <v>0</v>
      </c>
      <c r="E66" s="1077">
        <v>0</v>
      </c>
      <c r="F66" s="1078">
        <v>0</v>
      </c>
      <c r="G66" s="1049">
        <v>0</v>
      </c>
      <c r="H66" s="575" t="s">
        <v>4</v>
      </c>
      <c r="I66" s="956"/>
      <c r="J66" s="545"/>
      <c r="K66" s="545"/>
      <c r="L66" s="545"/>
      <c r="M66" s="545"/>
      <c r="N66" s="545"/>
      <c r="O66" s="545"/>
      <c r="P66" s="545"/>
      <c r="Q66" s="545"/>
      <c r="R66" s="545"/>
      <c r="S66" s="545"/>
      <c r="T66" s="545"/>
      <c r="U66" s="545"/>
      <c r="V66" s="545"/>
      <c r="W66" s="545"/>
      <c r="X66" s="545"/>
      <c r="Y66" s="545"/>
      <c r="Z66" s="545"/>
      <c r="AA66" s="545"/>
      <c r="AB66" s="545"/>
      <c r="AC66" s="545"/>
      <c r="AD66" s="545"/>
      <c r="AE66" s="545"/>
      <c r="AF66" s="545"/>
      <c r="AG66" s="545"/>
      <c r="AH66" s="545"/>
      <c r="AI66" s="545"/>
      <c r="AJ66" s="545"/>
      <c r="AK66" s="545"/>
      <c r="AL66" s="545"/>
      <c r="AM66" s="545"/>
      <c r="AN66" s="545"/>
      <c r="AO66" s="545"/>
      <c r="AP66" s="545"/>
      <c r="AQ66" s="545"/>
      <c r="AR66" s="545"/>
      <c r="AS66" s="545"/>
      <c r="AT66" s="545"/>
      <c r="AU66" s="545"/>
      <c r="AV66" s="545"/>
      <c r="AW66" s="545"/>
      <c r="AX66" s="545"/>
      <c r="AY66" s="545"/>
      <c r="AZ66" s="545"/>
      <c r="BA66" s="545"/>
      <c r="BB66" s="545"/>
      <c r="BC66" s="545"/>
      <c r="BD66" s="545"/>
      <c r="BE66" s="545"/>
      <c r="BF66" s="545"/>
      <c r="BG66" s="545"/>
      <c r="BH66" s="545"/>
      <c r="BI66" s="545"/>
      <c r="BJ66" s="545"/>
      <c r="BK66" s="545"/>
      <c r="BL66" s="545"/>
      <c r="BM66" s="545"/>
      <c r="BN66" s="545"/>
      <c r="BO66" s="545"/>
      <c r="BP66" s="545"/>
      <c r="BQ66" s="545"/>
      <c r="BR66" s="545"/>
      <c r="BS66" s="545"/>
      <c r="BT66" s="545"/>
    </row>
    <row r="67" spans="1:74" s="583" customFormat="1" ht="21.95" customHeight="1">
      <c r="A67" s="955" t="s">
        <v>293</v>
      </c>
      <c r="B67" s="1048">
        <v>286976.07</v>
      </c>
      <c r="C67" s="1048"/>
      <c r="D67" s="1077">
        <v>0</v>
      </c>
      <c r="E67" s="1077">
        <v>0</v>
      </c>
      <c r="F67" s="1078">
        <v>0</v>
      </c>
      <c r="G67" s="1049">
        <v>0</v>
      </c>
      <c r="H67" s="575" t="s">
        <v>4</v>
      </c>
      <c r="I67" s="956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545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5"/>
      <c r="AM67" s="545"/>
      <c r="AN67" s="545"/>
      <c r="AO67" s="545"/>
      <c r="AP67" s="545"/>
      <c r="AQ67" s="545"/>
      <c r="AR67" s="545"/>
      <c r="AS67" s="545"/>
      <c r="AT67" s="545"/>
      <c r="AU67" s="545"/>
      <c r="AV67" s="545"/>
      <c r="AW67" s="545"/>
      <c r="AX67" s="545"/>
      <c r="AY67" s="545"/>
      <c r="AZ67" s="545"/>
      <c r="BA67" s="545"/>
      <c r="BB67" s="545"/>
      <c r="BC67" s="545"/>
      <c r="BD67" s="545"/>
      <c r="BE67" s="545"/>
      <c r="BF67" s="545"/>
      <c r="BG67" s="545"/>
      <c r="BH67" s="545"/>
      <c r="BI67" s="545"/>
      <c r="BJ67" s="545"/>
      <c r="BK67" s="545"/>
      <c r="BL67" s="545"/>
      <c r="BM67" s="545"/>
      <c r="BN67" s="545"/>
      <c r="BO67" s="545"/>
      <c r="BP67" s="545"/>
      <c r="BQ67" s="545"/>
      <c r="BR67" s="545"/>
      <c r="BS67" s="545"/>
      <c r="BT67" s="545"/>
    </row>
    <row r="68" spans="1:74" s="583" customFormat="1" ht="21.95" customHeight="1">
      <c r="A68" s="955" t="s">
        <v>294</v>
      </c>
      <c r="B68" s="1048">
        <v>233051.78</v>
      </c>
      <c r="C68" s="1048"/>
      <c r="D68" s="1077">
        <v>0</v>
      </c>
      <c r="E68" s="1077">
        <v>0</v>
      </c>
      <c r="F68" s="1078">
        <v>0</v>
      </c>
      <c r="G68" s="1049">
        <v>0</v>
      </c>
      <c r="H68" s="575" t="s">
        <v>4</v>
      </c>
      <c r="I68" s="956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45"/>
      <c r="AM68" s="545"/>
      <c r="AN68" s="545"/>
      <c r="AO68" s="545"/>
      <c r="AP68" s="545"/>
      <c r="AQ68" s="545"/>
      <c r="AR68" s="545"/>
      <c r="AS68" s="545"/>
      <c r="AT68" s="545"/>
      <c r="AU68" s="545"/>
      <c r="AV68" s="545"/>
      <c r="AW68" s="545"/>
      <c r="AX68" s="545"/>
      <c r="AY68" s="545"/>
      <c r="AZ68" s="545"/>
      <c r="BA68" s="545"/>
      <c r="BB68" s="545"/>
      <c r="BC68" s="545"/>
      <c r="BD68" s="545"/>
      <c r="BE68" s="545"/>
      <c r="BF68" s="545"/>
      <c r="BG68" s="545"/>
      <c r="BH68" s="545"/>
      <c r="BI68" s="545"/>
      <c r="BJ68" s="545"/>
      <c r="BK68" s="545"/>
      <c r="BL68" s="545"/>
      <c r="BM68" s="545"/>
      <c r="BN68" s="545"/>
      <c r="BO68" s="545"/>
      <c r="BP68" s="545"/>
      <c r="BQ68" s="545"/>
      <c r="BR68" s="545"/>
      <c r="BS68" s="545"/>
      <c r="BT68" s="545"/>
    </row>
    <row r="69" spans="1:74" s="583" customFormat="1" ht="21.95" customHeight="1">
      <c r="A69" s="955" t="s">
        <v>295</v>
      </c>
      <c r="B69" s="1048">
        <v>401308.99999999994</v>
      </c>
      <c r="C69" s="1048"/>
      <c r="D69" s="1077">
        <v>0</v>
      </c>
      <c r="E69" s="1077">
        <v>0</v>
      </c>
      <c r="F69" s="1078">
        <v>0</v>
      </c>
      <c r="G69" s="1049">
        <v>0</v>
      </c>
      <c r="H69" s="575" t="s">
        <v>4</v>
      </c>
      <c r="I69" s="956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545"/>
      <c r="AM69" s="545"/>
      <c r="AN69" s="545"/>
      <c r="AO69" s="545"/>
      <c r="AP69" s="545"/>
      <c r="AQ69" s="545"/>
      <c r="AR69" s="545"/>
      <c r="AS69" s="545"/>
      <c r="AT69" s="545"/>
      <c r="AU69" s="545"/>
      <c r="AV69" s="545"/>
      <c r="AW69" s="545"/>
      <c r="AX69" s="545"/>
      <c r="AY69" s="545"/>
      <c r="AZ69" s="545"/>
      <c r="BA69" s="545"/>
      <c r="BB69" s="545"/>
      <c r="BC69" s="545"/>
      <c r="BD69" s="545"/>
      <c r="BE69" s="545"/>
      <c r="BF69" s="545"/>
      <c r="BG69" s="545"/>
      <c r="BH69" s="545"/>
      <c r="BI69" s="545"/>
      <c r="BJ69" s="545"/>
      <c r="BK69" s="545"/>
      <c r="BL69" s="545"/>
      <c r="BM69" s="545"/>
      <c r="BN69" s="545"/>
      <c r="BO69" s="545"/>
      <c r="BP69" s="545"/>
      <c r="BQ69" s="545"/>
      <c r="BR69" s="545"/>
      <c r="BS69" s="545"/>
      <c r="BT69" s="545"/>
    </row>
    <row r="70" spans="1:74" s="583" customFormat="1" ht="21.95" customHeight="1">
      <c r="A70" s="1207" t="s">
        <v>296</v>
      </c>
      <c r="B70" s="1048">
        <v>1720597.69</v>
      </c>
      <c r="C70" s="1048"/>
      <c r="D70" s="1077">
        <v>0</v>
      </c>
      <c r="E70" s="1077">
        <v>0</v>
      </c>
      <c r="F70" s="1078">
        <v>0</v>
      </c>
      <c r="G70" s="1049">
        <v>0</v>
      </c>
      <c r="H70" s="575" t="s">
        <v>4</v>
      </c>
      <c r="I70" s="956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545"/>
      <c r="U70" s="545"/>
      <c r="V70" s="545"/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5"/>
      <c r="AH70" s="545"/>
      <c r="AI70" s="545"/>
      <c r="AJ70" s="545"/>
      <c r="AK70" s="545"/>
      <c r="AL70" s="545"/>
      <c r="AM70" s="545"/>
      <c r="AN70" s="545"/>
      <c r="AO70" s="545"/>
      <c r="AP70" s="545"/>
      <c r="AQ70" s="545"/>
      <c r="AR70" s="545"/>
      <c r="AS70" s="545"/>
      <c r="AT70" s="545"/>
      <c r="AU70" s="545"/>
      <c r="AV70" s="545"/>
      <c r="AW70" s="545"/>
      <c r="AX70" s="545"/>
      <c r="AY70" s="545"/>
      <c r="AZ70" s="545"/>
      <c r="BA70" s="545"/>
      <c r="BB70" s="545"/>
      <c r="BC70" s="545"/>
      <c r="BD70" s="545"/>
      <c r="BE70" s="545"/>
      <c r="BF70" s="545"/>
      <c r="BG70" s="545"/>
      <c r="BH70" s="545"/>
      <c r="BI70" s="545"/>
      <c r="BJ70" s="545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</row>
    <row r="71" spans="1:74" s="583" customFormat="1" ht="21.95" customHeight="1">
      <c r="A71" s="1207" t="s">
        <v>297</v>
      </c>
      <c r="B71" s="1048">
        <v>188926.13999999998</v>
      </c>
      <c r="C71" s="1048"/>
      <c r="D71" s="1077">
        <v>0</v>
      </c>
      <c r="E71" s="1077">
        <v>0</v>
      </c>
      <c r="F71" s="1078">
        <v>0</v>
      </c>
      <c r="G71" s="1049">
        <v>0</v>
      </c>
      <c r="H71" s="575" t="s">
        <v>4</v>
      </c>
      <c r="I71" s="956"/>
      <c r="J71" s="545"/>
      <c r="K71" s="545"/>
      <c r="L71" s="545"/>
      <c r="M71" s="545"/>
      <c r="N71" s="545"/>
      <c r="O71" s="545"/>
      <c r="P71" s="545"/>
      <c r="Q71" s="545"/>
      <c r="R71" s="545"/>
      <c r="S71" s="545"/>
      <c r="T71" s="545"/>
      <c r="U71" s="545"/>
      <c r="V71" s="545"/>
      <c r="W71" s="545"/>
      <c r="X71" s="545"/>
      <c r="Y71" s="545"/>
      <c r="Z71" s="545"/>
      <c r="AA71" s="545"/>
      <c r="AB71" s="545"/>
      <c r="AC71" s="545"/>
      <c r="AD71" s="545"/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  <c r="AO71" s="545"/>
      <c r="AP71" s="545"/>
      <c r="AQ71" s="545"/>
      <c r="AR71" s="545"/>
      <c r="AS71" s="545"/>
      <c r="AT71" s="545"/>
      <c r="AU71" s="545"/>
      <c r="AV71" s="545"/>
      <c r="AW71" s="545"/>
      <c r="AX71" s="545"/>
      <c r="AY71" s="545"/>
      <c r="AZ71" s="545"/>
      <c r="BA71" s="545"/>
      <c r="BB71" s="545"/>
      <c r="BC71" s="545"/>
      <c r="BD71" s="545"/>
      <c r="BE71" s="545"/>
      <c r="BF71" s="545"/>
      <c r="BG71" s="545"/>
      <c r="BH71" s="545"/>
      <c r="BI71" s="545"/>
      <c r="BJ71" s="545"/>
      <c r="BK71" s="545"/>
      <c r="BL71" s="545"/>
      <c r="BM71" s="545"/>
      <c r="BN71" s="545"/>
      <c r="BO71" s="545"/>
      <c r="BP71" s="545"/>
      <c r="BQ71" s="545"/>
      <c r="BR71" s="545"/>
      <c r="BS71" s="545"/>
      <c r="BT71" s="545"/>
    </row>
    <row r="72" spans="1:74" s="583" customFormat="1" ht="21.95" customHeight="1">
      <c r="A72" s="1207" t="s">
        <v>298</v>
      </c>
      <c r="B72" s="1048">
        <v>653661.68999999994</v>
      </c>
      <c r="C72" s="1048"/>
      <c r="D72" s="1077">
        <v>0</v>
      </c>
      <c r="E72" s="1077">
        <v>0</v>
      </c>
      <c r="F72" s="1078">
        <v>0</v>
      </c>
      <c r="G72" s="1049">
        <v>0</v>
      </c>
      <c r="H72" s="575" t="s">
        <v>4</v>
      </c>
      <c r="I72" s="956"/>
      <c r="J72" s="545"/>
      <c r="K72" s="545"/>
      <c r="L72" s="545"/>
      <c r="M72" s="545"/>
      <c r="N72" s="545"/>
      <c r="O72" s="545"/>
      <c r="P72" s="545"/>
      <c r="Q72" s="545"/>
      <c r="R72" s="545"/>
      <c r="S72" s="545"/>
      <c r="T72" s="545"/>
      <c r="U72" s="545"/>
      <c r="V72" s="545"/>
      <c r="W72" s="545"/>
      <c r="X72" s="545"/>
      <c r="Y72" s="545"/>
      <c r="Z72" s="545"/>
      <c r="AA72" s="545"/>
      <c r="AB72" s="545"/>
      <c r="AC72" s="545"/>
      <c r="AD72" s="545"/>
      <c r="AE72" s="545"/>
      <c r="AF72" s="545"/>
      <c r="AG72" s="545"/>
      <c r="AH72" s="545"/>
      <c r="AI72" s="545"/>
      <c r="AJ72" s="545"/>
      <c r="AK72" s="545"/>
      <c r="AL72" s="545"/>
      <c r="AM72" s="545"/>
      <c r="AN72" s="545"/>
      <c r="AO72" s="545"/>
      <c r="AP72" s="545"/>
      <c r="AQ72" s="545"/>
      <c r="AR72" s="545"/>
      <c r="AS72" s="545"/>
      <c r="AT72" s="545"/>
      <c r="AU72" s="545"/>
      <c r="AV72" s="545"/>
      <c r="AW72" s="545"/>
      <c r="AX72" s="545"/>
      <c r="AY72" s="545"/>
      <c r="AZ72" s="545"/>
      <c r="BA72" s="545"/>
      <c r="BB72" s="545"/>
      <c r="BC72" s="545"/>
      <c r="BD72" s="545"/>
      <c r="BE72" s="545"/>
      <c r="BF72" s="545"/>
      <c r="BG72" s="545"/>
      <c r="BH72" s="545"/>
      <c r="BI72" s="545"/>
      <c r="BJ72" s="545"/>
      <c r="BK72" s="545"/>
      <c r="BL72" s="545"/>
      <c r="BM72" s="545"/>
      <c r="BN72" s="545"/>
      <c r="BO72" s="545"/>
      <c r="BP72" s="545"/>
      <c r="BQ72" s="545"/>
      <c r="BR72" s="545"/>
      <c r="BS72" s="545"/>
      <c r="BT72" s="545"/>
    </row>
    <row r="73" spans="1:74" s="583" customFormat="1" ht="21.95" customHeight="1">
      <c r="A73" s="1207" t="s">
        <v>299</v>
      </c>
      <c r="B73" s="1048">
        <v>792372.83000000007</v>
      </c>
      <c r="C73" s="1048"/>
      <c r="D73" s="1077">
        <v>0</v>
      </c>
      <c r="E73" s="1077">
        <v>0</v>
      </c>
      <c r="F73" s="1078">
        <v>0</v>
      </c>
      <c r="G73" s="1049">
        <v>0</v>
      </c>
      <c r="H73" s="575" t="s">
        <v>4</v>
      </c>
      <c r="I73" s="956"/>
      <c r="J73" s="545"/>
      <c r="K73" s="545"/>
      <c r="L73" s="545"/>
      <c r="M73" s="545"/>
      <c r="N73" s="545"/>
      <c r="O73" s="545"/>
      <c r="P73" s="545"/>
      <c r="Q73" s="545"/>
      <c r="R73" s="545"/>
      <c r="S73" s="545"/>
      <c r="T73" s="545"/>
      <c r="U73" s="545"/>
      <c r="V73" s="545"/>
      <c r="W73" s="545"/>
      <c r="X73" s="545"/>
      <c r="Y73" s="545"/>
      <c r="Z73" s="545"/>
      <c r="AA73" s="545"/>
      <c r="AB73" s="545"/>
      <c r="AC73" s="545"/>
      <c r="AD73" s="545"/>
      <c r="AE73" s="545"/>
      <c r="AF73" s="545"/>
      <c r="AG73" s="545"/>
      <c r="AH73" s="545"/>
      <c r="AI73" s="545"/>
      <c r="AJ73" s="545"/>
      <c r="AK73" s="545"/>
      <c r="AL73" s="545"/>
      <c r="AM73" s="545"/>
      <c r="AN73" s="545"/>
      <c r="AO73" s="545"/>
      <c r="AP73" s="545"/>
      <c r="AQ73" s="545"/>
      <c r="AR73" s="545"/>
      <c r="AS73" s="545"/>
      <c r="AT73" s="545"/>
      <c r="AU73" s="545"/>
      <c r="AV73" s="545"/>
      <c r="AW73" s="545"/>
      <c r="AX73" s="545"/>
      <c r="AY73" s="545"/>
      <c r="AZ73" s="545"/>
      <c r="BA73" s="545"/>
      <c r="BB73" s="545"/>
      <c r="BC73" s="545"/>
      <c r="BD73" s="545"/>
      <c r="BE73" s="545"/>
      <c r="BF73" s="545"/>
      <c r="BG73" s="545"/>
      <c r="BH73" s="545"/>
      <c r="BI73" s="545"/>
      <c r="BJ73" s="545"/>
      <c r="BK73" s="545"/>
      <c r="BL73" s="545"/>
      <c r="BM73" s="545"/>
      <c r="BN73" s="545"/>
      <c r="BO73" s="545"/>
      <c r="BP73" s="545"/>
      <c r="BQ73" s="545"/>
      <c r="BR73" s="545"/>
      <c r="BS73" s="545"/>
      <c r="BT73" s="545"/>
    </row>
    <row r="74" spans="1:74" s="583" customFormat="1" ht="21.95" customHeight="1">
      <c r="A74" s="1207" t="s">
        <v>300</v>
      </c>
      <c r="B74" s="1048">
        <v>159478.69</v>
      </c>
      <c r="C74" s="1048"/>
      <c r="D74" s="1077">
        <v>0</v>
      </c>
      <c r="E74" s="1077">
        <v>0</v>
      </c>
      <c r="F74" s="1078">
        <v>0</v>
      </c>
      <c r="G74" s="1049">
        <v>0</v>
      </c>
      <c r="H74" s="575" t="s">
        <v>4</v>
      </c>
      <c r="I74" s="956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45"/>
      <c r="AM74" s="545"/>
      <c r="AN74" s="545"/>
      <c r="AO74" s="545"/>
      <c r="AP74" s="545"/>
      <c r="AQ74" s="545"/>
      <c r="AR74" s="545"/>
      <c r="AS74" s="545"/>
      <c r="AT74" s="545"/>
      <c r="AU74" s="545"/>
      <c r="AV74" s="545"/>
      <c r="AW74" s="545"/>
      <c r="AX74" s="545"/>
      <c r="AY74" s="545"/>
      <c r="AZ74" s="545"/>
      <c r="BA74" s="545"/>
      <c r="BB74" s="545"/>
      <c r="BC74" s="545"/>
      <c r="BD74" s="545"/>
      <c r="BE74" s="545"/>
      <c r="BF74" s="545"/>
      <c r="BG74" s="545"/>
      <c r="BH74" s="545"/>
      <c r="BI74" s="545"/>
      <c r="BJ74" s="545"/>
      <c r="BK74" s="545"/>
      <c r="BL74" s="545"/>
      <c r="BM74" s="545"/>
      <c r="BN74" s="545"/>
      <c r="BO74" s="545"/>
      <c r="BP74" s="545"/>
      <c r="BQ74" s="545"/>
      <c r="BR74" s="545"/>
      <c r="BS74" s="545"/>
      <c r="BT74" s="545"/>
    </row>
    <row r="75" spans="1:74" s="583" customFormat="1" ht="21.95" customHeight="1">
      <c r="A75" s="955" t="s">
        <v>301</v>
      </c>
      <c r="B75" s="1048">
        <v>0</v>
      </c>
      <c r="C75" s="1048"/>
      <c r="D75" s="1077">
        <v>0</v>
      </c>
      <c r="E75" s="1077">
        <v>0</v>
      </c>
      <c r="F75" s="1078">
        <v>0</v>
      </c>
      <c r="G75" s="1049">
        <v>0</v>
      </c>
      <c r="H75" s="575"/>
      <c r="I75" s="956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45"/>
      <c r="AM75" s="545"/>
      <c r="AN75" s="545"/>
      <c r="AO75" s="545"/>
      <c r="AP75" s="545"/>
      <c r="AQ75" s="545"/>
      <c r="AR75" s="545"/>
      <c r="AS75" s="545"/>
      <c r="AT75" s="545"/>
      <c r="AU75" s="545"/>
      <c r="AV75" s="545"/>
      <c r="AW75" s="545"/>
      <c r="AX75" s="545"/>
      <c r="AY75" s="545"/>
      <c r="AZ75" s="545"/>
      <c r="BA75" s="545"/>
      <c r="BB75" s="545"/>
      <c r="BC75" s="545"/>
      <c r="BD75" s="545"/>
      <c r="BE75" s="545"/>
      <c r="BF75" s="545"/>
      <c r="BG75" s="545"/>
      <c r="BH75" s="545"/>
      <c r="BI75" s="545"/>
      <c r="BJ75" s="545"/>
      <c r="BK75" s="545"/>
      <c r="BL75" s="545"/>
      <c r="BM75" s="545"/>
      <c r="BN75" s="545"/>
      <c r="BO75" s="545"/>
      <c r="BP75" s="545"/>
      <c r="BQ75" s="545"/>
      <c r="BR75" s="545"/>
      <c r="BS75" s="545"/>
      <c r="BT75" s="545"/>
    </row>
    <row r="76" spans="1:74" s="583" customFormat="1" ht="21.95" customHeight="1">
      <c r="A76" s="955" t="s">
        <v>302</v>
      </c>
      <c r="B76" s="1048">
        <v>2004913.42</v>
      </c>
      <c r="C76" s="1048"/>
      <c r="D76" s="1077">
        <v>0</v>
      </c>
      <c r="E76" s="1077">
        <v>0</v>
      </c>
      <c r="F76" s="1078">
        <v>0</v>
      </c>
      <c r="G76" s="1049">
        <v>0</v>
      </c>
      <c r="H76" s="575" t="s">
        <v>4</v>
      </c>
      <c r="I76" s="956"/>
      <c r="J76" s="545"/>
      <c r="K76" s="545"/>
      <c r="L76" s="545"/>
      <c r="M76" s="545"/>
      <c r="N76" s="545"/>
      <c r="O76" s="545"/>
      <c r="P76" s="545"/>
      <c r="Q76" s="545"/>
      <c r="R76" s="545"/>
      <c r="S76" s="545"/>
      <c r="T76" s="545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5"/>
      <c r="AH76" s="545"/>
      <c r="AI76" s="545"/>
      <c r="AJ76" s="545"/>
      <c r="AK76" s="545"/>
      <c r="AL76" s="545"/>
      <c r="AM76" s="545"/>
      <c r="AN76" s="545"/>
      <c r="AO76" s="545"/>
      <c r="AP76" s="545"/>
      <c r="AQ76" s="545"/>
      <c r="AR76" s="545"/>
      <c r="AS76" s="545"/>
      <c r="AT76" s="545"/>
      <c r="AU76" s="545"/>
      <c r="AV76" s="545"/>
      <c r="AW76" s="545"/>
      <c r="AX76" s="545"/>
      <c r="AY76" s="545"/>
      <c r="AZ76" s="545"/>
      <c r="BA76" s="545"/>
      <c r="BB76" s="545"/>
      <c r="BC76" s="545"/>
      <c r="BD76" s="545"/>
      <c r="BE76" s="545"/>
      <c r="BF76" s="545"/>
      <c r="BG76" s="545"/>
      <c r="BH76" s="545"/>
      <c r="BI76" s="545"/>
      <c r="BJ76" s="545"/>
      <c r="BK76" s="545"/>
      <c r="BL76" s="545"/>
      <c r="BM76" s="545"/>
      <c r="BN76" s="545"/>
      <c r="BO76" s="545"/>
      <c r="BP76" s="545"/>
      <c r="BQ76" s="545"/>
      <c r="BR76" s="545"/>
      <c r="BS76" s="545"/>
      <c r="BT76" s="545"/>
    </row>
    <row r="77" spans="1:74" s="583" customFormat="1" ht="21.95" customHeight="1">
      <c r="A77" s="957" t="s">
        <v>303</v>
      </c>
      <c r="B77" s="1048">
        <v>491562.65000000008</v>
      </c>
      <c r="C77" s="1048"/>
      <c r="D77" s="1077">
        <v>0</v>
      </c>
      <c r="E77" s="1077">
        <v>0</v>
      </c>
      <c r="F77" s="1078">
        <v>0</v>
      </c>
      <c r="G77" s="1049">
        <v>0</v>
      </c>
      <c r="H77" s="575" t="s">
        <v>4</v>
      </c>
      <c r="I77" s="956"/>
      <c r="J77" s="956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  <c r="W77" s="545"/>
      <c r="X77" s="545"/>
      <c r="Y77" s="545"/>
      <c r="Z77" s="545"/>
      <c r="AA77" s="545"/>
      <c r="AB77" s="545"/>
      <c r="AC77" s="545"/>
      <c r="AD77" s="545"/>
      <c r="AE77" s="545"/>
      <c r="AF77" s="545"/>
      <c r="AG77" s="545"/>
      <c r="AH77" s="545"/>
      <c r="AI77" s="545"/>
      <c r="AJ77" s="545"/>
      <c r="AK77" s="545"/>
      <c r="AL77" s="545"/>
      <c r="AM77" s="545"/>
      <c r="AN77" s="545"/>
      <c r="AO77" s="545"/>
      <c r="AP77" s="545"/>
      <c r="AQ77" s="545"/>
      <c r="AR77" s="545"/>
      <c r="AS77" s="545"/>
      <c r="AT77" s="545"/>
      <c r="AU77" s="545"/>
      <c r="AV77" s="545"/>
      <c r="AW77" s="545"/>
      <c r="AX77" s="545"/>
      <c r="AY77" s="545"/>
      <c r="AZ77" s="545"/>
      <c r="BA77" s="545"/>
      <c r="BB77" s="545"/>
      <c r="BC77" s="545"/>
      <c r="BD77" s="545"/>
      <c r="BE77" s="545"/>
      <c r="BF77" s="545"/>
      <c r="BG77" s="545"/>
      <c r="BH77" s="545"/>
      <c r="BI77" s="545"/>
      <c r="BJ77" s="545"/>
      <c r="BK77" s="545"/>
      <c r="BL77" s="545"/>
      <c r="BM77" s="545"/>
      <c r="BN77" s="545"/>
      <c r="BO77" s="545"/>
      <c r="BP77" s="545"/>
      <c r="BQ77" s="545"/>
      <c r="BR77" s="545"/>
      <c r="BS77" s="545"/>
      <c r="BT77" s="545"/>
      <c r="BU77" s="545"/>
      <c r="BV77" s="545"/>
    </row>
    <row r="78" spans="1:74" s="583" customFormat="1" ht="21.95" customHeight="1">
      <c r="A78" s="955" t="s">
        <v>305</v>
      </c>
      <c r="B78" s="1048">
        <v>27687.18</v>
      </c>
      <c r="C78" s="1048"/>
      <c r="D78" s="1077">
        <v>0</v>
      </c>
      <c r="E78" s="1077">
        <v>0</v>
      </c>
      <c r="F78" s="1078">
        <v>0</v>
      </c>
      <c r="G78" s="1049">
        <v>0</v>
      </c>
      <c r="H78" s="575"/>
      <c r="I78" s="956"/>
      <c r="J78" s="956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  <c r="W78" s="545"/>
      <c r="X78" s="545"/>
      <c r="Y78" s="545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5"/>
      <c r="AK78" s="545"/>
      <c r="AL78" s="545"/>
      <c r="AM78" s="545"/>
      <c r="AN78" s="545"/>
      <c r="AO78" s="545"/>
      <c r="AP78" s="545"/>
      <c r="AQ78" s="545"/>
      <c r="AR78" s="545"/>
      <c r="AS78" s="545"/>
      <c r="AT78" s="545"/>
      <c r="AU78" s="545"/>
      <c r="AV78" s="545"/>
      <c r="AW78" s="545"/>
      <c r="AX78" s="545"/>
      <c r="AY78" s="545"/>
      <c r="AZ78" s="545"/>
      <c r="BA78" s="545"/>
      <c r="BB78" s="545"/>
      <c r="BC78" s="545"/>
      <c r="BD78" s="545"/>
      <c r="BE78" s="545"/>
      <c r="BF78" s="545"/>
      <c r="BG78" s="545"/>
      <c r="BH78" s="545"/>
      <c r="BI78" s="545"/>
      <c r="BJ78" s="545"/>
      <c r="BK78" s="545"/>
      <c r="BL78" s="545"/>
      <c r="BM78" s="545"/>
      <c r="BN78" s="545"/>
      <c r="BO78" s="545"/>
      <c r="BP78" s="545"/>
      <c r="BQ78" s="545"/>
      <c r="BR78" s="545"/>
      <c r="BS78" s="545"/>
      <c r="BT78" s="545"/>
      <c r="BU78" s="545"/>
      <c r="BV78" s="545"/>
    </row>
    <row r="79" spans="1:74" s="583" customFormat="1" ht="21.95" customHeight="1">
      <c r="A79" s="955" t="s">
        <v>306</v>
      </c>
      <c r="B79" s="1048">
        <v>994199.84</v>
      </c>
      <c r="C79" s="1048"/>
      <c r="D79" s="1077">
        <v>0</v>
      </c>
      <c r="E79" s="1077">
        <v>0</v>
      </c>
      <c r="F79" s="1078">
        <v>0</v>
      </c>
      <c r="G79" s="1049">
        <v>0</v>
      </c>
      <c r="H79" s="575" t="s">
        <v>4</v>
      </c>
      <c r="I79" s="956"/>
      <c r="J79" s="956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  <c r="W79" s="545"/>
      <c r="X79" s="545"/>
      <c r="Y79" s="545"/>
      <c r="Z79" s="545"/>
      <c r="AA79" s="545"/>
      <c r="AB79" s="545"/>
      <c r="AC79" s="545"/>
      <c r="AD79" s="545"/>
      <c r="AE79" s="545"/>
      <c r="AF79" s="545"/>
      <c r="AG79" s="545"/>
      <c r="AH79" s="545"/>
      <c r="AI79" s="545"/>
      <c r="AJ79" s="545"/>
      <c r="AK79" s="545"/>
      <c r="AL79" s="545"/>
      <c r="AM79" s="545"/>
      <c r="AN79" s="545"/>
      <c r="AO79" s="545"/>
      <c r="AP79" s="545"/>
      <c r="AQ79" s="545"/>
      <c r="AR79" s="545"/>
      <c r="AS79" s="545"/>
      <c r="AT79" s="545"/>
      <c r="AU79" s="545"/>
      <c r="AV79" s="545"/>
      <c r="AW79" s="545"/>
      <c r="AX79" s="545"/>
      <c r="AY79" s="545"/>
      <c r="AZ79" s="545"/>
      <c r="BA79" s="545"/>
      <c r="BB79" s="545"/>
      <c r="BC79" s="545"/>
      <c r="BD79" s="545"/>
      <c r="BE79" s="545"/>
      <c r="BF79" s="545"/>
      <c r="BG79" s="545"/>
      <c r="BH79" s="545"/>
      <c r="BI79" s="545"/>
      <c r="BJ79" s="545"/>
      <c r="BK79" s="545"/>
      <c r="BL79" s="545"/>
      <c r="BM79" s="545"/>
      <c r="BN79" s="545"/>
      <c r="BO79" s="545"/>
      <c r="BP79" s="545"/>
      <c r="BQ79" s="545"/>
      <c r="BR79" s="545"/>
      <c r="BS79" s="545"/>
      <c r="BT79" s="545"/>
      <c r="BU79" s="545"/>
      <c r="BV79" s="545"/>
    </row>
    <row r="80" spans="1:74" s="583" customFormat="1" ht="21.95" customHeight="1">
      <c r="A80" s="955" t="s">
        <v>307</v>
      </c>
      <c r="B80" s="1048">
        <v>0</v>
      </c>
      <c r="C80" s="1048"/>
      <c r="D80" s="1077">
        <v>0</v>
      </c>
      <c r="E80" s="1077">
        <v>0</v>
      </c>
      <c r="F80" s="1078">
        <v>0</v>
      </c>
      <c r="G80" s="1049">
        <v>0</v>
      </c>
      <c r="H80" s="575" t="s">
        <v>4</v>
      </c>
      <c r="I80" s="956"/>
      <c r="J80" s="956"/>
      <c r="K80" s="545"/>
      <c r="L80" s="545"/>
      <c r="M80" s="545"/>
      <c r="N80" s="545"/>
      <c r="O80" s="545"/>
      <c r="P80" s="545"/>
      <c r="Q80" s="545"/>
      <c r="R80" s="545"/>
      <c r="S80" s="545"/>
      <c r="T80" s="545"/>
      <c r="U80" s="545"/>
      <c r="V80" s="545"/>
      <c r="W80" s="545"/>
      <c r="X80" s="545"/>
      <c r="Y80" s="545"/>
      <c r="Z80" s="545"/>
      <c r="AA80" s="545"/>
      <c r="AB80" s="545"/>
      <c r="AC80" s="545"/>
      <c r="AD80" s="545"/>
      <c r="AE80" s="545"/>
      <c r="AF80" s="545"/>
      <c r="AG80" s="545"/>
      <c r="AH80" s="545"/>
      <c r="AI80" s="545"/>
      <c r="AJ80" s="545"/>
      <c r="AK80" s="545"/>
      <c r="AL80" s="545"/>
      <c r="AM80" s="545"/>
      <c r="AN80" s="545"/>
      <c r="AO80" s="545"/>
      <c r="AP80" s="545"/>
      <c r="AQ80" s="545"/>
      <c r="AR80" s="545"/>
      <c r="AS80" s="545"/>
      <c r="AT80" s="545"/>
      <c r="AU80" s="545"/>
      <c r="AV80" s="545"/>
      <c r="AW80" s="545"/>
      <c r="AX80" s="545"/>
      <c r="AY80" s="545"/>
      <c r="AZ80" s="545"/>
      <c r="BA80" s="545"/>
      <c r="BB80" s="545"/>
      <c r="BC80" s="545"/>
      <c r="BD80" s="545"/>
      <c r="BE80" s="545"/>
      <c r="BF80" s="545"/>
      <c r="BG80" s="545"/>
      <c r="BH80" s="545"/>
      <c r="BI80" s="545"/>
      <c r="BJ80" s="545"/>
      <c r="BK80" s="545"/>
      <c r="BL80" s="545"/>
      <c r="BM80" s="545"/>
      <c r="BN80" s="545"/>
      <c r="BO80" s="545"/>
      <c r="BP80" s="545"/>
      <c r="BQ80" s="545"/>
      <c r="BR80" s="545"/>
      <c r="BS80" s="545"/>
      <c r="BT80" s="545"/>
      <c r="BU80" s="545"/>
      <c r="BV80" s="545"/>
    </row>
    <row r="81" spans="1:250" s="583" customFormat="1" ht="21.95" customHeight="1">
      <c r="A81" s="955" t="s">
        <v>358</v>
      </c>
      <c r="B81" s="1048">
        <v>1945753.37</v>
      </c>
      <c r="C81" s="1048"/>
      <c r="D81" s="1077">
        <v>0</v>
      </c>
      <c r="E81" s="1077">
        <v>0</v>
      </c>
      <c r="F81" s="1078">
        <v>0</v>
      </c>
      <c r="G81" s="1049">
        <v>0</v>
      </c>
      <c r="H81" s="575" t="s">
        <v>4</v>
      </c>
      <c r="I81" s="956"/>
      <c r="J81" s="956"/>
      <c r="K81" s="545"/>
      <c r="L81" s="545"/>
      <c r="M81" s="545"/>
      <c r="N81" s="545"/>
      <c r="O81" s="545"/>
      <c r="P81" s="545"/>
      <c r="Q81" s="545"/>
      <c r="R81" s="545"/>
      <c r="S81" s="545"/>
      <c r="T81" s="545"/>
      <c r="U81" s="545"/>
      <c r="V81" s="545"/>
      <c r="W81" s="545"/>
      <c r="X81" s="545"/>
      <c r="Y81" s="545"/>
      <c r="Z81" s="545"/>
      <c r="AA81" s="545"/>
      <c r="AB81" s="545"/>
      <c r="AC81" s="545"/>
      <c r="AD81" s="545"/>
      <c r="AE81" s="545"/>
      <c r="AF81" s="545"/>
      <c r="AG81" s="545"/>
      <c r="AH81" s="545"/>
      <c r="AI81" s="545"/>
      <c r="AJ81" s="545"/>
      <c r="AK81" s="545"/>
      <c r="AL81" s="545"/>
      <c r="AM81" s="545"/>
      <c r="AN81" s="545"/>
      <c r="AO81" s="545"/>
      <c r="AP81" s="545"/>
      <c r="AQ81" s="545"/>
      <c r="AR81" s="545"/>
      <c r="AS81" s="545"/>
      <c r="AT81" s="545"/>
      <c r="AU81" s="545"/>
      <c r="AV81" s="545"/>
      <c r="AW81" s="545"/>
      <c r="AX81" s="545"/>
      <c r="AY81" s="545"/>
      <c r="AZ81" s="545"/>
      <c r="BA81" s="545"/>
      <c r="BB81" s="545"/>
      <c r="BC81" s="545"/>
      <c r="BD81" s="545"/>
      <c r="BE81" s="545"/>
      <c r="BF81" s="545"/>
      <c r="BG81" s="545"/>
      <c r="BH81" s="545"/>
      <c r="BI81" s="545"/>
      <c r="BJ81" s="545"/>
      <c r="BK81" s="545"/>
      <c r="BL81" s="545"/>
      <c r="BM81" s="545"/>
      <c r="BN81" s="545"/>
      <c r="BO81" s="545"/>
      <c r="BP81" s="545"/>
      <c r="BQ81" s="545"/>
      <c r="BR81" s="545"/>
      <c r="BS81" s="545"/>
      <c r="BT81" s="545"/>
      <c r="BU81" s="545"/>
      <c r="BV81" s="545"/>
    </row>
    <row r="82" spans="1:250" s="583" customFormat="1" ht="21.95" customHeight="1">
      <c r="A82" s="955" t="s">
        <v>308</v>
      </c>
      <c r="B82" s="1048">
        <v>389260.39999999997</v>
      </c>
      <c r="C82" s="1048"/>
      <c r="D82" s="1077">
        <v>0</v>
      </c>
      <c r="E82" s="1077">
        <v>0</v>
      </c>
      <c r="F82" s="1078">
        <v>0</v>
      </c>
      <c r="G82" s="1049">
        <v>0</v>
      </c>
      <c r="H82" s="575" t="s">
        <v>4</v>
      </c>
      <c r="I82" s="956"/>
      <c r="J82" s="956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545"/>
      <c r="V82" s="545"/>
      <c r="W82" s="545"/>
      <c r="X82" s="545"/>
      <c r="Y82" s="545"/>
      <c r="Z82" s="545"/>
      <c r="AA82" s="545"/>
      <c r="AB82" s="545"/>
      <c r="AC82" s="545"/>
      <c r="AD82" s="545"/>
      <c r="AE82" s="545"/>
      <c r="AF82" s="545"/>
      <c r="AG82" s="545"/>
      <c r="AH82" s="545"/>
      <c r="AI82" s="545"/>
      <c r="AJ82" s="545"/>
      <c r="AK82" s="545"/>
      <c r="AL82" s="545"/>
      <c r="AM82" s="545"/>
      <c r="AN82" s="545"/>
      <c r="AO82" s="545"/>
      <c r="AP82" s="545"/>
      <c r="AQ82" s="545"/>
      <c r="AR82" s="545"/>
      <c r="AS82" s="545"/>
      <c r="AT82" s="545"/>
      <c r="AU82" s="545"/>
      <c r="AV82" s="545"/>
      <c r="AW82" s="545"/>
      <c r="AX82" s="545"/>
      <c r="AY82" s="545"/>
      <c r="AZ82" s="545"/>
      <c r="BA82" s="545"/>
      <c r="BB82" s="545"/>
      <c r="BC82" s="545"/>
      <c r="BD82" s="545"/>
      <c r="BE82" s="545"/>
      <c r="BF82" s="545"/>
      <c r="BG82" s="545"/>
      <c r="BH82" s="545"/>
      <c r="BI82" s="545"/>
      <c r="BJ82" s="545"/>
      <c r="BK82" s="545"/>
      <c r="BL82" s="545"/>
      <c r="BM82" s="545"/>
      <c r="BN82" s="545"/>
      <c r="BO82" s="545"/>
      <c r="BP82" s="545"/>
      <c r="BQ82" s="545"/>
      <c r="BR82" s="545"/>
      <c r="BS82" s="545"/>
      <c r="BT82" s="545"/>
      <c r="BU82" s="545"/>
      <c r="BV82" s="545"/>
    </row>
    <row r="83" spans="1:250" s="583" customFormat="1" ht="21.95" customHeight="1">
      <c r="A83" s="959" t="s">
        <v>309</v>
      </c>
      <c r="B83" s="1048">
        <v>947471.51</v>
      </c>
      <c r="C83" s="1048"/>
      <c r="D83" s="1077">
        <v>0</v>
      </c>
      <c r="E83" s="1077">
        <v>0</v>
      </c>
      <c r="F83" s="1078">
        <v>0</v>
      </c>
      <c r="G83" s="1049">
        <v>0</v>
      </c>
      <c r="H83" s="575" t="s">
        <v>4</v>
      </c>
      <c r="I83" s="956"/>
      <c r="J83" s="956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5"/>
      <c r="AK83" s="545"/>
      <c r="AL83" s="545"/>
      <c r="AM83" s="545"/>
      <c r="AN83" s="545"/>
      <c r="AO83" s="545"/>
      <c r="AP83" s="545"/>
      <c r="AQ83" s="545"/>
      <c r="AR83" s="545"/>
      <c r="AS83" s="545"/>
      <c r="AT83" s="545"/>
      <c r="AU83" s="545"/>
      <c r="AV83" s="545"/>
      <c r="AW83" s="545"/>
      <c r="AX83" s="545"/>
      <c r="AY83" s="545"/>
      <c r="AZ83" s="545"/>
      <c r="BA83" s="545"/>
      <c r="BB83" s="545"/>
      <c r="BC83" s="545"/>
      <c r="BD83" s="545"/>
      <c r="BE83" s="545"/>
      <c r="BF83" s="545"/>
      <c r="BG83" s="545"/>
      <c r="BH83" s="545"/>
      <c r="BI83" s="545"/>
      <c r="BJ83" s="545"/>
      <c r="BK83" s="545"/>
      <c r="BL83" s="545"/>
      <c r="BM83" s="545"/>
      <c r="BN83" s="545"/>
      <c r="BO83" s="545"/>
      <c r="BP83" s="545"/>
      <c r="BQ83" s="545"/>
      <c r="BR83" s="545"/>
      <c r="BS83" s="545"/>
      <c r="BT83" s="545"/>
      <c r="BU83" s="545"/>
      <c r="BV83" s="545"/>
    </row>
    <row r="84" spans="1:250" s="583" customFormat="1" ht="21.95" customHeight="1">
      <c r="A84" s="955" t="s">
        <v>312</v>
      </c>
      <c r="B84" s="1048">
        <v>296067.91000000009</v>
      </c>
      <c r="C84" s="1048"/>
      <c r="D84" s="1077">
        <v>0</v>
      </c>
      <c r="E84" s="1077">
        <v>0</v>
      </c>
      <c r="F84" s="1078">
        <v>0</v>
      </c>
      <c r="G84" s="1049">
        <v>0</v>
      </c>
      <c r="H84" s="575" t="s">
        <v>4</v>
      </c>
      <c r="I84" s="956"/>
      <c r="J84" s="956"/>
      <c r="K84" s="545"/>
      <c r="L84" s="545"/>
      <c r="M84" s="545"/>
      <c r="N84" s="545"/>
      <c r="O84" s="545"/>
      <c r="P84" s="545"/>
      <c r="Q84" s="545"/>
      <c r="R84" s="545"/>
      <c r="S84" s="545"/>
      <c r="T84" s="545"/>
      <c r="U84" s="545"/>
      <c r="V84" s="545"/>
      <c r="W84" s="545"/>
      <c r="X84" s="545"/>
      <c r="Y84" s="545"/>
      <c r="Z84" s="545"/>
      <c r="AA84" s="545"/>
      <c r="AB84" s="545"/>
      <c r="AC84" s="545"/>
      <c r="AD84" s="545"/>
      <c r="AE84" s="545"/>
      <c r="AF84" s="545"/>
      <c r="AG84" s="545"/>
      <c r="AH84" s="545"/>
      <c r="AI84" s="545"/>
      <c r="AJ84" s="545"/>
      <c r="AK84" s="545"/>
      <c r="AL84" s="545"/>
      <c r="AM84" s="545"/>
      <c r="AN84" s="545"/>
      <c r="AO84" s="545"/>
      <c r="AP84" s="545"/>
      <c r="AQ84" s="545"/>
      <c r="AR84" s="545"/>
      <c r="AS84" s="545"/>
      <c r="AT84" s="545"/>
      <c r="AU84" s="545"/>
      <c r="AV84" s="545"/>
      <c r="AW84" s="545"/>
      <c r="AX84" s="545"/>
      <c r="AY84" s="545"/>
      <c r="AZ84" s="545"/>
      <c r="BA84" s="545"/>
      <c r="BB84" s="545"/>
      <c r="BC84" s="545"/>
      <c r="BD84" s="545"/>
      <c r="BE84" s="545"/>
      <c r="BF84" s="545"/>
      <c r="BG84" s="545"/>
      <c r="BH84" s="545"/>
      <c r="BI84" s="545"/>
      <c r="BJ84" s="545"/>
      <c r="BK84" s="545"/>
      <c r="BL84" s="545"/>
      <c r="BM84" s="545"/>
      <c r="BN84" s="545"/>
      <c r="BO84" s="545"/>
      <c r="BP84" s="545"/>
      <c r="BQ84" s="545"/>
      <c r="BR84" s="545"/>
      <c r="BS84" s="545"/>
      <c r="BT84" s="545"/>
      <c r="BU84" s="545"/>
      <c r="BV84" s="545"/>
    </row>
    <row r="85" spans="1:250" s="583" customFormat="1" ht="21.95" customHeight="1">
      <c r="A85" s="955" t="s">
        <v>316</v>
      </c>
      <c r="B85" s="1048">
        <v>0</v>
      </c>
      <c r="C85" s="1048"/>
      <c r="D85" s="1077">
        <v>0</v>
      </c>
      <c r="E85" s="1077">
        <v>0</v>
      </c>
      <c r="F85" s="1078">
        <v>0</v>
      </c>
      <c r="G85" s="1049">
        <v>0</v>
      </c>
      <c r="H85" s="575" t="s">
        <v>4</v>
      </c>
      <c r="I85" s="956"/>
      <c r="J85" s="956"/>
      <c r="K85" s="545"/>
      <c r="L85" s="545"/>
      <c r="M85" s="545"/>
      <c r="N85" s="545"/>
      <c r="O85" s="545"/>
      <c r="P85" s="545"/>
      <c r="Q85" s="545"/>
      <c r="R85" s="545"/>
      <c r="S85" s="545"/>
      <c r="T85" s="545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5"/>
      <c r="AL85" s="545"/>
      <c r="AM85" s="545"/>
      <c r="AN85" s="545"/>
      <c r="AO85" s="545"/>
      <c r="AP85" s="545"/>
      <c r="AQ85" s="545"/>
      <c r="AR85" s="545"/>
      <c r="AS85" s="545"/>
      <c r="AT85" s="545"/>
      <c r="AU85" s="545"/>
      <c r="AV85" s="545"/>
      <c r="AW85" s="545"/>
      <c r="AX85" s="545"/>
      <c r="AY85" s="545"/>
      <c r="AZ85" s="545"/>
      <c r="BA85" s="545"/>
      <c r="BB85" s="545"/>
      <c r="BC85" s="545"/>
      <c r="BD85" s="545"/>
      <c r="BE85" s="545"/>
      <c r="BF85" s="545"/>
      <c r="BG85" s="545"/>
      <c r="BH85" s="545"/>
      <c r="BI85" s="545"/>
      <c r="BJ85" s="545"/>
      <c r="BK85" s="545"/>
      <c r="BL85" s="545"/>
      <c r="BM85" s="545"/>
      <c r="BN85" s="545"/>
      <c r="BO85" s="545"/>
      <c r="BP85" s="545"/>
      <c r="BQ85" s="545"/>
      <c r="BR85" s="545"/>
      <c r="BS85" s="545"/>
      <c r="BT85" s="545"/>
      <c r="BU85" s="545"/>
      <c r="BV85" s="545"/>
    </row>
    <row r="86" spans="1:250" ht="21.95" customHeight="1">
      <c r="A86" s="955" t="s">
        <v>317</v>
      </c>
      <c r="B86" s="1048">
        <v>90909255.169999912</v>
      </c>
      <c r="C86" s="1048"/>
      <c r="D86" s="1077">
        <v>223382.69</v>
      </c>
      <c r="E86" s="1077">
        <v>457</v>
      </c>
      <c r="F86" s="1078">
        <v>223382.69</v>
      </c>
      <c r="G86" s="1049">
        <v>0</v>
      </c>
      <c r="H86" s="575" t="s">
        <v>4</v>
      </c>
      <c r="I86" s="956"/>
      <c r="J86" s="956"/>
    </row>
    <row r="87" spans="1:250" ht="21.95" customHeight="1">
      <c r="A87" s="955" t="s">
        <v>318</v>
      </c>
      <c r="B87" s="1048">
        <v>795844.03000000026</v>
      </c>
      <c r="C87" s="1048"/>
      <c r="D87" s="1077">
        <v>37654</v>
      </c>
      <c r="E87" s="1077">
        <v>2797</v>
      </c>
      <c r="F87" s="1078">
        <v>37654</v>
      </c>
      <c r="G87" s="1049">
        <v>0</v>
      </c>
      <c r="H87" s="575" t="s">
        <v>4</v>
      </c>
      <c r="I87" s="956"/>
      <c r="J87" s="956"/>
    </row>
    <row r="88" spans="1:250" s="583" customFormat="1" ht="21.95" customHeight="1" thickBot="1">
      <c r="A88" s="955" t="s">
        <v>320</v>
      </c>
      <c r="B88" s="1048">
        <v>49500263.100000001</v>
      </c>
      <c r="C88" s="1080"/>
      <c r="D88" s="1077">
        <v>0</v>
      </c>
      <c r="E88" s="1081">
        <v>0</v>
      </c>
      <c r="F88" s="1078">
        <v>0</v>
      </c>
      <c r="G88" s="1049">
        <v>0</v>
      </c>
      <c r="H88" s="575" t="s">
        <v>4</v>
      </c>
      <c r="I88" s="956"/>
      <c r="J88" s="956"/>
      <c r="K88" s="545"/>
      <c r="L88" s="545"/>
      <c r="M88" s="545"/>
      <c r="N88" s="545"/>
      <c r="O88" s="545"/>
      <c r="P88" s="545"/>
      <c r="Q88" s="545"/>
      <c r="R88" s="545"/>
      <c r="S88" s="545"/>
      <c r="T88" s="545"/>
      <c r="U88" s="545"/>
      <c r="V88" s="545"/>
      <c r="W88" s="545"/>
      <c r="X88" s="545"/>
      <c r="Y88" s="545"/>
      <c r="Z88" s="545"/>
      <c r="AA88" s="545"/>
      <c r="AB88" s="545"/>
      <c r="AC88" s="545"/>
      <c r="AD88" s="545"/>
      <c r="AE88" s="545"/>
      <c r="AF88" s="545"/>
      <c r="AG88" s="545"/>
      <c r="AH88" s="545"/>
      <c r="AI88" s="545"/>
      <c r="AJ88" s="545"/>
      <c r="AK88" s="545"/>
      <c r="AL88" s="545"/>
      <c r="AM88" s="545"/>
      <c r="AN88" s="545"/>
      <c r="AO88" s="545"/>
      <c r="AP88" s="545"/>
      <c r="AQ88" s="545"/>
      <c r="AR88" s="545"/>
      <c r="AS88" s="545"/>
      <c r="AT88" s="545"/>
      <c r="AU88" s="545"/>
      <c r="AV88" s="545"/>
      <c r="AW88" s="545"/>
      <c r="AX88" s="545"/>
      <c r="AY88" s="545"/>
      <c r="AZ88" s="545"/>
      <c r="BA88" s="545"/>
      <c r="BB88" s="545"/>
      <c r="BC88" s="545"/>
      <c r="BD88" s="545"/>
      <c r="BE88" s="545"/>
      <c r="BF88" s="545"/>
      <c r="BG88" s="545"/>
      <c r="BH88" s="545"/>
      <c r="BI88" s="545"/>
      <c r="BJ88" s="545"/>
      <c r="BK88" s="545"/>
      <c r="BL88" s="545"/>
      <c r="BM88" s="545"/>
      <c r="BN88" s="545"/>
      <c r="BO88" s="545"/>
      <c r="BP88" s="545"/>
      <c r="BQ88" s="545"/>
      <c r="BR88" s="545"/>
      <c r="BS88" s="545"/>
      <c r="BT88" s="545"/>
      <c r="BU88" s="545"/>
      <c r="BV88" s="545"/>
    </row>
    <row r="89" spans="1:250" s="583" customFormat="1" ht="21.95" customHeight="1" thickTop="1">
      <c r="A89" s="960" t="s">
        <v>611</v>
      </c>
      <c r="B89" s="1082"/>
      <c r="C89" s="1083"/>
      <c r="D89" s="1084"/>
      <c r="E89" s="1085">
        <v>0</v>
      </c>
      <c r="F89" s="1086"/>
      <c r="G89" s="1054">
        <v>0</v>
      </c>
      <c r="H89" s="575" t="s">
        <v>4</v>
      </c>
      <c r="I89" s="956"/>
      <c r="J89" s="956"/>
      <c r="K89" s="545"/>
      <c r="L89" s="545"/>
      <c r="M89" s="545"/>
      <c r="N89" s="545"/>
      <c r="O89" s="545"/>
      <c r="P89" s="545"/>
      <c r="Q89" s="545"/>
      <c r="R89" s="545"/>
      <c r="S89" s="545"/>
      <c r="T89" s="545"/>
      <c r="U89" s="545"/>
      <c r="V89" s="545"/>
      <c r="W89" s="545"/>
      <c r="X89" s="545"/>
      <c r="Y89" s="545"/>
      <c r="Z89" s="545"/>
      <c r="AA89" s="545"/>
      <c r="AB89" s="545"/>
      <c r="AC89" s="545"/>
      <c r="AD89" s="545"/>
      <c r="AE89" s="545"/>
      <c r="AF89" s="545"/>
      <c r="AG89" s="545"/>
      <c r="AH89" s="545"/>
      <c r="AI89" s="545"/>
      <c r="AJ89" s="545"/>
      <c r="AK89" s="545"/>
      <c r="AL89" s="545"/>
      <c r="AM89" s="545"/>
      <c r="AN89" s="545"/>
      <c r="AO89" s="545"/>
      <c r="AP89" s="545"/>
      <c r="AQ89" s="545"/>
      <c r="AR89" s="545"/>
      <c r="AS89" s="545"/>
      <c r="AT89" s="545"/>
      <c r="AU89" s="545"/>
      <c r="AV89" s="545"/>
      <c r="AW89" s="545"/>
      <c r="AX89" s="545"/>
      <c r="AY89" s="545"/>
      <c r="AZ89" s="545"/>
      <c r="BA89" s="545"/>
      <c r="BB89" s="545"/>
      <c r="BC89" s="545"/>
      <c r="BD89" s="545"/>
      <c r="BE89" s="545"/>
      <c r="BF89" s="545"/>
      <c r="BG89" s="545"/>
      <c r="BH89" s="545"/>
      <c r="BI89" s="545"/>
      <c r="BJ89" s="545"/>
      <c r="BK89" s="545"/>
      <c r="BL89" s="545"/>
      <c r="BM89" s="545"/>
      <c r="BN89" s="545"/>
      <c r="BO89" s="545"/>
      <c r="BP89" s="545"/>
      <c r="BQ89" s="545"/>
      <c r="BR89" s="545"/>
      <c r="BS89" s="545"/>
      <c r="BT89" s="545"/>
      <c r="BU89" s="545"/>
      <c r="BV89" s="545"/>
    </row>
    <row r="90" spans="1:250" s="583" customFormat="1" ht="21.95" customHeight="1">
      <c r="A90" s="587" t="s">
        <v>621</v>
      </c>
      <c r="B90" s="1087">
        <v>16471131566.639999</v>
      </c>
      <c r="C90" s="1055" t="s">
        <v>742</v>
      </c>
      <c r="D90" s="1088">
        <v>0</v>
      </c>
      <c r="E90" s="1089">
        <v>0</v>
      </c>
      <c r="F90" s="1090">
        <v>0</v>
      </c>
      <c r="G90" s="1091">
        <v>0</v>
      </c>
      <c r="H90" s="575" t="s">
        <v>4</v>
      </c>
      <c r="I90" s="956"/>
      <c r="J90" s="956"/>
      <c r="K90" s="545"/>
      <c r="L90" s="545"/>
      <c r="M90" s="545"/>
      <c r="N90" s="545"/>
      <c r="O90" s="545"/>
      <c r="P90" s="545"/>
      <c r="Q90" s="545"/>
      <c r="R90" s="545"/>
      <c r="S90" s="545"/>
      <c r="T90" s="545"/>
      <c r="U90" s="545"/>
      <c r="V90" s="545"/>
      <c r="W90" s="545"/>
      <c r="X90" s="545"/>
      <c r="Y90" s="545"/>
      <c r="Z90" s="545"/>
      <c r="AA90" s="545"/>
      <c r="AB90" s="545"/>
      <c r="AC90" s="545"/>
      <c r="AD90" s="545"/>
      <c r="AE90" s="545"/>
      <c r="AF90" s="545"/>
      <c r="AG90" s="545"/>
      <c r="AH90" s="545"/>
      <c r="AI90" s="545"/>
      <c r="AJ90" s="545"/>
      <c r="AK90" s="545"/>
      <c r="AL90" s="545"/>
      <c r="AM90" s="545"/>
      <c r="AN90" s="545"/>
      <c r="AO90" s="545"/>
      <c r="AP90" s="545"/>
      <c r="AQ90" s="545"/>
      <c r="AR90" s="545"/>
      <c r="AS90" s="545"/>
      <c r="AT90" s="545"/>
      <c r="AU90" s="545"/>
      <c r="AV90" s="545"/>
      <c r="AW90" s="545"/>
      <c r="AX90" s="545"/>
      <c r="AY90" s="545"/>
      <c r="AZ90" s="545"/>
      <c r="BA90" s="545"/>
      <c r="BB90" s="545"/>
      <c r="BC90" s="545"/>
      <c r="BD90" s="545"/>
      <c r="BE90" s="545"/>
      <c r="BF90" s="545"/>
      <c r="BG90" s="545"/>
      <c r="BH90" s="545"/>
      <c r="BI90" s="545"/>
      <c r="BJ90" s="545"/>
      <c r="BK90" s="545"/>
      <c r="BL90" s="545"/>
      <c r="BM90" s="545"/>
      <c r="BN90" s="545"/>
      <c r="BO90" s="545"/>
      <c r="BP90" s="545"/>
      <c r="BQ90" s="545"/>
      <c r="BR90" s="545"/>
      <c r="BS90" s="545"/>
      <c r="BT90" s="545"/>
      <c r="BU90" s="545"/>
      <c r="BV90" s="545"/>
    </row>
    <row r="91" spans="1:250" s="586" customFormat="1" ht="19.5" customHeight="1">
      <c r="H91" s="575" t="s">
        <v>4</v>
      </c>
      <c r="I91" s="956"/>
      <c r="J91" s="956"/>
      <c r="K91" s="545"/>
      <c r="L91" s="545"/>
      <c r="M91" s="545"/>
      <c r="N91" s="545"/>
      <c r="O91" s="545"/>
      <c r="P91" s="545"/>
      <c r="Q91" s="545"/>
      <c r="R91" s="545"/>
      <c r="S91" s="545"/>
      <c r="T91" s="545"/>
      <c r="U91" s="545"/>
      <c r="V91" s="545"/>
      <c r="W91" s="545"/>
      <c r="X91" s="545"/>
      <c r="Y91" s="545"/>
      <c r="Z91" s="545"/>
      <c r="AA91" s="545"/>
      <c r="AB91" s="545"/>
      <c r="AC91" s="545"/>
      <c r="AD91" s="545"/>
      <c r="AE91" s="545"/>
      <c r="AF91" s="545"/>
      <c r="AG91" s="545"/>
      <c r="AH91" s="545"/>
      <c r="AI91" s="545"/>
      <c r="AJ91" s="545"/>
      <c r="AK91" s="545"/>
      <c r="AL91" s="545"/>
      <c r="AM91" s="545"/>
      <c r="AN91" s="545"/>
      <c r="AO91" s="545"/>
      <c r="AP91" s="545"/>
      <c r="AQ91" s="545"/>
      <c r="AR91" s="545"/>
    </row>
    <row r="92" spans="1:250" s="586" customFormat="1" ht="18" customHeight="1">
      <c r="A92" s="1165" t="s">
        <v>745</v>
      </c>
      <c r="H92" s="575" t="s">
        <v>4</v>
      </c>
      <c r="I92" s="956"/>
      <c r="J92" s="956"/>
      <c r="K92" s="545"/>
      <c r="L92" s="545"/>
      <c r="M92" s="545"/>
      <c r="N92" s="545"/>
      <c r="O92" s="545"/>
      <c r="P92" s="545"/>
      <c r="Q92" s="545"/>
      <c r="R92" s="545"/>
      <c r="S92" s="545"/>
      <c r="T92" s="545"/>
      <c r="U92" s="545"/>
      <c r="V92" s="545"/>
      <c r="W92" s="545"/>
      <c r="X92" s="545"/>
      <c r="Y92" s="545"/>
      <c r="Z92" s="545"/>
      <c r="AA92" s="545"/>
      <c r="AB92" s="545"/>
      <c r="AC92" s="545"/>
      <c r="AD92" s="545"/>
      <c r="AE92" s="545"/>
      <c r="AF92" s="545"/>
      <c r="AG92" s="545"/>
      <c r="AH92" s="545"/>
      <c r="AI92" s="545"/>
      <c r="AJ92" s="545"/>
      <c r="AK92" s="545"/>
      <c r="AL92" s="545"/>
      <c r="AM92" s="545"/>
      <c r="AN92" s="545"/>
      <c r="AO92" s="545"/>
      <c r="AP92" s="545"/>
      <c r="AQ92" s="545"/>
      <c r="AR92" s="545"/>
    </row>
    <row r="93" spans="1:250" s="586" customFormat="1" ht="16.5" customHeight="1">
      <c r="A93" s="1204" t="s">
        <v>804</v>
      </c>
      <c r="H93" s="575" t="s">
        <v>4</v>
      </c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545"/>
      <c r="U93" s="545"/>
      <c r="V93" s="545"/>
      <c r="W93" s="545"/>
      <c r="X93" s="545"/>
      <c r="Y93" s="545"/>
      <c r="Z93" s="545"/>
      <c r="AA93" s="545"/>
      <c r="AB93" s="545"/>
      <c r="AC93" s="545"/>
      <c r="AD93" s="545"/>
      <c r="AE93" s="545"/>
      <c r="AF93" s="545"/>
      <c r="AG93" s="545"/>
      <c r="AH93" s="545"/>
      <c r="AI93" s="545"/>
      <c r="AJ93" s="545"/>
      <c r="AK93" s="545"/>
      <c r="AL93" s="545"/>
      <c r="AM93" s="545"/>
      <c r="AN93" s="545"/>
      <c r="AO93" s="545"/>
      <c r="AP93" s="545"/>
      <c r="AQ93" s="545"/>
      <c r="AR93" s="545"/>
    </row>
    <row r="94" spans="1:250" s="961" customFormat="1" ht="18" customHeight="1">
      <c r="A94" s="588"/>
      <c r="B94" s="588"/>
      <c r="C94" s="588"/>
      <c r="D94" s="588"/>
      <c r="E94" s="588"/>
      <c r="F94" s="588"/>
      <c r="G94" s="588"/>
      <c r="H94" s="588"/>
      <c r="I94" s="545"/>
      <c r="J94" s="545"/>
      <c r="K94" s="545"/>
      <c r="L94" s="545"/>
      <c r="M94" s="545"/>
      <c r="N94" s="545"/>
      <c r="O94" s="545"/>
      <c r="P94" s="545"/>
      <c r="Q94" s="545"/>
      <c r="R94" s="545"/>
      <c r="S94" s="545"/>
      <c r="T94" s="545"/>
      <c r="U94" s="545"/>
      <c r="V94" s="545"/>
      <c r="W94" s="545"/>
      <c r="X94" s="545"/>
      <c r="Y94" s="545"/>
      <c r="Z94" s="545"/>
      <c r="AA94" s="545"/>
      <c r="AB94" s="545"/>
      <c r="AC94" s="545"/>
      <c r="AD94" s="545"/>
      <c r="AE94" s="545"/>
      <c r="AF94" s="545"/>
      <c r="AG94" s="545"/>
      <c r="AH94" s="545"/>
      <c r="AI94" s="545"/>
      <c r="AJ94" s="545"/>
      <c r="AK94" s="545"/>
      <c r="AL94" s="545"/>
      <c r="AM94" s="545"/>
      <c r="AN94" s="545"/>
      <c r="AO94" s="545"/>
      <c r="AP94" s="545"/>
      <c r="AQ94" s="545"/>
      <c r="AR94" s="545"/>
      <c r="AS94" s="545"/>
      <c r="AT94" s="545"/>
      <c r="AU94" s="545"/>
      <c r="AV94" s="545"/>
      <c r="AW94" s="545"/>
      <c r="AX94" s="545"/>
      <c r="AY94" s="545"/>
      <c r="AZ94" s="545"/>
      <c r="BA94" s="545"/>
      <c r="BB94" s="545"/>
      <c r="BC94" s="545"/>
      <c r="BD94" s="545"/>
      <c r="BE94" s="545"/>
      <c r="BF94" s="545"/>
      <c r="BG94" s="545"/>
      <c r="BH94" s="545"/>
      <c r="BI94" s="545"/>
      <c r="BJ94" s="545"/>
      <c r="BK94" s="545"/>
      <c r="BL94" s="545"/>
      <c r="BM94" s="545"/>
      <c r="BN94" s="545"/>
      <c r="BO94" s="545"/>
      <c r="BP94" s="545"/>
      <c r="BQ94" s="545"/>
      <c r="BR94" s="545"/>
      <c r="BS94" s="545"/>
      <c r="BT94" s="545"/>
      <c r="BU94" s="545"/>
      <c r="BV94" s="545"/>
      <c r="BW94" s="545"/>
      <c r="BX94" s="545"/>
      <c r="BY94" s="545"/>
      <c r="BZ94" s="545"/>
      <c r="CA94" s="545"/>
      <c r="CB94" s="545"/>
      <c r="CC94" s="545"/>
      <c r="CD94" s="545"/>
      <c r="CE94" s="545"/>
      <c r="CF94" s="545"/>
      <c r="CG94" s="545"/>
      <c r="CH94" s="545"/>
      <c r="CI94" s="545"/>
      <c r="CJ94" s="545"/>
      <c r="CK94" s="545"/>
      <c r="CL94" s="545"/>
      <c r="CM94" s="545"/>
      <c r="CN94" s="545"/>
      <c r="CO94" s="545"/>
      <c r="CP94" s="545"/>
      <c r="CQ94" s="545"/>
      <c r="CR94" s="545"/>
      <c r="CS94" s="545"/>
      <c r="CT94" s="545"/>
      <c r="CU94" s="545"/>
      <c r="CV94" s="545"/>
      <c r="CW94" s="545"/>
      <c r="CX94" s="545"/>
      <c r="CY94" s="545"/>
      <c r="CZ94" s="545"/>
      <c r="DA94" s="545"/>
      <c r="DB94" s="545"/>
      <c r="DC94" s="545"/>
      <c r="DD94" s="545"/>
      <c r="DE94" s="545"/>
      <c r="DF94" s="545"/>
      <c r="DG94" s="545"/>
      <c r="DH94" s="545"/>
      <c r="DI94" s="545"/>
      <c r="DJ94" s="545"/>
      <c r="DK94" s="545"/>
      <c r="DL94" s="545"/>
      <c r="DM94" s="545"/>
      <c r="DN94" s="545"/>
      <c r="DO94" s="545"/>
      <c r="DP94" s="545"/>
      <c r="DQ94" s="545"/>
      <c r="DR94" s="545"/>
      <c r="DS94" s="545"/>
      <c r="DT94" s="545"/>
      <c r="DU94" s="545"/>
      <c r="DV94" s="545"/>
      <c r="DW94" s="545"/>
      <c r="DX94" s="545"/>
      <c r="DY94" s="545"/>
      <c r="DZ94" s="545"/>
      <c r="EA94" s="545"/>
      <c r="EB94" s="545"/>
      <c r="EC94" s="545"/>
      <c r="ED94" s="545"/>
      <c r="EE94" s="545"/>
      <c r="EF94" s="545"/>
      <c r="EG94" s="545"/>
      <c r="EH94" s="545"/>
      <c r="EI94" s="545"/>
      <c r="EJ94" s="545"/>
      <c r="EK94" s="545"/>
      <c r="EL94" s="545"/>
      <c r="EM94" s="545"/>
      <c r="EN94" s="545"/>
      <c r="EO94" s="545"/>
      <c r="EP94" s="545"/>
      <c r="EQ94" s="545"/>
      <c r="ER94" s="545"/>
      <c r="ES94" s="545"/>
      <c r="ET94" s="545"/>
      <c r="EU94" s="545"/>
      <c r="EV94" s="545"/>
      <c r="EW94" s="545"/>
      <c r="EX94" s="545"/>
      <c r="EY94" s="545"/>
      <c r="EZ94" s="545"/>
      <c r="FA94" s="545"/>
      <c r="FB94" s="545"/>
      <c r="FC94" s="545"/>
      <c r="FD94" s="545"/>
      <c r="FE94" s="545"/>
      <c r="FF94" s="545"/>
      <c r="FG94" s="545"/>
      <c r="FH94" s="545"/>
      <c r="FI94" s="545"/>
      <c r="FJ94" s="545"/>
      <c r="FK94" s="545"/>
      <c r="FL94" s="545"/>
      <c r="FM94" s="545"/>
      <c r="FN94" s="545"/>
      <c r="FO94" s="545"/>
      <c r="FP94" s="545"/>
      <c r="FQ94" s="545"/>
      <c r="FR94" s="545"/>
      <c r="FS94" s="545"/>
      <c r="FT94" s="545"/>
      <c r="FU94" s="545"/>
      <c r="FV94" s="545"/>
      <c r="FW94" s="545"/>
      <c r="FX94" s="545"/>
      <c r="FY94" s="545"/>
      <c r="FZ94" s="545"/>
      <c r="GA94" s="545"/>
      <c r="GB94" s="545"/>
      <c r="GC94" s="545"/>
      <c r="GD94" s="545"/>
      <c r="GE94" s="545"/>
      <c r="GF94" s="545"/>
      <c r="GG94" s="545"/>
      <c r="GH94" s="545"/>
      <c r="GI94" s="545"/>
      <c r="GJ94" s="545"/>
      <c r="GK94" s="545"/>
      <c r="GL94" s="545"/>
      <c r="GM94" s="545"/>
      <c r="GN94" s="545"/>
      <c r="GO94" s="545"/>
      <c r="GP94" s="545"/>
      <c r="GQ94" s="545"/>
      <c r="GR94" s="545"/>
      <c r="GS94" s="545"/>
      <c r="GT94" s="545"/>
      <c r="GU94" s="545"/>
      <c r="GV94" s="545"/>
      <c r="GW94" s="545"/>
      <c r="GX94" s="545"/>
      <c r="GY94" s="545"/>
      <c r="GZ94" s="545"/>
      <c r="HA94" s="545"/>
      <c r="HB94" s="545"/>
      <c r="HC94" s="545"/>
      <c r="HD94" s="545"/>
      <c r="HE94" s="545"/>
      <c r="HF94" s="545"/>
      <c r="HG94" s="545"/>
      <c r="HH94" s="545"/>
      <c r="HI94" s="545"/>
      <c r="HJ94" s="545"/>
      <c r="HK94" s="545"/>
      <c r="HL94" s="545"/>
      <c r="HM94" s="545"/>
      <c r="HN94" s="545"/>
      <c r="HO94" s="545"/>
      <c r="HP94" s="545"/>
      <c r="HQ94" s="545"/>
      <c r="HR94" s="545"/>
      <c r="HS94" s="545"/>
      <c r="HT94" s="545"/>
      <c r="HU94" s="545"/>
      <c r="HV94" s="545"/>
      <c r="HW94" s="545"/>
      <c r="HX94" s="545"/>
      <c r="HY94" s="545"/>
      <c r="HZ94" s="545"/>
      <c r="IA94" s="545"/>
      <c r="IB94" s="545"/>
      <c r="IC94" s="545"/>
      <c r="ID94" s="545"/>
      <c r="IE94" s="545"/>
      <c r="IF94" s="545"/>
      <c r="IG94" s="545"/>
      <c r="IH94" s="545"/>
      <c r="II94" s="545"/>
      <c r="IJ94" s="545"/>
      <c r="IK94" s="545"/>
      <c r="IL94" s="545"/>
      <c r="IM94" s="545"/>
      <c r="IN94" s="545"/>
      <c r="IO94" s="545"/>
      <c r="IP94" s="545"/>
    </row>
    <row r="95" spans="1:250">
      <c r="A95" s="589"/>
      <c r="B95" s="589"/>
      <c r="C95" s="589"/>
      <c r="D95" s="589"/>
      <c r="E95" s="589"/>
      <c r="F95" s="589"/>
      <c r="G95" s="589"/>
      <c r="H95" s="589"/>
    </row>
    <row r="96" spans="1:250">
      <c r="A96" s="962" t="s">
        <v>4</v>
      </c>
      <c r="H96" s="575" t="s">
        <v>4</v>
      </c>
    </row>
    <row r="97" spans="2:8">
      <c r="H97" s="575" t="s">
        <v>4</v>
      </c>
    </row>
    <row r="98" spans="2:8">
      <c r="H98" s="575" t="s">
        <v>4</v>
      </c>
    </row>
    <row r="99" spans="2:8">
      <c r="H99" s="575" t="s">
        <v>4</v>
      </c>
    </row>
    <row r="100" spans="2:8">
      <c r="H100" s="575" t="s">
        <v>4</v>
      </c>
    </row>
    <row r="101" spans="2:8">
      <c r="H101" s="575" t="s">
        <v>4</v>
      </c>
    </row>
    <row r="102" spans="2:8">
      <c r="H102" s="575" t="s">
        <v>4</v>
      </c>
    </row>
    <row r="103" spans="2:8">
      <c r="H103" s="575" t="s">
        <v>4</v>
      </c>
    </row>
    <row r="104" spans="2:8">
      <c r="H104" s="575" t="s">
        <v>4</v>
      </c>
    </row>
    <row r="105" spans="2:8">
      <c r="H105" s="575" t="s">
        <v>4</v>
      </c>
    </row>
    <row r="106" spans="2:8">
      <c r="B106" s="590" t="s">
        <v>4</v>
      </c>
      <c r="C106" s="590"/>
      <c r="H106" s="575" t="s">
        <v>4</v>
      </c>
    </row>
    <row r="107" spans="2:8">
      <c r="H107" s="575" t="s">
        <v>4</v>
      </c>
    </row>
    <row r="108" spans="2:8">
      <c r="H108" s="575" t="s">
        <v>4</v>
      </c>
    </row>
    <row r="109" spans="2:8">
      <c r="H109" s="575" t="s">
        <v>4</v>
      </c>
    </row>
    <row r="110" spans="2:8">
      <c r="H110" s="575" t="s">
        <v>4</v>
      </c>
    </row>
    <row r="111" spans="2:8">
      <c r="H111" s="575" t="s">
        <v>4</v>
      </c>
    </row>
    <row r="112" spans="2:8">
      <c r="H112" s="575" t="s">
        <v>4</v>
      </c>
    </row>
    <row r="113" spans="8:8">
      <c r="H113" s="575" t="s">
        <v>4</v>
      </c>
    </row>
    <row r="114" spans="8:8">
      <c r="H114" s="575" t="s">
        <v>4</v>
      </c>
    </row>
    <row r="115" spans="8:8">
      <c r="H115" s="575" t="s">
        <v>4</v>
      </c>
    </row>
    <row r="116" spans="8:8">
      <c r="H116" s="575" t="s">
        <v>4</v>
      </c>
    </row>
    <row r="117" spans="8:8">
      <c r="H117" s="575" t="s">
        <v>4</v>
      </c>
    </row>
    <row r="118" spans="8:8">
      <c r="H118" s="575" t="s">
        <v>4</v>
      </c>
    </row>
    <row r="119" spans="8:8">
      <c r="H119" s="575" t="s">
        <v>4</v>
      </c>
    </row>
    <row r="120" spans="8:8">
      <c r="H120" s="575" t="s">
        <v>4</v>
      </c>
    </row>
    <row r="121" spans="8:8">
      <c r="H121" s="575" t="s">
        <v>4</v>
      </c>
    </row>
    <row r="122" spans="8:8">
      <c r="H122" s="575" t="s">
        <v>4</v>
      </c>
    </row>
    <row r="123" spans="8:8">
      <c r="H123" s="575" t="s">
        <v>4</v>
      </c>
    </row>
    <row r="124" spans="8:8">
      <c r="H124" s="575" t="s">
        <v>4</v>
      </c>
    </row>
    <row r="125" spans="8:8">
      <c r="H125" s="575" t="s">
        <v>4</v>
      </c>
    </row>
    <row r="126" spans="8:8">
      <c r="H126" s="575" t="s">
        <v>4</v>
      </c>
    </row>
    <row r="127" spans="8:8">
      <c r="H127" s="575" t="s">
        <v>4</v>
      </c>
    </row>
    <row r="128" spans="8:8">
      <c r="H128" s="575" t="s">
        <v>4</v>
      </c>
    </row>
    <row r="129" spans="8:8">
      <c r="H129" s="575" t="s">
        <v>4</v>
      </c>
    </row>
    <row r="130" spans="8:8">
      <c r="H130" s="575" t="s">
        <v>4</v>
      </c>
    </row>
    <row r="131" spans="8:8">
      <c r="H131" s="575" t="s">
        <v>4</v>
      </c>
    </row>
    <row r="132" spans="8:8">
      <c r="H132" s="575" t="s">
        <v>4</v>
      </c>
    </row>
    <row r="133" spans="8:8">
      <c r="H133" s="575" t="s">
        <v>4</v>
      </c>
    </row>
    <row r="134" spans="8:8">
      <c r="H134" s="575" t="s">
        <v>4</v>
      </c>
    </row>
    <row r="135" spans="8:8">
      <c r="H135" s="575" t="s">
        <v>4</v>
      </c>
    </row>
    <row r="136" spans="8:8">
      <c r="H136" s="575" t="s">
        <v>4</v>
      </c>
    </row>
    <row r="137" spans="8:8">
      <c r="H137" s="575" t="s">
        <v>4</v>
      </c>
    </row>
    <row r="138" spans="8:8">
      <c r="H138" s="575" t="s">
        <v>4</v>
      </c>
    </row>
    <row r="139" spans="8:8">
      <c r="H139" s="575" t="s">
        <v>4</v>
      </c>
    </row>
    <row r="140" spans="8:8">
      <c r="H140" s="575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8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23">
    <pageSetUpPr autoPageBreaks="0"/>
  </sheetPr>
  <dimension ref="A1:BM574"/>
  <sheetViews>
    <sheetView showGridLines="0" zoomScale="75" zoomScaleNormal="75" workbookViewId="0">
      <selection activeCell="M23" sqref="M23"/>
    </sheetView>
  </sheetViews>
  <sheetFormatPr defaultColWidth="12.5703125" defaultRowHeight="15"/>
  <cols>
    <col min="1" max="1" width="6" style="593" bestFit="1" customWidth="1"/>
    <col min="2" max="2" width="2" style="593" customWidth="1"/>
    <col min="3" max="3" width="57.140625" style="593" customWidth="1"/>
    <col min="4" max="4" width="20.140625" style="593" customWidth="1"/>
    <col min="5" max="8" width="21.42578125" style="593" customWidth="1"/>
    <col min="9" max="9" width="16.7109375" style="593" customWidth="1"/>
    <col min="10" max="10" width="12.5703125" style="593"/>
    <col min="11" max="11" width="16.7109375" style="593" customWidth="1"/>
    <col min="12" max="12" width="22.85546875" style="593" customWidth="1"/>
    <col min="13" max="256" width="12.5703125" style="593"/>
    <col min="257" max="257" width="5" style="593" customWidth="1"/>
    <col min="258" max="258" width="2" style="593" customWidth="1"/>
    <col min="259" max="259" width="57.140625" style="593" customWidth="1"/>
    <col min="260" max="260" width="20.140625" style="593" customWidth="1"/>
    <col min="261" max="264" width="21.42578125" style="593" customWidth="1"/>
    <col min="265" max="265" width="16.7109375" style="593" customWidth="1"/>
    <col min="266" max="266" width="12.5703125" style="593"/>
    <col min="267" max="267" width="16.7109375" style="593" customWidth="1"/>
    <col min="268" max="268" width="22.85546875" style="593" customWidth="1"/>
    <col min="269" max="512" width="12.5703125" style="593"/>
    <col min="513" max="513" width="5" style="593" customWidth="1"/>
    <col min="514" max="514" width="2" style="593" customWidth="1"/>
    <col min="515" max="515" width="57.140625" style="593" customWidth="1"/>
    <col min="516" max="516" width="20.140625" style="593" customWidth="1"/>
    <col min="517" max="520" width="21.42578125" style="593" customWidth="1"/>
    <col min="521" max="521" width="16.7109375" style="593" customWidth="1"/>
    <col min="522" max="522" width="12.5703125" style="593"/>
    <col min="523" max="523" width="16.7109375" style="593" customWidth="1"/>
    <col min="524" max="524" width="22.85546875" style="593" customWidth="1"/>
    <col min="525" max="768" width="12.5703125" style="593"/>
    <col min="769" max="769" width="5" style="593" customWidth="1"/>
    <col min="770" max="770" width="2" style="593" customWidth="1"/>
    <col min="771" max="771" width="57.140625" style="593" customWidth="1"/>
    <col min="772" max="772" width="20.140625" style="593" customWidth="1"/>
    <col min="773" max="776" width="21.42578125" style="593" customWidth="1"/>
    <col min="777" max="777" width="16.7109375" style="593" customWidth="1"/>
    <col min="778" max="778" width="12.5703125" style="593"/>
    <col min="779" max="779" width="16.7109375" style="593" customWidth="1"/>
    <col min="780" max="780" width="22.85546875" style="593" customWidth="1"/>
    <col min="781" max="1024" width="12.5703125" style="593"/>
    <col min="1025" max="1025" width="5" style="593" customWidth="1"/>
    <col min="1026" max="1026" width="2" style="593" customWidth="1"/>
    <col min="1027" max="1027" width="57.140625" style="593" customWidth="1"/>
    <col min="1028" max="1028" width="20.140625" style="593" customWidth="1"/>
    <col min="1029" max="1032" width="21.42578125" style="593" customWidth="1"/>
    <col min="1033" max="1033" width="16.7109375" style="593" customWidth="1"/>
    <col min="1034" max="1034" width="12.5703125" style="593"/>
    <col min="1035" max="1035" width="16.7109375" style="593" customWidth="1"/>
    <col min="1036" max="1036" width="22.85546875" style="593" customWidth="1"/>
    <col min="1037" max="1280" width="12.5703125" style="593"/>
    <col min="1281" max="1281" width="5" style="593" customWidth="1"/>
    <col min="1282" max="1282" width="2" style="593" customWidth="1"/>
    <col min="1283" max="1283" width="57.140625" style="593" customWidth="1"/>
    <col min="1284" max="1284" width="20.140625" style="593" customWidth="1"/>
    <col min="1285" max="1288" width="21.42578125" style="593" customWidth="1"/>
    <col min="1289" max="1289" width="16.7109375" style="593" customWidth="1"/>
    <col min="1290" max="1290" width="12.5703125" style="593"/>
    <col min="1291" max="1291" width="16.7109375" style="593" customWidth="1"/>
    <col min="1292" max="1292" width="22.85546875" style="593" customWidth="1"/>
    <col min="1293" max="1536" width="12.5703125" style="593"/>
    <col min="1537" max="1537" width="5" style="593" customWidth="1"/>
    <col min="1538" max="1538" width="2" style="593" customWidth="1"/>
    <col min="1539" max="1539" width="57.140625" style="593" customWidth="1"/>
    <col min="1540" max="1540" width="20.140625" style="593" customWidth="1"/>
    <col min="1541" max="1544" width="21.42578125" style="593" customWidth="1"/>
    <col min="1545" max="1545" width="16.7109375" style="593" customWidth="1"/>
    <col min="1546" max="1546" width="12.5703125" style="593"/>
    <col min="1547" max="1547" width="16.7109375" style="593" customWidth="1"/>
    <col min="1548" max="1548" width="22.85546875" style="593" customWidth="1"/>
    <col min="1549" max="1792" width="12.5703125" style="593"/>
    <col min="1793" max="1793" width="5" style="593" customWidth="1"/>
    <col min="1794" max="1794" width="2" style="593" customWidth="1"/>
    <col min="1795" max="1795" width="57.140625" style="593" customWidth="1"/>
    <col min="1796" max="1796" width="20.140625" style="593" customWidth="1"/>
    <col min="1797" max="1800" width="21.42578125" style="593" customWidth="1"/>
    <col min="1801" max="1801" width="16.7109375" style="593" customWidth="1"/>
    <col min="1802" max="1802" width="12.5703125" style="593"/>
    <col min="1803" max="1803" width="16.7109375" style="593" customWidth="1"/>
    <col min="1804" max="1804" width="22.85546875" style="593" customWidth="1"/>
    <col min="1805" max="2048" width="12.5703125" style="593"/>
    <col min="2049" max="2049" width="5" style="593" customWidth="1"/>
    <col min="2050" max="2050" width="2" style="593" customWidth="1"/>
    <col min="2051" max="2051" width="57.140625" style="593" customWidth="1"/>
    <col min="2052" max="2052" width="20.140625" style="593" customWidth="1"/>
    <col min="2053" max="2056" width="21.42578125" style="593" customWidth="1"/>
    <col min="2057" max="2057" width="16.7109375" style="593" customWidth="1"/>
    <col min="2058" max="2058" width="12.5703125" style="593"/>
    <col min="2059" max="2059" width="16.7109375" style="593" customWidth="1"/>
    <col min="2060" max="2060" width="22.85546875" style="593" customWidth="1"/>
    <col min="2061" max="2304" width="12.5703125" style="593"/>
    <col min="2305" max="2305" width="5" style="593" customWidth="1"/>
    <col min="2306" max="2306" width="2" style="593" customWidth="1"/>
    <col min="2307" max="2307" width="57.140625" style="593" customWidth="1"/>
    <col min="2308" max="2308" width="20.140625" style="593" customWidth="1"/>
    <col min="2309" max="2312" width="21.42578125" style="593" customWidth="1"/>
    <col min="2313" max="2313" width="16.7109375" style="593" customWidth="1"/>
    <col min="2314" max="2314" width="12.5703125" style="593"/>
    <col min="2315" max="2315" width="16.7109375" style="593" customWidth="1"/>
    <col min="2316" max="2316" width="22.85546875" style="593" customWidth="1"/>
    <col min="2317" max="2560" width="12.5703125" style="593"/>
    <col min="2561" max="2561" width="5" style="593" customWidth="1"/>
    <col min="2562" max="2562" width="2" style="593" customWidth="1"/>
    <col min="2563" max="2563" width="57.140625" style="593" customWidth="1"/>
    <col min="2564" max="2564" width="20.140625" style="593" customWidth="1"/>
    <col min="2565" max="2568" width="21.42578125" style="593" customWidth="1"/>
    <col min="2569" max="2569" width="16.7109375" style="593" customWidth="1"/>
    <col min="2570" max="2570" width="12.5703125" style="593"/>
    <col min="2571" max="2571" width="16.7109375" style="593" customWidth="1"/>
    <col min="2572" max="2572" width="22.85546875" style="593" customWidth="1"/>
    <col min="2573" max="2816" width="12.5703125" style="593"/>
    <col min="2817" max="2817" width="5" style="593" customWidth="1"/>
    <col min="2818" max="2818" width="2" style="593" customWidth="1"/>
    <col min="2819" max="2819" width="57.140625" style="593" customWidth="1"/>
    <col min="2820" max="2820" width="20.140625" style="593" customWidth="1"/>
    <col min="2821" max="2824" width="21.42578125" style="593" customWidth="1"/>
    <col min="2825" max="2825" width="16.7109375" style="593" customWidth="1"/>
    <col min="2826" max="2826" width="12.5703125" style="593"/>
    <col min="2827" max="2827" width="16.7109375" style="593" customWidth="1"/>
    <col min="2828" max="2828" width="22.85546875" style="593" customWidth="1"/>
    <col min="2829" max="3072" width="12.5703125" style="593"/>
    <col min="3073" max="3073" width="5" style="593" customWidth="1"/>
    <col min="3074" max="3074" width="2" style="593" customWidth="1"/>
    <col min="3075" max="3075" width="57.140625" style="593" customWidth="1"/>
    <col min="3076" max="3076" width="20.140625" style="593" customWidth="1"/>
    <col min="3077" max="3080" width="21.42578125" style="593" customWidth="1"/>
    <col min="3081" max="3081" width="16.7109375" style="593" customWidth="1"/>
    <col min="3082" max="3082" width="12.5703125" style="593"/>
    <col min="3083" max="3083" width="16.7109375" style="593" customWidth="1"/>
    <col min="3084" max="3084" width="22.85546875" style="593" customWidth="1"/>
    <col min="3085" max="3328" width="12.5703125" style="593"/>
    <col min="3329" max="3329" width="5" style="593" customWidth="1"/>
    <col min="3330" max="3330" width="2" style="593" customWidth="1"/>
    <col min="3331" max="3331" width="57.140625" style="593" customWidth="1"/>
    <col min="3332" max="3332" width="20.140625" style="593" customWidth="1"/>
    <col min="3333" max="3336" width="21.42578125" style="593" customWidth="1"/>
    <col min="3337" max="3337" width="16.7109375" style="593" customWidth="1"/>
    <col min="3338" max="3338" width="12.5703125" style="593"/>
    <col min="3339" max="3339" width="16.7109375" style="593" customWidth="1"/>
    <col min="3340" max="3340" width="22.85546875" style="593" customWidth="1"/>
    <col min="3341" max="3584" width="12.5703125" style="593"/>
    <col min="3585" max="3585" width="5" style="593" customWidth="1"/>
    <col min="3586" max="3586" width="2" style="593" customWidth="1"/>
    <col min="3587" max="3587" width="57.140625" style="593" customWidth="1"/>
    <col min="3588" max="3588" width="20.140625" style="593" customWidth="1"/>
    <col min="3589" max="3592" width="21.42578125" style="593" customWidth="1"/>
    <col min="3593" max="3593" width="16.7109375" style="593" customWidth="1"/>
    <col min="3594" max="3594" width="12.5703125" style="593"/>
    <col min="3595" max="3595" width="16.7109375" style="593" customWidth="1"/>
    <col min="3596" max="3596" width="22.85546875" style="593" customWidth="1"/>
    <col min="3597" max="3840" width="12.5703125" style="593"/>
    <col min="3841" max="3841" width="5" style="593" customWidth="1"/>
    <col min="3842" max="3842" width="2" style="593" customWidth="1"/>
    <col min="3843" max="3843" width="57.140625" style="593" customWidth="1"/>
    <col min="3844" max="3844" width="20.140625" style="593" customWidth="1"/>
    <col min="3845" max="3848" width="21.42578125" style="593" customWidth="1"/>
    <col min="3849" max="3849" width="16.7109375" style="593" customWidth="1"/>
    <col min="3850" max="3850" width="12.5703125" style="593"/>
    <col min="3851" max="3851" width="16.7109375" style="593" customWidth="1"/>
    <col min="3852" max="3852" width="22.85546875" style="593" customWidth="1"/>
    <col min="3853" max="4096" width="12.5703125" style="593"/>
    <col min="4097" max="4097" width="5" style="593" customWidth="1"/>
    <col min="4098" max="4098" width="2" style="593" customWidth="1"/>
    <col min="4099" max="4099" width="57.140625" style="593" customWidth="1"/>
    <col min="4100" max="4100" width="20.140625" style="593" customWidth="1"/>
    <col min="4101" max="4104" width="21.42578125" style="593" customWidth="1"/>
    <col min="4105" max="4105" width="16.7109375" style="593" customWidth="1"/>
    <col min="4106" max="4106" width="12.5703125" style="593"/>
    <col min="4107" max="4107" width="16.7109375" style="593" customWidth="1"/>
    <col min="4108" max="4108" width="22.85546875" style="593" customWidth="1"/>
    <col min="4109" max="4352" width="12.5703125" style="593"/>
    <col min="4353" max="4353" width="5" style="593" customWidth="1"/>
    <col min="4354" max="4354" width="2" style="593" customWidth="1"/>
    <col min="4355" max="4355" width="57.140625" style="593" customWidth="1"/>
    <col min="4356" max="4356" width="20.140625" style="593" customWidth="1"/>
    <col min="4357" max="4360" width="21.42578125" style="593" customWidth="1"/>
    <col min="4361" max="4361" width="16.7109375" style="593" customWidth="1"/>
    <col min="4362" max="4362" width="12.5703125" style="593"/>
    <col min="4363" max="4363" width="16.7109375" style="593" customWidth="1"/>
    <col min="4364" max="4364" width="22.85546875" style="593" customWidth="1"/>
    <col min="4365" max="4608" width="12.5703125" style="593"/>
    <col min="4609" max="4609" width="5" style="593" customWidth="1"/>
    <col min="4610" max="4610" width="2" style="593" customWidth="1"/>
    <col min="4611" max="4611" width="57.140625" style="593" customWidth="1"/>
    <col min="4612" max="4612" width="20.140625" style="593" customWidth="1"/>
    <col min="4613" max="4616" width="21.42578125" style="593" customWidth="1"/>
    <col min="4617" max="4617" width="16.7109375" style="593" customWidth="1"/>
    <col min="4618" max="4618" width="12.5703125" style="593"/>
    <col min="4619" max="4619" width="16.7109375" style="593" customWidth="1"/>
    <col min="4620" max="4620" width="22.85546875" style="593" customWidth="1"/>
    <col min="4621" max="4864" width="12.5703125" style="593"/>
    <col min="4865" max="4865" width="5" style="593" customWidth="1"/>
    <col min="4866" max="4866" width="2" style="593" customWidth="1"/>
    <col min="4867" max="4867" width="57.140625" style="593" customWidth="1"/>
    <col min="4868" max="4868" width="20.140625" style="593" customWidth="1"/>
    <col min="4869" max="4872" width="21.42578125" style="593" customWidth="1"/>
    <col min="4873" max="4873" width="16.7109375" style="593" customWidth="1"/>
    <col min="4874" max="4874" width="12.5703125" style="593"/>
    <col min="4875" max="4875" width="16.7109375" style="593" customWidth="1"/>
    <col min="4876" max="4876" width="22.85546875" style="593" customWidth="1"/>
    <col min="4877" max="5120" width="12.5703125" style="593"/>
    <col min="5121" max="5121" width="5" style="593" customWidth="1"/>
    <col min="5122" max="5122" width="2" style="593" customWidth="1"/>
    <col min="5123" max="5123" width="57.140625" style="593" customWidth="1"/>
    <col min="5124" max="5124" width="20.140625" style="593" customWidth="1"/>
    <col min="5125" max="5128" width="21.42578125" style="593" customWidth="1"/>
    <col min="5129" max="5129" width="16.7109375" style="593" customWidth="1"/>
    <col min="5130" max="5130" width="12.5703125" style="593"/>
    <col min="5131" max="5131" width="16.7109375" style="593" customWidth="1"/>
    <col min="5132" max="5132" width="22.85546875" style="593" customWidth="1"/>
    <col min="5133" max="5376" width="12.5703125" style="593"/>
    <col min="5377" max="5377" width="5" style="593" customWidth="1"/>
    <col min="5378" max="5378" width="2" style="593" customWidth="1"/>
    <col min="5379" max="5379" width="57.140625" style="593" customWidth="1"/>
    <col min="5380" max="5380" width="20.140625" style="593" customWidth="1"/>
    <col min="5381" max="5384" width="21.42578125" style="593" customWidth="1"/>
    <col min="5385" max="5385" width="16.7109375" style="593" customWidth="1"/>
    <col min="5386" max="5386" width="12.5703125" style="593"/>
    <col min="5387" max="5387" width="16.7109375" style="593" customWidth="1"/>
    <col min="5388" max="5388" width="22.85546875" style="593" customWidth="1"/>
    <col min="5389" max="5632" width="12.5703125" style="593"/>
    <col min="5633" max="5633" width="5" style="593" customWidth="1"/>
    <col min="5634" max="5634" width="2" style="593" customWidth="1"/>
    <col min="5635" max="5635" width="57.140625" style="593" customWidth="1"/>
    <col min="5636" max="5636" width="20.140625" style="593" customWidth="1"/>
    <col min="5637" max="5640" width="21.42578125" style="593" customWidth="1"/>
    <col min="5641" max="5641" width="16.7109375" style="593" customWidth="1"/>
    <col min="5642" max="5642" width="12.5703125" style="593"/>
    <col min="5643" max="5643" width="16.7109375" style="593" customWidth="1"/>
    <col min="5644" max="5644" width="22.85546875" style="593" customWidth="1"/>
    <col min="5645" max="5888" width="12.5703125" style="593"/>
    <col min="5889" max="5889" width="5" style="593" customWidth="1"/>
    <col min="5890" max="5890" width="2" style="593" customWidth="1"/>
    <col min="5891" max="5891" width="57.140625" style="593" customWidth="1"/>
    <col min="5892" max="5892" width="20.140625" style="593" customWidth="1"/>
    <col min="5893" max="5896" width="21.42578125" style="593" customWidth="1"/>
    <col min="5897" max="5897" width="16.7109375" style="593" customWidth="1"/>
    <col min="5898" max="5898" width="12.5703125" style="593"/>
    <col min="5899" max="5899" width="16.7109375" style="593" customWidth="1"/>
    <col min="5900" max="5900" width="22.85546875" style="593" customWidth="1"/>
    <col min="5901" max="6144" width="12.5703125" style="593"/>
    <col min="6145" max="6145" width="5" style="593" customWidth="1"/>
    <col min="6146" max="6146" width="2" style="593" customWidth="1"/>
    <col min="6147" max="6147" width="57.140625" style="593" customWidth="1"/>
    <col min="6148" max="6148" width="20.140625" style="593" customWidth="1"/>
    <col min="6149" max="6152" width="21.42578125" style="593" customWidth="1"/>
    <col min="6153" max="6153" width="16.7109375" style="593" customWidth="1"/>
    <col min="6154" max="6154" width="12.5703125" style="593"/>
    <col min="6155" max="6155" width="16.7109375" style="593" customWidth="1"/>
    <col min="6156" max="6156" width="22.85546875" style="593" customWidth="1"/>
    <col min="6157" max="6400" width="12.5703125" style="593"/>
    <col min="6401" max="6401" width="5" style="593" customWidth="1"/>
    <col min="6402" max="6402" width="2" style="593" customWidth="1"/>
    <col min="6403" max="6403" width="57.140625" style="593" customWidth="1"/>
    <col min="6404" max="6404" width="20.140625" style="593" customWidth="1"/>
    <col min="6405" max="6408" width="21.42578125" style="593" customWidth="1"/>
    <col min="6409" max="6409" width="16.7109375" style="593" customWidth="1"/>
    <col min="6410" max="6410" width="12.5703125" style="593"/>
    <col min="6411" max="6411" width="16.7109375" style="593" customWidth="1"/>
    <col min="6412" max="6412" width="22.85546875" style="593" customWidth="1"/>
    <col min="6413" max="6656" width="12.5703125" style="593"/>
    <col min="6657" max="6657" width="5" style="593" customWidth="1"/>
    <col min="6658" max="6658" width="2" style="593" customWidth="1"/>
    <col min="6659" max="6659" width="57.140625" style="593" customWidth="1"/>
    <col min="6660" max="6660" width="20.140625" style="593" customWidth="1"/>
    <col min="6661" max="6664" width="21.42578125" style="593" customWidth="1"/>
    <col min="6665" max="6665" width="16.7109375" style="593" customWidth="1"/>
    <col min="6666" max="6666" width="12.5703125" style="593"/>
    <col min="6667" max="6667" width="16.7109375" style="593" customWidth="1"/>
    <col min="6668" max="6668" width="22.85546875" style="593" customWidth="1"/>
    <col min="6669" max="6912" width="12.5703125" style="593"/>
    <col min="6913" max="6913" width="5" style="593" customWidth="1"/>
    <col min="6914" max="6914" width="2" style="593" customWidth="1"/>
    <col min="6915" max="6915" width="57.140625" style="593" customWidth="1"/>
    <col min="6916" max="6916" width="20.140625" style="593" customWidth="1"/>
    <col min="6917" max="6920" width="21.42578125" style="593" customWidth="1"/>
    <col min="6921" max="6921" width="16.7109375" style="593" customWidth="1"/>
    <col min="6922" max="6922" width="12.5703125" style="593"/>
    <col min="6923" max="6923" width="16.7109375" style="593" customWidth="1"/>
    <col min="6924" max="6924" width="22.85546875" style="593" customWidth="1"/>
    <col min="6925" max="7168" width="12.5703125" style="593"/>
    <col min="7169" max="7169" width="5" style="593" customWidth="1"/>
    <col min="7170" max="7170" width="2" style="593" customWidth="1"/>
    <col min="7171" max="7171" width="57.140625" style="593" customWidth="1"/>
    <col min="7172" max="7172" width="20.140625" style="593" customWidth="1"/>
    <col min="7173" max="7176" width="21.42578125" style="593" customWidth="1"/>
    <col min="7177" max="7177" width="16.7109375" style="593" customWidth="1"/>
    <col min="7178" max="7178" width="12.5703125" style="593"/>
    <col min="7179" max="7179" width="16.7109375" style="593" customWidth="1"/>
    <col min="7180" max="7180" width="22.85546875" style="593" customWidth="1"/>
    <col min="7181" max="7424" width="12.5703125" style="593"/>
    <col min="7425" max="7425" width="5" style="593" customWidth="1"/>
    <col min="7426" max="7426" width="2" style="593" customWidth="1"/>
    <col min="7427" max="7427" width="57.140625" style="593" customWidth="1"/>
    <col min="7428" max="7428" width="20.140625" style="593" customWidth="1"/>
    <col min="7429" max="7432" width="21.42578125" style="593" customWidth="1"/>
    <col min="7433" max="7433" width="16.7109375" style="593" customWidth="1"/>
    <col min="7434" max="7434" width="12.5703125" style="593"/>
    <col min="7435" max="7435" width="16.7109375" style="593" customWidth="1"/>
    <col min="7436" max="7436" width="22.85546875" style="593" customWidth="1"/>
    <col min="7437" max="7680" width="12.5703125" style="593"/>
    <col min="7681" max="7681" width="5" style="593" customWidth="1"/>
    <col min="7682" max="7682" width="2" style="593" customWidth="1"/>
    <col min="7683" max="7683" width="57.140625" style="593" customWidth="1"/>
    <col min="7684" max="7684" width="20.140625" style="593" customWidth="1"/>
    <col min="7685" max="7688" width="21.42578125" style="593" customWidth="1"/>
    <col min="7689" max="7689" width="16.7109375" style="593" customWidth="1"/>
    <col min="7690" max="7690" width="12.5703125" style="593"/>
    <col min="7691" max="7691" width="16.7109375" style="593" customWidth="1"/>
    <col min="7692" max="7692" width="22.85546875" style="593" customWidth="1"/>
    <col min="7693" max="7936" width="12.5703125" style="593"/>
    <col min="7937" max="7937" width="5" style="593" customWidth="1"/>
    <col min="7938" max="7938" width="2" style="593" customWidth="1"/>
    <col min="7939" max="7939" width="57.140625" style="593" customWidth="1"/>
    <col min="7940" max="7940" width="20.140625" style="593" customWidth="1"/>
    <col min="7941" max="7944" width="21.42578125" style="593" customWidth="1"/>
    <col min="7945" max="7945" width="16.7109375" style="593" customWidth="1"/>
    <col min="7946" max="7946" width="12.5703125" style="593"/>
    <col min="7947" max="7947" width="16.7109375" style="593" customWidth="1"/>
    <col min="7948" max="7948" width="22.85546875" style="593" customWidth="1"/>
    <col min="7949" max="8192" width="12.5703125" style="593"/>
    <col min="8193" max="8193" width="5" style="593" customWidth="1"/>
    <col min="8194" max="8194" width="2" style="593" customWidth="1"/>
    <col min="8195" max="8195" width="57.140625" style="593" customWidth="1"/>
    <col min="8196" max="8196" width="20.140625" style="593" customWidth="1"/>
    <col min="8197" max="8200" width="21.42578125" style="593" customWidth="1"/>
    <col min="8201" max="8201" width="16.7109375" style="593" customWidth="1"/>
    <col min="8202" max="8202" width="12.5703125" style="593"/>
    <col min="8203" max="8203" width="16.7109375" style="593" customWidth="1"/>
    <col min="8204" max="8204" width="22.85546875" style="593" customWidth="1"/>
    <col min="8205" max="8448" width="12.5703125" style="593"/>
    <col min="8449" max="8449" width="5" style="593" customWidth="1"/>
    <col min="8450" max="8450" width="2" style="593" customWidth="1"/>
    <col min="8451" max="8451" width="57.140625" style="593" customWidth="1"/>
    <col min="8452" max="8452" width="20.140625" style="593" customWidth="1"/>
    <col min="8453" max="8456" width="21.42578125" style="593" customWidth="1"/>
    <col min="8457" max="8457" width="16.7109375" style="593" customWidth="1"/>
    <col min="8458" max="8458" width="12.5703125" style="593"/>
    <col min="8459" max="8459" width="16.7109375" style="593" customWidth="1"/>
    <col min="8460" max="8460" width="22.85546875" style="593" customWidth="1"/>
    <col min="8461" max="8704" width="12.5703125" style="593"/>
    <col min="8705" max="8705" width="5" style="593" customWidth="1"/>
    <col min="8706" max="8706" width="2" style="593" customWidth="1"/>
    <col min="8707" max="8707" width="57.140625" style="593" customWidth="1"/>
    <col min="8708" max="8708" width="20.140625" style="593" customWidth="1"/>
    <col min="8709" max="8712" width="21.42578125" style="593" customWidth="1"/>
    <col min="8713" max="8713" width="16.7109375" style="593" customWidth="1"/>
    <col min="8714" max="8714" width="12.5703125" style="593"/>
    <col min="8715" max="8715" width="16.7109375" style="593" customWidth="1"/>
    <col min="8716" max="8716" width="22.85546875" style="593" customWidth="1"/>
    <col min="8717" max="8960" width="12.5703125" style="593"/>
    <col min="8961" max="8961" width="5" style="593" customWidth="1"/>
    <col min="8962" max="8962" width="2" style="593" customWidth="1"/>
    <col min="8963" max="8963" width="57.140625" style="593" customWidth="1"/>
    <col min="8964" max="8964" width="20.140625" style="593" customWidth="1"/>
    <col min="8965" max="8968" width="21.42578125" style="593" customWidth="1"/>
    <col min="8969" max="8969" width="16.7109375" style="593" customWidth="1"/>
    <col min="8970" max="8970" width="12.5703125" style="593"/>
    <col min="8971" max="8971" width="16.7109375" style="593" customWidth="1"/>
    <col min="8972" max="8972" width="22.85546875" style="593" customWidth="1"/>
    <col min="8973" max="9216" width="12.5703125" style="593"/>
    <col min="9217" max="9217" width="5" style="593" customWidth="1"/>
    <col min="9218" max="9218" width="2" style="593" customWidth="1"/>
    <col min="9219" max="9219" width="57.140625" style="593" customWidth="1"/>
    <col min="9220" max="9220" width="20.140625" style="593" customWidth="1"/>
    <col min="9221" max="9224" width="21.42578125" style="593" customWidth="1"/>
    <col min="9225" max="9225" width="16.7109375" style="593" customWidth="1"/>
    <col min="9226" max="9226" width="12.5703125" style="593"/>
    <col min="9227" max="9227" width="16.7109375" style="593" customWidth="1"/>
    <col min="9228" max="9228" width="22.85546875" style="593" customWidth="1"/>
    <col min="9229" max="9472" width="12.5703125" style="593"/>
    <col min="9473" max="9473" width="5" style="593" customWidth="1"/>
    <col min="9474" max="9474" width="2" style="593" customWidth="1"/>
    <col min="9475" max="9475" width="57.140625" style="593" customWidth="1"/>
    <col min="9476" max="9476" width="20.140625" style="593" customWidth="1"/>
    <col min="9477" max="9480" width="21.42578125" style="593" customWidth="1"/>
    <col min="9481" max="9481" width="16.7109375" style="593" customWidth="1"/>
    <col min="9482" max="9482" width="12.5703125" style="593"/>
    <col min="9483" max="9483" width="16.7109375" style="593" customWidth="1"/>
    <col min="9484" max="9484" width="22.85546875" style="593" customWidth="1"/>
    <col min="9485" max="9728" width="12.5703125" style="593"/>
    <col min="9729" max="9729" width="5" style="593" customWidth="1"/>
    <col min="9730" max="9730" width="2" style="593" customWidth="1"/>
    <col min="9731" max="9731" width="57.140625" style="593" customWidth="1"/>
    <col min="9732" max="9732" width="20.140625" style="593" customWidth="1"/>
    <col min="9733" max="9736" width="21.42578125" style="593" customWidth="1"/>
    <col min="9737" max="9737" width="16.7109375" style="593" customWidth="1"/>
    <col min="9738" max="9738" width="12.5703125" style="593"/>
    <col min="9739" max="9739" width="16.7109375" style="593" customWidth="1"/>
    <col min="9740" max="9740" width="22.85546875" style="593" customWidth="1"/>
    <col min="9741" max="9984" width="12.5703125" style="593"/>
    <col min="9985" max="9985" width="5" style="593" customWidth="1"/>
    <col min="9986" max="9986" width="2" style="593" customWidth="1"/>
    <col min="9987" max="9987" width="57.140625" style="593" customWidth="1"/>
    <col min="9988" max="9988" width="20.140625" style="593" customWidth="1"/>
    <col min="9989" max="9992" width="21.42578125" style="593" customWidth="1"/>
    <col min="9993" max="9993" width="16.7109375" style="593" customWidth="1"/>
    <col min="9994" max="9994" width="12.5703125" style="593"/>
    <col min="9995" max="9995" width="16.7109375" style="593" customWidth="1"/>
    <col min="9996" max="9996" width="22.85546875" style="593" customWidth="1"/>
    <col min="9997" max="10240" width="12.5703125" style="593"/>
    <col min="10241" max="10241" width="5" style="593" customWidth="1"/>
    <col min="10242" max="10242" width="2" style="593" customWidth="1"/>
    <col min="10243" max="10243" width="57.140625" style="593" customWidth="1"/>
    <col min="10244" max="10244" width="20.140625" style="593" customWidth="1"/>
    <col min="10245" max="10248" width="21.42578125" style="593" customWidth="1"/>
    <col min="10249" max="10249" width="16.7109375" style="593" customWidth="1"/>
    <col min="10250" max="10250" width="12.5703125" style="593"/>
    <col min="10251" max="10251" width="16.7109375" style="593" customWidth="1"/>
    <col min="10252" max="10252" width="22.85546875" style="593" customWidth="1"/>
    <col min="10253" max="10496" width="12.5703125" style="593"/>
    <col min="10497" max="10497" width="5" style="593" customWidth="1"/>
    <col min="10498" max="10498" width="2" style="593" customWidth="1"/>
    <col min="10499" max="10499" width="57.140625" style="593" customWidth="1"/>
    <col min="10500" max="10500" width="20.140625" style="593" customWidth="1"/>
    <col min="10501" max="10504" width="21.42578125" style="593" customWidth="1"/>
    <col min="10505" max="10505" width="16.7109375" style="593" customWidth="1"/>
    <col min="10506" max="10506" width="12.5703125" style="593"/>
    <col min="10507" max="10507" width="16.7109375" style="593" customWidth="1"/>
    <col min="10508" max="10508" width="22.85546875" style="593" customWidth="1"/>
    <col min="10509" max="10752" width="12.5703125" style="593"/>
    <col min="10753" max="10753" width="5" style="593" customWidth="1"/>
    <col min="10754" max="10754" width="2" style="593" customWidth="1"/>
    <col min="10755" max="10755" width="57.140625" style="593" customWidth="1"/>
    <col min="10756" max="10756" width="20.140625" style="593" customWidth="1"/>
    <col min="10757" max="10760" width="21.42578125" style="593" customWidth="1"/>
    <col min="10761" max="10761" width="16.7109375" style="593" customWidth="1"/>
    <col min="10762" max="10762" width="12.5703125" style="593"/>
    <col min="10763" max="10763" width="16.7109375" style="593" customWidth="1"/>
    <col min="10764" max="10764" width="22.85546875" style="593" customWidth="1"/>
    <col min="10765" max="11008" width="12.5703125" style="593"/>
    <col min="11009" max="11009" width="5" style="593" customWidth="1"/>
    <col min="11010" max="11010" width="2" style="593" customWidth="1"/>
    <col min="11011" max="11011" width="57.140625" style="593" customWidth="1"/>
    <col min="11012" max="11012" width="20.140625" style="593" customWidth="1"/>
    <col min="11013" max="11016" width="21.42578125" style="593" customWidth="1"/>
    <col min="11017" max="11017" width="16.7109375" style="593" customWidth="1"/>
    <col min="11018" max="11018" width="12.5703125" style="593"/>
    <col min="11019" max="11019" width="16.7109375" style="593" customWidth="1"/>
    <col min="11020" max="11020" width="22.85546875" style="593" customWidth="1"/>
    <col min="11021" max="11264" width="12.5703125" style="593"/>
    <col min="11265" max="11265" width="5" style="593" customWidth="1"/>
    <col min="11266" max="11266" width="2" style="593" customWidth="1"/>
    <col min="11267" max="11267" width="57.140625" style="593" customWidth="1"/>
    <col min="11268" max="11268" width="20.140625" style="593" customWidth="1"/>
    <col min="11269" max="11272" width="21.42578125" style="593" customWidth="1"/>
    <col min="11273" max="11273" width="16.7109375" style="593" customWidth="1"/>
    <col min="11274" max="11274" width="12.5703125" style="593"/>
    <col min="11275" max="11275" width="16.7109375" style="593" customWidth="1"/>
    <col min="11276" max="11276" width="22.85546875" style="593" customWidth="1"/>
    <col min="11277" max="11520" width="12.5703125" style="593"/>
    <col min="11521" max="11521" width="5" style="593" customWidth="1"/>
    <col min="11522" max="11522" width="2" style="593" customWidth="1"/>
    <col min="11523" max="11523" width="57.140625" style="593" customWidth="1"/>
    <col min="11524" max="11524" width="20.140625" style="593" customWidth="1"/>
    <col min="11525" max="11528" width="21.42578125" style="593" customWidth="1"/>
    <col min="11529" max="11529" width="16.7109375" style="593" customWidth="1"/>
    <col min="11530" max="11530" width="12.5703125" style="593"/>
    <col min="11531" max="11531" width="16.7109375" style="593" customWidth="1"/>
    <col min="11532" max="11532" width="22.85546875" style="593" customWidth="1"/>
    <col min="11533" max="11776" width="12.5703125" style="593"/>
    <col min="11777" max="11777" width="5" style="593" customWidth="1"/>
    <col min="11778" max="11778" width="2" style="593" customWidth="1"/>
    <col min="11779" max="11779" width="57.140625" style="593" customWidth="1"/>
    <col min="11780" max="11780" width="20.140625" style="593" customWidth="1"/>
    <col min="11781" max="11784" width="21.42578125" style="593" customWidth="1"/>
    <col min="11785" max="11785" width="16.7109375" style="593" customWidth="1"/>
    <col min="11786" max="11786" width="12.5703125" style="593"/>
    <col min="11787" max="11787" width="16.7109375" style="593" customWidth="1"/>
    <col min="11788" max="11788" width="22.85546875" style="593" customWidth="1"/>
    <col min="11789" max="12032" width="12.5703125" style="593"/>
    <col min="12033" max="12033" width="5" style="593" customWidth="1"/>
    <col min="12034" max="12034" width="2" style="593" customWidth="1"/>
    <col min="12035" max="12035" width="57.140625" style="593" customWidth="1"/>
    <col min="12036" max="12036" width="20.140625" style="593" customWidth="1"/>
    <col min="12037" max="12040" width="21.42578125" style="593" customWidth="1"/>
    <col min="12041" max="12041" width="16.7109375" style="593" customWidth="1"/>
    <col min="12042" max="12042" width="12.5703125" style="593"/>
    <col min="12043" max="12043" width="16.7109375" style="593" customWidth="1"/>
    <col min="12044" max="12044" width="22.85546875" style="593" customWidth="1"/>
    <col min="12045" max="12288" width="12.5703125" style="593"/>
    <col min="12289" max="12289" width="5" style="593" customWidth="1"/>
    <col min="12290" max="12290" width="2" style="593" customWidth="1"/>
    <col min="12291" max="12291" width="57.140625" style="593" customWidth="1"/>
    <col min="12292" max="12292" width="20.140625" style="593" customWidth="1"/>
    <col min="12293" max="12296" width="21.42578125" style="593" customWidth="1"/>
    <col min="12297" max="12297" width="16.7109375" style="593" customWidth="1"/>
    <col min="12298" max="12298" width="12.5703125" style="593"/>
    <col min="12299" max="12299" width="16.7109375" style="593" customWidth="1"/>
    <col min="12300" max="12300" width="22.85546875" style="593" customWidth="1"/>
    <col min="12301" max="12544" width="12.5703125" style="593"/>
    <col min="12545" max="12545" width="5" style="593" customWidth="1"/>
    <col min="12546" max="12546" width="2" style="593" customWidth="1"/>
    <col min="12547" max="12547" width="57.140625" style="593" customWidth="1"/>
    <col min="12548" max="12548" width="20.140625" style="593" customWidth="1"/>
    <col min="12549" max="12552" width="21.42578125" style="593" customWidth="1"/>
    <col min="12553" max="12553" width="16.7109375" style="593" customWidth="1"/>
    <col min="12554" max="12554" width="12.5703125" style="593"/>
    <col min="12555" max="12555" width="16.7109375" style="593" customWidth="1"/>
    <col min="12556" max="12556" width="22.85546875" style="593" customWidth="1"/>
    <col min="12557" max="12800" width="12.5703125" style="593"/>
    <col min="12801" max="12801" width="5" style="593" customWidth="1"/>
    <col min="12802" max="12802" width="2" style="593" customWidth="1"/>
    <col min="12803" max="12803" width="57.140625" style="593" customWidth="1"/>
    <col min="12804" max="12804" width="20.140625" style="593" customWidth="1"/>
    <col min="12805" max="12808" width="21.42578125" style="593" customWidth="1"/>
    <col min="12809" max="12809" width="16.7109375" style="593" customWidth="1"/>
    <col min="12810" max="12810" width="12.5703125" style="593"/>
    <col min="12811" max="12811" width="16.7109375" style="593" customWidth="1"/>
    <col min="12812" max="12812" width="22.85546875" style="593" customWidth="1"/>
    <col min="12813" max="13056" width="12.5703125" style="593"/>
    <col min="13057" max="13057" width="5" style="593" customWidth="1"/>
    <col min="13058" max="13058" width="2" style="593" customWidth="1"/>
    <col min="13059" max="13059" width="57.140625" style="593" customWidth="1"/>
    <col min="13060" max="13060" width="20.140625" style="593" customWidth="1"/>
    <col min="13061" max="13064" width="21.42578125" style="593" customWidth="1"/>
    <col min="13065" max="13065" width="16.7109375" style="593" customWidth="1"/>
    <col min="13066" max="13066" width="12.5703125" style="593"/>
    <col min="13067" max="13067" width="16.7109375" style="593" customWidth="1"/>
    <col min="13068" max="13068" width="22.85546875" style="593" customWidth="1"/>
    <col min="13069" max="13312" width="12.5703125" style="593"/>
    <col min="13313" max="13313" width="5" style="593" customWidth="1"/>
    <col min="13314" max="13314" width="2" style="593" customWidth="1"/>
    <col min="13315" max="13315" width="57.140625" style="593" customWidth="1"/>
    <col min="13316" max="13316" width="20.140625" style="593" customWidth="1"/>
    <col min="13317" max="13320" width="21.42578125" style="593" customWidth="1"/>
    <col min="13321" max="13321" width="16.7109375" style="593" customWidth="1"/>
    <col min="13322" max="13322" width="12.5703125" style="593"/>
    <col min="13323" max="13323" width="16.7109375" style="593" customWidth="1"/>
    <col min="13324" max="13324" width="22.85546875" style="593" customWidth="1"/>
    <col min="13325" max="13568" width="12.5703125" style="593"/>
    <col min="13569" max="13569" width="5" style="593" customWidth="1"/>
    <col min="13570" max="13570" width="2" style="593" customWidth="1"/>
    <col min="13571" max="13571" width="57.140625" style="593" customWidth="1"/>
    <col min="13572" max="13572" width="20.140625" style="593" customWidth="1"/>
    <col min="13573" max="13576" width="21.42578125" style="593" customWidth="1"/>
    <col min="13577" max="13577" width="16.7109375" style="593" customWidth="1"/>
    <col min="13578" max="13578" width="12.5703125" style="593"/>
    <col min="13579" max="13579" width="16.7109375" style="593" customWidth="1"/>
    <col min="13580" max="13580" width="22.85546875" style="593" customWidth="1"/>
    <col min="13581" max="13824" width="12.5703125" style="593"/>
    <col min="13825" max="13825" width="5" style="593" customWidth="1"/>
    <col min="13826" max="13826" width="2" style="593" customWidth="1"/>
    <col min="13827" max="13827" width="57.140625" style="593" customWidth="1"/>
    <col min="13828" max="13828" width="20.140625" style="593" customWidth="1"/>
    <col min="13829" max="13832" width="21.42578125" style="593" customWidth="1"/>
    <col min="13833" max="13833" width="16.7109375" style="593" customWidth="1"/>
    <col min="13834" max="13834" width="12.5703125" style="593"/>
    <col min="13835" max="13835" width="16.7109375" style="593" customWidth="1"/>
    <col min="13836" max="13836" width="22.85546875" style="593" customWidth="1"/>
    <col min="13837" max="14080" width="12.5703125" style="593"/>
    <col min="14081" max="14081" width="5" style="593" customWidth="1"/>
    <col min="14082" max="14082" width="2" style="593" customWidth="1"/>
    <col min="14083" max="14083" width="57.140625" style="593" customWidth="1"/>
    <col min="14084" max="14084" width="20.140625" style="593" customWidth="1"/>
    <col min="14085" max="14088" width="21.42578125" style="593" customWidth="1"/>
    <col min="14089" max="14089" width="16.7109375" style="593" customWidth="1"/>
    <col min="14090" max="14090" width="12.5703125" style="593"/>
    <col min="14091" max="14091" width="16.7109375" style="593" customWidth="1"/>
    <col min="14092" max="14092" width="22.85546875" style="593" customWidth="1"/>
    <col min="14093" max="14336" width="12.5703125" style="593"/>
    <col min="14337" max="14337" width="5" style="593" customWidth="1"/>
    <col min="14338" max="14338" width="2" style="593" customWidth="1"/>
    <col min="14339" max="14339" width="57.140625" style="593" customWidth="1"/>
    <col min="14340" max="14340" width="20.140625" style="593" customWidth="1"/>
    <col min="14341" max="14344" width="21.42578125" style="593" customWidth="1"/>
    <col min="14345" max="14345" width="16.7109375" style="593" customWidth="1"/>
    <col min="14346" max="14346" width="12.5703125" style="593"/>
    <col min="14347" max="14347" width="16.7109375" style="593" customWidth="1"/>
    <col min="14348" max="14348" width="22.85546875" style="593" customWidth="1"/>
    <col min="14349" max="14592" width="12.5703125" style="593"/>
    <col min="14593" max="14593" width="5" style="593" customWidth="1"/>
    <col min="14594" max="14594" width="2" style="593" customWidth="1"/>
    <col min="14595" max="14595" width="57.140625" style="593" customWidth="1"/>
    <col min="14596" max="14596" width="20.140625" style="593" customWidth="1"/>
    <col min="14597" max="14600" width="21.42578125" style="593" customWidth="1"/>
    <col min="14601" max="14601" width="16.7109375" style="593" customWidth="1"/>
    <col min="14602" max="14602" width="12.5703125" style="593"/>
    <col min="14603" max="14603" width="16.7109375" style="593" customWidth="1"/>
    <col min="14604" max="14604" width="22.85546875" style="593" customWidth="1"/>
    <col min="14605" max="14848" width="12.5703125" style="593"/>
    <col min="14849" max="14849" width="5" style="593" customWidth="1"/>
    <col min="14850" max="14850" width="2" style="593" customWidth="1"/>
    <col min="14851" max="14851" width="57.140625" style="593" customWidth="1"/>
    <col min="14852" max="14852" width="20.140625" style="593" customWidth="1"/>
    <col min="14853" max="14856" width="21.42578125" style="593" customWidth="1"/>
    <col min="14857" max="14857" width="16.7109375" style="593" customWidth="1"/>
    <col min="14858" max="14858" width="12.5703125" style="593"/>
    <col min="14859" max="14859" width="16.7109375" style="593" customWidth="1"/>
    <col min="14860" max="14860" width="22.85546875" style="593" customWidth="1"/>
    <col min="14861" max="15104" width="12.5703125" style="593"/>
    <col min="15105" max="15105" width="5" style="593" customWidth="1"/>
    <col min="15106" max="15106" width="2" style="593" customWidth="1"/>
    <col min="15107" max="15107" width="57.140625" style="593" customWidth="1"/>
    <col min="15108" max="15108" width="20.140625" style="593" customWidth="1"/>
    <col min="15109" max="15112" width="21.42578125" style="593" customWidth="1"/>
    <col min="15113" max="15113" width="16.7109375" style="593" customWidth="1"/>
    <col min="15114" max="15114" width="12.5703125" style="593"/>
    <col min="15115" max="15115" width="16.7109375" style="593" customWidth="1"/>
    <col min="15116" max="15116" width="22.85546875" style="593" customWidth="1"/>
    <col min="15117" max="15360" width="12.5703125" style="593"/>
    <col min="15361" max="15361" width="5" style="593" customWidth="1"/>
    <col min="15362" max="15362" width="2" style="593" customWidth="1"/>
    <col min="15363" max="15363" width="57.140625" style="593" customWidth="1"/>
    <col min="15364" max="15364" width="20.140625" style="593" customWidth="1"/>
    <col min="15365" max="15368" width="21.42578125" style="593" customWidth="1"/>
    <col min="15369" max="15369" width="16.7109375" style="593" customWidth="1"/>
    <col min="15370" max="15370" width="12.5703125" style="593"/>
    <col min="15371" max="15371" width="16.7109375" style="593" customWidth="1"/>
    <col min="15372" max="15372" width="22.85546875" style="593" customWidth="1"/>
    <col min="15373" max="15616" width="12.5703125" style="593"/>
    <col min="15617" max="15617" width="5" style="593" customWidth="1"/>
    <col min="15618" max="15618" width="2" style="593" customWidth="1"/>
    <col min="15619" max="15619" width="57.140625" style="593" customWidth="1"/>
    <col min="15620" max="15620" width="20.140625" style="593" customWidth="1"/>
    <col min="15621" max="15624" width="21.42578125" style="593" customWidth="1"/>
    <col min="15625" max="15625" width="16.7109375" style="593" customWidth="1"/>
    <col min="15626" max="15626" width="12.5703125" style="593"/>
    <col min="15627" max="15627" width="16.7109375" style="593" customWidth="1"/>
    <col min="15628" max="15628" width="22.85546875" style="593" customWidth="1"/>
    <col min="15629" max="15872" width="12.5703125" style="593"/>
    <col min="15873" max="15873" width="5" style="593" customWidth="1"/>
    <col min="15874" max="15874" width="2" style="593" customWidth="1"/>
    <col min="15875" max="15875" width="57.140625" style="593" customWidth="1"/>
    <col min="15876" max="15876" width="20.140625" style="593" customWidth="1"/>
    <col min="15877" max="15880" width="21.42578125" style="593" customWidth="1"/>
    <col min="15881" max="15881" width="16.7109375" style="593" customWidth="1"/>
    <col min="15882" max="15882" width="12.5703125" style="593"/>
    <col min="15883" max="15883" width="16.7109375" style="593" customWidth="1"/>
    <col min="15884" max="15884" width="22.85546875" style="593" customWidth="1"/>
    <col min="15885" max="16128" width="12.5703125" style="593"/>
    <col min="16129" max="16129" width="5" style="593" customWidth="1"/>
    <col min="16130" max="16130" width="2" style="593" customWidth="1"/>
    <col min="16131" max="16131" width="57.140625" style="593" customWidth="1"/>
    <col min="16132" max="16132" width="20.140625" style="593" customWidth="1"/>
    <col min="16133" max="16136" width="21.42578125" style="593" customWidth="1"/>
    <col min="16137" max="16137" width="16.7109375" style="593" customWidth="1"/>
    <col min="16138" max="16138" width="12.5703125" style="593"/>
    <col min="16139" max="16139" width="16.7109375" style="593" customWidth="1"/>
    <col min="16140" max="16140" width="22.85546875" style="593" customWidth="1"/>
    <col min="16141" max="16384" width="12.5703125" style="593"/>
  </cols>
  <sheetData>
    <row r="1" spans="1:65" ht="15.75" customHeight="1">
      <c r="A1" s="1642" t="s">
        <v>622</v>
      </c>
      <c r="B1" s="1642"/>
      <c r="C1" s="1642"/>
      <c r="D1" s="591"/>
      <c r="E1" s="591"/>
      <c r="F1" s="591"/>
      <c r="G1" s="592"/>
      <c r="H1" s="592"/>
    </row>
    <row r="2" spans="1:65" ht="26.25" customHeight="1">
      <c r="A2" s="1643" t="s">
        <v>623</v>
      </c>
      <c r="B2" s="1643"/>
      <c r="C2" s="1643"/>
      <c r="D2" s="1643"/>
      <c r="E2" s="1643"/>
      <c r="F2" s="1643"/>
      <c r="G2" s="1643"/>
      <c r="H2" s="1643"/>
    </row>
    <row r="3" spans="1:65" ht="12" customHeight="1">
      <c r="A3" s="591"/>
      <c r="B3" s="591"/>
      <c r="C3" s="594"/>
      <c r="D3" s="595"/>
      <c r="E3" s="595"/>
      <c r="F3" s="595"/>
      <c r="G3" s="596"/>
      <c r="H3" s="596"/>
    </row>
    <row r="4" spans="1:65" ht="15" customHeight="1">
      <c r="A4" s="597"/>
      <c r="B4" s="597"/>
      <c r="C4" s="594"/>
      <c r="D4" s="595"/>
      <c r="E4" s="595"/>
      <c r="F4" s="595"/>
      <c r="G4" s="596"/>
      <c r="H4" s="598" t="s">
        <v>2</v>
      </c>
    </row>
    <row r="5" spans="1:65" ht="16.5" customHeight="1">
      <c r="A5" s="599"/>
      <c r="B5" s="592"/>
      <c r="C5" s="600"/>
      <c r="D5" s="1644" t="s">
        <v>586</v>
      </c>
      <c r="E5" s="1645"/>
      <c r="F5" s="1646"/>
      <c r="G5" s="1647" t="s">
        <v>587</v>
      </c>
      <c r="H5" s="1648"/>
    </row>
    <row r="6" spans="1:65" ht="15" customHeight="1">
      <c r="A6" s="601"/>
      <c r="B6" s="592"/>
      <c r="C6" s="602"/>
      <c r="D6" s="1649" t="s">
        <v>799</v>
      </c>
      <c r="E6" s="1650"/>
      <c r="F6" s="1651"/>
      <c r="G6" s="1630" t="s">
        <v>799</v>
      </c>
      <c r="H6" s="1632"/>
    </row>
    <row r="7" spans="1:65" ht="15.75">
      <c r="A7" s="601"/>
      <c r="B7" s="592"/>
      <c r="C7" s="603" t="s">
        <v>3</v>
      </c>
      <c r="D7" s="604"/>
      <c r="E7" s="605" t="s">
        <v>588</v>
      </c>
      <c r="F7" s="606"/>
      <c r="G7" s="607" t="s">
        <v>4</v>
      </c>
      <c r="H7" s="608" t="s">
        <v>4</v>
      </c>
    </row>
    <row r="8" spans="1:65" ht="14.25" customHeight="1">
      <c r="A8" s="601"/>
      <c r="B8" s="592"/>
      <c r="C8" s="609"/>
      <c r="D8" s="610"/>
      <c r="E8" s="611"/>
      <c r="F8" s="612" t="s">
        <v>588</v>
      </c>
      <c r="G8" s="613" t="s">
        <v>589</v>
      </c>
      <c r="H8" s="608" t="s">
        <v>590</v>
      </c>
    </row>
    <row r="9" spans="1:65" ht="14.25" customHeight="1">
      <c r="A9" s="601"/>
      <c r="B9" s="592"/>
      <c r="C9" s="614"/>
      <c r="D9" s="615" t="s">
        <v>591</v>
      </c>
      <c r="E9" s="616" t="s">
        <v>592</v>
      </c>
      <c r="F9" s="617" t="s">
        <v>593</v>
      </c>
      <c r="G9" s="613" t="s">
        <v>594</v>
      </c>
      <c r="H9" s="608" t="s">
        <v>595</v>
      </c>
    </row>
    <row r="10" spans="1:65" ht="14.25" customHeight="1">
      <c r="A10" s="618"/>
      <c r="B10" s="597"/>
      <c r="C10" s="619"/>
      <c r="D10" s="620"/>
      <c r="E10" s="621"/>
      <c r="F10" s="617" t="s">
        <v>596</v>
      </c>
      <c r="G10" s="622" t="s">
        <v>597</v>
      </c>
      <c r="H10" s="623"/>
    </row>
    <row r="11" spans="1:65" ht="9.9499999999999993" customHeight="1">
      <c r="A11" s="624"/>
      <c r="B11" s="625"/>
      <c r="C11" s="626" t="s">
        <v>455</v>
      </c>
      <c r="D11" s="627">
        <v>2</v>
      </c>
      <c r="E11" s="628">
        <v>3</v>
      </c>
      <c r="F11" s="628">
        <v>4</v>
      </c>
      <c r="G11" s="629">
        <v>5</v>
      </c>
      <c r="H11" s="630">
        <v>6</v>
      </c>
    </row>
    <row r="12" spans="1:65" ht="15.75" customHeight="1">
      <c r="A12" s="599"/>
      <c r="B12" s="631"/>
      <c r="C12" s="632" t="s">
        <v>4</v>
      </c>
      <c r="D12" s="963" t="s">
        <v>4</v>
      </c>
      <c r="E12" s="964" t="s">
        <v>124</v>
      </c>
      <c r="F12" s="965"/>
      <c r="G12" s="966" t="s">
        <v>4</v>
      </c>
      <c r="H12" s="967" t="s">
        <v>124</v>
      </c>
    </row>
    <row r="13" spans="1:65" ht="15.75">
      <c r="A13" s="1638" t="s">
        <v>40</v>
      </c>
      <c r="B13" s="1639"/>
      <c r="C13" s="1640"/>
      <c r="D13" s="1092">
        <v>90909255.170000061</v>
      </c>
      <c r="E13" s="1093">
        <v>223382.69</v>
      </c>
      <c r="F13" s="1093">
        <v>457</v>
      </c>
      <c r="G13" s="1094">
        <v>223382.69</v>
      </c>
      <c r="H13" s="1095">
        <v>0</v>
      </c>
    </row>
    <row r="14" spans="1:65" s="633" customFormat="1" ht="24" customHeight="1">
      <c r="A14" s="968" t="s">
        <v>361</v>
      </c>
      <c r="B14" s="969" t="s">
        <v>47</v>
      </c>
      <c r="C14" s="970" t="s">
        <v>362</v>
      </c>
      <c r="D14" s="1096">
        <v>32708840.070000038</v>
      </c>
      <c r="E14" s="1097">
        <v>214567.69</v>
      </c>
      <c r="F14" s="1097">
        <v>0</v>
      </c>
      <c r="G14" s="1098">
        <v>214567.69</v>
      </c>
      <c r="H14" s="1099">
        <v>0</v>
      </c>
      <c r="I14" s="593"/>
      <c r="J14" s="593"/>
      <c r="K14" s="593"/>
      <c r="L14" s="593"/>
      <c r="M14" s="593"/>
      <c r="N14" s="593"/>
      <c r="O14" s="593"/>
      <c r="P14" s="593"/>
      <c r="Q14" s="593"/>
      <c r="R14" s="593"/>
      <c r="S14" s="593"/>
      <c r="T14" s="593"/>
      <c r="U14" s="593"/>
      <c r="V14" s="593"/>
      <c r="W14" s="593"/>
      <c r="X14" s="593"/>
      <c r="Y14" s="593"/>
      <c r="Z14" s="593"/>
      <c r="AA14" s="593"/>
      <c r="AB14" s="593"/>
      <c r="AC14" s="593"/>
      <c r="AD14" s="593"/>
      <c r="AE14" s="593"/>
      <c r="AF14" s="593"/>
      <c r="AG14" s="593"/>
      <c r="AH14" s="593"/>
      <c r="AI14" s="593"/>
      <c r="AJ14" s="593"/>
      <c r="AK14" s="593"/>
      <c r="AL14" s="593"/>
      <c r="AM14" s="593"/>
      <c r="AN14" s="593"/>
      <c r="AO14" s="593"/>
      <c r="AP14" s="593"/>
      <c r="AQ14" s="593"/>
      <c r="AR14" s="593"/>
      <c r="AS14" s="593"/>
      <c r="AT14" s="593"/>
      <c r="AU14" s="593"/>
      <c r="AV14" s="593"/>
      <c r="AW14" s="593"/>
      <c r="AX14" s="593"/>
      <c r="AY14" s="593"/>
      <c r="AZ14" s="593"/>
      <c r="BA14" s="593"/>
      <c r="BB14" s="593"/>
      <c r="BC14" s="593"/>
      <c r="BD14" s="593"/>
      <c r="BE14" s="593"/>
      <c r="BF14" s="593"/>
      <c r="BG14" s="593"/>
      <c r="BH14" s="593"/>
      <c r="BI14" s="593"/>
      <c r="BJ14" s="593"/>
      <c r="BK14" s="593"/>
      <c r="BL14" s="593"/>
      <c r="BM14" s="593"/>
    </row>
    <row r="15" spans="1:65" s="633" customFormat="1" ht="24" customHeight="1">
      <c r="A15" s="968" t="s">
        <v>363</v>
      </c>
      <c r="B15" s="969" t="s">
        <v>47</v>
      </c>
      <c r="C15" s="970" t="s">
        <v>364</v>
      </c>
      <c r="D15" s="1096">
        <v>0</v>
      </c>
      <c r="E15" s="1097">
        <v>0</v>
      </c>
      <c r="F15" s="1097">
        <v>0</v>
      </c>
      <c r="G15" s="1100">
        <v>0</v>
      </c>
      <c r="H15" s="1099">
        <v>0</v>
      </c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  <c r="Y15" s="593"/>
      <c r="Z15" s="593"/>
      <c r="AA15" s="593"/>
      <c r="AB15" s="593"/>
      <c r="AC15" s="593"/>
      <c r="AD15" s="593"/>
      <c r="AE15" s="593"/>
      <c r="AF15" s="593"/>
      <c r="AG15" s="593"/>
      <c r="AH15" s="593"/>
      <c r="AI15" s="593"/>
      <c r="AJ15" s="593"/>
      <c r="AK15" s="593"/>
      <c r="AL15" s="593"/>
      <c r="AM15" s="593"/>
      <c r="AN15" s="593"/>
      <c r="AO15" s="593"/>
      <c r="AP15" s="593"/>
      <c r="AQ15" s="593"/>
      <c r="AR15" s="593"/>
      <c r="AS15" s="593"/>
      <c r="AT15" s="593"/>
      <c r="AU15" s="593"/>
      <c r="AV15" s="593"/>
      <c r="AW15" s="593"/>
      <c r="AX15" s="593"/>
      <c r="AY15" s="593"/>
      <c r="AZ15" s="593"/>
      <c r="BA15" s="593"/>
      <c r="BB15" s="593"/>
      <c r="BC15" s="593"/>
      <c r="BD15" s="593"/>
      <c r="BE15" s="593"/>
      <c r="BF15" s="593"/>
      <c r="BG15" s="593"/>
      <c r="BH15" s="593"/>
      <c r="BI15" s="593"/>
      <c r="BJ15" s="593"/>
      <c r="BK15" s="593"/>
      <c r="BL15" s="593"/>
      <c r="BM15" s="593"/>
    </row>
    <row r="16" spans="1:65" s="633" customFormat="1" ht="24" customHeight="1">
      <c r="A16" s="968" t="s">
        <v>365</v>
      </c>
      <c r="B16" s="969" t="s">
        <v>47</v>
      </c>
      <c r="C16" s="970" t="s">
        <v>366</v>
      </c>
      <c r="D16" s="1096">
        <v>456238.82</v>
      </c>
      <c r="E16" s="1097">
        <v>0</v>
      </c>
      <c r="F16" s="1097">
        <v>0</v>
      </c>
      <c r="G16" s="1100">
        <v>0</v>
      </c>
      <c r="H16" s="1099">
        <v>0</v>
      </c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593"/>
      <c r="AM16" s="593"/>
      <c r="AN16" s="593"/>
      <c r="AO16" s="593"/>
      <c r="AP16" s="593"/>
      <c r="AQ16" s="593"/>
      <c r="AR16" s="593"/>
      <c r="AS16" s="593"/>
      <c r="AT16" s="593"/>
      <c r="AU16" s="593"/>
      <c r="AV16" s="593"/>
      <c r="AW16" s="593"/>
      <c r="AX16" s="593"/>
      <c r="AY16" s="593"/>
      <c r="AZ16" s="593"/>
      <c r="BA16" s="593"/>
      <c r="BB16" s="593"/>
      <c r="BC16" s="593"/>
      <c r="BD16" s="593"/>
      <c r="BE16" s="593"/>
      <c r="BF16" s="593"/>
      <c r="BG16" s="593"/>
      <c r="BH16" s="593"/>
      <c r="BI16" s="593"/>
      <c r="BJ16" s="593"/>
      <c r="BK16" s="593"/>
      <c r="BL16" s="593"/>
      <c r="BM16" s="593"/>
    </row>
    <row r="17" spans="1:65" s="1220" customFormat="1" ht="37.5" customHeight="1">
      <c r="A17" s="1212">
        <v>400</v>
      </c>
      <c r="B17" s="1208" t="s">
        <v>47</v>
      </c>
      <c r="C17" s="1210" t="s">
        <v>805</v>
      </c>
      <c r="D17" s="1096">
        <v>0</v>
      </c>
      <c r="E17" s="1097">
        <v>0</v>
      </c>
      <c r="F17" s="1097">
        <v>0</v>
      </c>
      <c r="G17" s="1100">
        <v>0</v>
      </c>
      <c r="H17" s="1099">
        <v>0</v>
      </c>
      <c r="I17" s="1219"/>
      <c r="J17" s="1219"/>
      <c r="K17" s="1219"/>
      <c r="L17" s="1219"/>
      <c r="M17" s="1219"/>
      <c r="N17" s="1219"/>
      <c r="O17" s="1219"/>
      <c r="P17" s="1219"/>
      <c r="Q17" s="1219"/>
      <c r="R17" s="1219"/>
      <c r="S17" s="1219"/>
      <c r="T17" s="1219"/>
      <c r="U17" s="1219"/>
      <c r="V17" s="1219"/>
      <c r="W17" s="1219"/>
      <c r="X17" s="1219"/>
      <c r="Y17" s="1219"/>
      <c r="Z17" s="1219"/>
      <c r="AA17" s="1219"/>
      <c r="AB17" s="1219"/>
      <c r="AC17" s="1219"/>
      <c r="AD17" s="1219"/>
      <c r="AE17" s="1219"/>
      <c r="AF17" s="1219"/>
      <c r="AG17" s="1219"/>
      <c r="AH17" s="1219"/>
      <c r="AI17" s="1219"/>
      <c r="AJ17" s="1219"/>
      <c r="AK17" s="1219"/>
      <c r="AL17" s="1219"/>
      <c r="AM17" s="1219"/>
      <c r="AN17" s="1219"/>
      <c r="AO17" s="1219"/>
      <c r="AP17" s="1219"/>
      <c r="AQ17" s="1219"/>
      <c r="AR17" s="1219"/>
      <c r="AS17" s="1219"/>
      <c r="AT17" s="1219"/>
      <c r="AU17" s="1219"/>
      <c r="AV17" s="1219"/>
      <c r="AW17" s="1219"/>
      <c r="AX17" s="1219"/>
      <c r="AY17" s="1219"/>
      <c r="AZ17" s="1219"/>
      <c r="BA17" s="1219"/>
      <c r="BB17" s="1219"/>
      <c r="BC17" s="1219"/>
      <c r="BD17" s="1219"/>
      <c r="BE17" s="1219"/>
      <c r="BF17" s="1219"/>
      <c r="BG17" s="1219"/>
      <c r="BH17" s="1219"/>
      <c r="BI17" s="1219"/>
      <c r="BJ17" s="1219"/>
      <c r="BK17" s="1219"/>
      <c r="BL17" s="1219"/>
      <c r="BM17" s="1219"/>
    </row>
    <row r="18" spans="1:65" s="633" customFormat="1" ht="24" customHeight="1">
      <c r="A18" s="968" t="s">
        <v>374</v>
      </c>
      <c r="B18" s="969" t="s">
        <v>47</v>
      </c>
      <c r="C18" s="970" t="s">
        <v>375</v>
      </c>
      <c r="D18" s="1096">
        <v>930611.98999999964</v>
      </c>
      <c r="E18" s="1097">
        <v>0</v>
      </c>
      <c r="F18" s="1097">
        <v>0</v>
      </c>
      <c r="G18" s="1100">
        <v>0</v>
      </c>
      <c r="H18" s="1099">
        <v>0</v>
      </c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3"/>
      <c r="AK18" s="593"/>
      <c r="AL18" s="593"/>
      <c r="AM18" s="593"/>
      <c r="AN18" s="593"/>
      <c r="AO18" s="593"/>
      <c r="AP18" s="593"/>
      <c r="AQ18" s="593"/>
      <c r="AR18" s="593"/>
      <c r="AS18" s="593"/>
      <c r="AT18" s="593"/>
      <c r="AU18" s="593"/>
      <c r="AV18" s="593"/>
      <c r="AW18" s="593"/>
      <c r="AX18" s="593"/>
      <c r="AY18" s="593"/>
      <c r="AZ18" s="593"/>
      <c r="BA18" s="593"/>
      <c r="BB18" s="593"/>
      <c r="BC18" s="593"/>
      <c r="BD18" s="593"/>
      <c r="BE18" s="593"/>
      <c r="BF18" s="593"/>
      <c r="BG18" s="593"/>
      <c r="BH18" s="593"/>
      <c r="BI18" s="593"/>
      <c r="BJ18" s="593"/>
      <c r="BK18" s="593"/>
      <c r="BL18" s="593"/>
      <c r="BM18" s="593"/>
    </row>
    <row r="19" spans="1:65" s="633" customFormat="1" ht="24" customHeight="1">
      <c r="A19" s="968" t="s">
        <v>378</v>
      </c>
      <c r="B19" s="969" t="s">
        <v>47</v>
      </c>
      <c r="C19" s="970" t="s">
        <v>379</v>
      </c>
      <c r="D19" s="1096">
        <v>4724219.2899999991</v>
      </c>
      <c r="E19" s="1097">
        <v>0</v>
      </c>
      <c r="F19" s="1097">
        <v>0</v>
      </c>
      <c r="G19" s="1100">
        <v>0</v>
      </c>
      <c r="H19" s="1099">
        <v>0</v>
      </c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593"/>
      <c r="AM19" s="593"/>
      <c r="AN19" s="593"/>
      <c r="AO19" s="593"/>
      <c r="AP19" s="593"/>
      <c r="AQ19" s="593"/>
      <c r="AR19" s="593"/>
      <c r="AS19" s="593"/>
      <c r="AT19" s="593"/>
      <c r="AU19" s="593"/>
      <c r="AV19" s="593"/>
      <c r="AW19" s="593"/>
      <c r="AX19" s="593"/>
      <c r="AY19" s="593"/>
      <c r="AZ19" s="593"/>
      <c r="BA19" s="593"/>
      <c r="BB19" s="593"/>
      <c r="BC19" s="593"/>
      <c r="BD19" s="593"/>
      <c r="BE19" s="593"/>
      <c r="BF19" s="593"/>
      <c r="BG19" s="593"/>
      <c r="BH19" s="593"/>
      <c r="BI19" s="593"/>
      <c r="BJ19" s="593"/>
      <c r="BK19" s="593"/>
      <c r="BL19" s="593"/>
      <c r="BM19" s="593"/>
    </row>
    <row r="20" spans="1:65" s="635" customFormat="1" ht="24" customHeight="1">
      <c r="A20" s="971" t="s">
        <v>380</v>
      </c>
      <c r="B20" s="972" t="s">
        <v>47</v>
      </c>
      <c r="C20" s="973" t="s">
        <v>134</v>
      </c>
      <c r="D20" s="1096">
        <v>0</v>
      </c>
      <c r="E20" s="1097">
        <v>0</v>
      </c>
      <c r="F20" s="1097">
        <v>0</v>
      </c>
      <c r="G20" s="1101">
        <v>0</v>
      </c>
      <c r="H20" s="1099">
        <v>0</v>
      </c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634"/>
      <c r="AB20" s="634"/>
      <c r="AC20" s="634"/>
      <c r="AD20" s="634"/>
      <c r="AE20" s="634"/>
      <c r="AF20" s="634"/>
      <c r="AG20" s="634"/>
      <c r="AH20" s="634"/>
      <c r="AI20" s="634"/>
      <c r="AJ20" s="634"/>
      <c r="AK20" s="634"/>
      <c r="AL20" s="634"/>
      <c r="AM20" s="634"/>
      <c r="AN20" s="634"/>
      <c r="AO20" s="634"/>
      <c r="AP20" s="634"/>
      <c r="AQ20" s="634"/>
      <c r="AR20" s="634"/>
      <c r="AS20" s="634"/>
      <c r="AT20" s="634"/>
      <c r="AU20" s="634"/>
      <c r="AV20" s="634"/>
      <c r="AW20" s="634"/>
      <c r="AX20" s="634"/>
      <c r="AY20" s="634"/>
      <c r="AZ20" s="634"/>
      <c r="BA20" s="634"/>
      <c r="BB20" s="634"/>
      <c r="BC20" s="634"/>
      <c r="BD20" s="634"/>
      <c r="BE20" s="634"/>
      <c r="BF20" s="634"/>
      <c r="BG20" s="634"/>
      <c r="BH20" s="634"/>
      <c r="BI20" s="634"/>
      <c r="BJ20" s="634"/>
      <c r="BK20" s="634"/>
      <c r="BL20" s="634"/>
      <c r="BM20" s="634"/>
    </row>
    <row r="21" spans="1:65" s="635" customFormat="1" ht="24" customHeight="1">
      <c r="A21" s="971" t="s">
        <v>381</v>
      </c>
      <c r="B21" s="974" t="s">
        <v>47</v>
      </c>
      <c r="C21" s="973" t="s">
        <v>382</v>
      </c>
      <c r="D21" s="1096">
        <v>4628862.1800000006</v>
      </c>
      <c r="E21" s="1097">
        <v>4050</v>
      </c>
      <c r="F21" s="1097">
        <v>0</v>
      </c>
      <c r="G21" s="1101">
        <v>4050</v>
      </c>
      <c r="H21" s="1099">
        <v>0</v>
      </c>
      <c r="I21" s="634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634"/>
      <c r="AC21" s="634"/>
      <c r="AD21" s="634"/>
      <c r="AE21" s="634"/>
      <c r="AF21" s="634"/>
      <c r="AG21" s="634"/>
      <c r="AH21" s="634"/>
      <c r="AI21" s="634"/>
      <c r="AJ21" s="634"/>
      <c r="AK21" s="634"/>
      <c r="AL21" s="634"/>
      <c r="AM21" s="634"/>
      <c r="AN21" s="634"/>
      <c r="AO21" s="634"/>
      <c r="AP21" s="634"/>
      <c r="AQ21" s="634"/>
      <c r="AR21" s="634"/>
      <c r="AS21" s="634"/>
      <c r="AT21" s="634"/>
      <c r="AU21" s="634"/>
      <c r="AV21" s="634"/>
      <c r="AW21" s="634"/>
      <c r="AX21" s="634"/>
      <c r="AY21" s="634"/>
      <c r="AZ21" s="634"/>
      <c r="BA21" s="634"/>
      <c r="BB21" s="634"/>
      <c r="BC21" s="634"/>
      <c r="BD21" s="634"/>
      <c r="BE21" s="634"/>
      <c r="BF21" s="634"/>
      <c r="BG21" s="634"/>
      <c r="BH21" s="634"/>
      <c r="BI21" s="634"/>
      <c r="BJ21" s="634"/>
      <c r="BK21" s="634"/>
      <c r="BL21" s="634"/>
      <c r="BM21" s="634"/>
    </row>
    <row r="22" spans="1:65" s="635" customFormat="1" ht="24" customHeight="1">
      <c r="A22" s="971" t="s">
        <v>383</v>
      </c>
      <c r="B22" s="974" t="s">
        <v>47</v>
      </c>
      <c r="C22" s="973" t="s">
        <v>384</v>
      </c>
      <c r="D22" s="1096">
        <v>890744.1399999999</v>
      </c>
      <c r="E22" s="1097">
        <v>2574</v>
      </c>
      <c r="F22" s="1097">
        <v>0</v>
      </c>
      <c r="G22" s="1101">
        <v>2574</v>
      </c>
      <c r="H22" s="1099">
        <v>0</v>
      </c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634"/>
      <c r="AB22" s="634"/>
      <c r="AC22" s="634"/>
      <c r="AD22" s="634"/>
      <c r="AE22" s="634"/>
      <c r="AF22" s="634"/>
      <c r="AG22" s="634"/>
      <c r="AH22" s="634"/>
      <c r="AI22" s="634"/>
      <c r="AJ22" s="634"/>
      <c r="AK22" s="634"/>
      <c r="AL22" s="634"/>
      <c r="AM22" s="634"/>
      <c r="AN22" s="634"/>
      <c r="AO22" s="634"/>
      <c r="AP22" s="634"/>
      <c r="AQ22" s="634"/>
      <c r="AR22" s="634"/>
      <c r="AS22" s="634"/>
      <c r="AT22" s="634"/>
      <c r="AU22" s="634"/>
      <c r="AV22" s="634"/>
      <c r="AW22" s="634"/>
      <c r="AX22" s="634"/>
      <c r="AY22" s="634"/>
      <c r="AZ22" s="634"/>
      <c r="BA22" s="634"/>
      <c r="BB22" s="634"/>
      <c r="BC22" s="634"/>
      <c r="BD22" s="634"/>
      <c r="BE22" s="634"/>
      <c r="BF22" s="634"/>
      <c r="BG22" s="634"/>
      <c r="BH22" s="634"/>
      <c r="BI22" s="634"/>
      <c r="BJ22" s="634"/>
      <c r="BK22" s="634"/>
      <c r="BL22" s="634"/>
      <c r="BM22" s="634"/>
    </row>
    <row r="23" spans="1:65" s="634" customFormat="1" ht="24" customHeight="1">
      <c r="A23" s="971" t="s">
        <v>385</v>
      </c>
      <c r="B23" s="974" t="s">
        <v>47</v>
      </c>
      <c r="C23" s="973" t="s">
        <v>386</v>
      </c>
      <c r="D23" s="1096">
        <v>0</v>
      </c>
      <c r="E23" s="1097">
        <v>0</v>
      </c>
      <c r="F23" s="1097">
        <v>0</v>
      </c>
      <c r="G23" s="1101">
        <v>0</v>
      </c>
      <c r="H23" s="1099">
        <v>0</v>
      </c>
    </row>
    <row r="24" spans="1:65" s="635" customFormat="1" ht="24" customHeight="1">
      <c r="A24" s="971" t="s">
        <v>388</v>
      </c>
      <c r="B24" s="974" t="s">
        <v>47</v>
      </c>
      <c r="C24" s="973" t="s">
        <v>83</v>
      </c>
      <c r="D24" s="1096">
        <v>18438453.110000018</v>
      </c>
      <c r="E24" s="1097">
        <v>2010.98</v>
      </c>
      <c r="F24" s="1097">
        <v>457</v>
      </c>
      <c r="G24" s="1101">
        <v>2010.98</v>
      </c>
      <c r="H24" s="1099">
        <v>0</v>
      </c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634"/>
      <c r="AC24" s="634"/>
      <c r="AD24" s="634"/>
      <c r="AE24" s="634"/>
      <c r="AF24" s="634"/>
      <c r="AG24" s="634"/>
      <c r="AH24" s="634"/>
      <c r="AI24" s="634"/>
      <c r="AJ24" s="634"/>
      <c r="AK24" s="634"/>
      <c r="AL24" s="634"/>
      <c r="AM24" s="634"/>
      <c r="AN24" s="634"/>
      <c r="AO24" s="634"/>
      <c r="AP24" s="634"/>
      <c r="AQ24" s="634"/>
      <c r="AR24" s="634"/>
      <c r="AS24" s="634"/>
      <c r="AT24" s="634"/>
      <c r="AU24" s="634"/>
      <c r="AV24" s="634"/>
      <c r="AW24" s="634"/>
      <c r="AX24" s="634"/>
      <c r="AY24" s="634"/>
      <c r="AZ24" s="634"/>
      <c r="BA24" s="634"/>
      <c r="BB24" s="634"/>
      <c r="BC24" s="634"/>
      <c r="BD24" s="634"/>
      <c r="BE24" s="634"/>
      <c r="BF24" s="634"/>
      <c r="BG24" s="634"/>
      <c r="BH24" s="634"/>
      <c r="BI24" s="634"/>
      <c r="BJ24" s="634"/>
      <c r="BK24" s="634"/>
      <c r="BL24" s="634"/>
      <c r="BM24" s="634"/>
    </row>
    <row r="25" spans="1:65" s="636" customFormat="1" ht="24" customHeight="1">
      <c r="A25" s="971" t="s">
        <v>394</v>
      </c>
      <c r="B25" s="974" t="s">
        <v>47</v>
      </c>
      <c r="C25" s="973" t="s">
        <v>113</v>
      </c>
      <c r="D25" s="1096">
        <v>98471.85</v>
      </c>
      <c r="E25" s="1097">
        <v>0</v>
      </c>
      <c r="F25" s="1097">
        <v>0</v>
      </c>
      <c r="G25" s="1101">
        <v>0</v>
      </c>
      <c r="H25" s="1099">
        <v>0</v>
      </c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4"/>
      <c r="AD25" s="634"/>
      <c r="AE25" s="634"/>
      <c r="AF25" s="634"/>
      <c r="AG25" s="634"/>
      <c r="AH25" s="634"/>
      <c r="AI25" s="634"/>
      <c r="AJ25" s="634"/>
      <c r="AK25" s="634"/>
      <c r="AL25" s="634"/>
      <c r="AM25" s="634"/>
      <c r="AN25" s="634"/>
      <c r="AO25" s="634"/>
      <c r="AP25" s="634"/>
      <c r="AQ25" s="634"/>
      <c r="AR25" s="634"/>
      <c r="AS25" s="634"/>
      <c r="AT25" s="634"/>
      <c r="AU25" s="634"/>
      <c r="AV25" s="634"/>
      <c r="AW25" s="634"/>
      <c r="AX25" s="634"/>
      <c r="AY25" s="634"/>
      <c r="AZ25" s="634"/>
      <c r="BA25" s="634"/>
      <c r="BB25" s="634"/>
      <c r="BC25" s="634"/>
      <c r="BD25" s="634"/>
      <c r="BE25" s="634"/>
      <c r="BF25" s="634"/>
      <c r="BG25" s="634"/>
      <c r="BH25" s="634"/>
      <c r="BI25" s="634"/>
      <c r="BJ25" s="634"/>
      <c r="BK25" s="634"/>
      <c r="BL25" s="634"/>
      <c r="BM25" s="634"/>
    </row>
    <row r="26" spans="1:65" s="637" customFormat="1" ht="24" customHeight="1">
      <c r="A26" s="971" t="s">
        <v>398</v>
      </c>
      <c r="B26" s="974" t="s">
        <v>47</v>
      </c>
      <c r="C26" s="973" t="s">
        <v>603</v>
      </c>
      <c r="D26" s="1096">
        <v>5493287.2400000012</v>
      </c>
      <c r="E26" s="1097">
        <v>0</v>
      </c>
      <c r="F26" s="1097">
        <v>0</v>
      </c>
      <c r="G26" s="1101">
        <v>0</v>
      </c>
      <c r="H26" s="1099">
        <v>0</v>
      </c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634"/>
      <c r="AB26" s="634"/>
      <c r="AC26" s="634"/>
      <c r="AD26" s="634"/>
      <c r="AE26" s="634"/>
      <c r="AF26" s="634"/>
      <c r="AG26" s="634"/>
      <c r="AH26" s="634"/>
      <c r="AI26" s="634"/>
      <c r="AJ26" s="634"/>
      <c r="AK26" s="634"/>
      <c r="AL26" s="634"/>
      <c r="AM26" s="634"/>
      <c r="AN26" s="634"/>
      <c r="AO26" s="634"/>
      <c r="AP26" s="634"/>
      <c r="AQ26" s="634"/>
      <c r="AR26" s="634"/>
      <c r="AS26" s="634"/>
      <c r="AT26" s="634"/>
      <c r="AU26" s="634"/>
      <c r="AV26" s="634"/>
      <c r="AW26" s="634"/>
      <c r="AX26" s="634"/>
      <c r="AY26" s="634"/>
      <c r="AZ26" s="634"/>
      <c r="BA26" s="634"/>
      <c r="BB26" s="634"/>
      <c r="BC26" s="634"/>
      <c r="BD26" s="634"/>
      <c r="BE26" s="634"/>
      <c r="BF26" s="634"/>
      <c r="BG26" s="634"/>
      <c r="BH26" s="634"/>
      <c r="BI26" s="634"/>
      <c r="BJ26" s="634"/>
      <c r="BK26" s="634"/>
      <c r="BL26" s="634"/>
      <c r="BM26" s="634"/>
    </row>
    <row r="27" spans="1:65" s="638" customFormat="1" ht="24" customHeight="1">
      <c r="A27" s="968" t="s">
        <v>411</v>
      </c>
      <c r="B27" s="969" t="s">
        <v>47</v>
      </c>
      <c r="C27" s="970" t="s">
        <v>412</v>
      </c>
      <c r="D27" s="1096">
        <v>0</v>
      </c>
      <c r="E27" s="1097">
        <v>0</v>
      </c>
      <c r="F27" s="1097">
        <v>0</v>
      </c>
      <c r="G27" s="1100">
        <v>0</v>
      </c>
      <c r="H27" s="1099">
        <v>0</v>
      </c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3"/>
      <c r="Z27" s="593"/>
      <c r="AA27" s="593"/>
      <c r="AB27" s="593"/>
      <c r="AC27" s="593"/>
      <c r="AD27" s="593"/>
      <c r="AE27" s="593"/>
      <c r="AF27" s="593"/>
      <c r="AG27" s="593"/>
      <c r="AH27" s="593"/>
      <c r="AI27" s="593"/>
      <c r="AJ27" s="593"/>
      <c r="AK27" s="593"/>
      <c r="AL27" s="593"/>
      <c r="AM27" s="593"/>
      <c r="AN27" s="593"/>
      <c r="AO27" s="593"/>
      <c r="AP27" s="593"/>
      <c r="AQ27" s="593"/>
      <c r="AR27" s="593"/>
      <c r="AS27" s="593"/>
      <c r="AT27" s="593"/>
      <c r="AU27" s="593"/>
      <c r="AV27" s="593"/>
      <c r="AW27" s="593"/>
      <c r="AX27" s="593"/>
      <c r="AY27" s="593"/>
      <c r="AZ27" s="593"/>
      <c r="BA27" s="593"/>
      <c r="BB27" s="593"/>
      <c r="BC27" s="593"/>
      <c r="BD27" s="593"/>
      <c r="BE27" s="593"/>
      <c r="BF27" s="593"/>
      <c r="BG27" s="593"/>
      <c r="BH27" s="593"/>
      <c r="BI27" s="593"/>
      <c r="BJ27" s="593"/>
      <c r="BK27" s="593"/>
      <c r="BL27" s="593"/>
      <c r="BM27" s="593"/>
    </row>
    <row r="28" spans="1:65" s="638" customFormat="1" ht="24" customHeight="1">
      <c r="A28" s="968" t="s">
        <v>413</v>
      </c>
      <c r="B28" s="969" t="s">
        <v>47</v>
      </c>
      <c r="C28" s="970" t="s">
        <v>115</v>
      </c>
      <c r="D28" s="1096">
        <v>4837795.9400000004</v>
      </c>
      <c r="E28" s="1097">
        <v>0</v>
      </c>
      <c r="F28" s="1097">
        <v>0</v>
      </c>
      <c r="G28" s="1100">
        <v>0</v>
      </c>
      <c r="H28" s="1099">
        <v>0</v>
      </c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93"/>
      <c r="AI28" s="593"/>
      <c r="AJ28" s="593"/>
      <c r="AK28" s="593"/>
      <c r="AL28" s="593"/>
      <c r="AM28" s="593"/>
      <c r="AN28" s="593"/>
      <c r="AO28" s="593"/>
      <c r="AP28" s="593"/>
      <c r="AQ28" s="593"/>
      <c r="AR28" s="593"/>
      <c r="AS28" s="593"/>
      <c r="AT28" s="593"/>
      <c r="AU28" s="593"/>
      <c r="AV28" s="593"/>
      <c r="AW28" s="593"/>
      <c r="AX28" s="593"/>
      <c r="AY28" s="593"/>
      <c r="AZ28" s="593"/>
      <c r="BA28" s="593"/>
      <c r="BB28" s="593"/>
      <c r="BC28" s="593"/>
      <c r="BD28" s="593"/>
      <c r="BE28" s="593"/>
      <c r="BF28" s="593"/>
      <c r="BG28" s="593"/>
      <c r="BH28" s="593"/>
      <c r="BI28" s="593"/>
      <c r="BJ28" s="593"/>
      <c r="BK28" s="593"/>
      <c r="BL28" s="593"/>
      <c r="BM28" s="593"/>
    </row>
    <row r="29" spans="1:65" s="639" customFormat="1" ht="24" customHeight="1">
      <c r="A29" s="968" t="s">
        <v>415</v>
      </c>
      <c r="B29" s="969" t="s">
        <v>47</v>
      </c>
      <c r="C29" s="970" t="s">
        <v>416</v>
      </c>
      <c r="D29" s="1096">
        <v>13398090.339999996</v>
      </c>
      <c r="E29" s="1097">
        <v>0.02</v>
      </c>
      <c r="F29" s="1097">
        <v>0</v>
      </c>
      <c r="G29" s="1100">
        <v>0.02</v>
      </c>
      <c r="H29" s="1099">
        <v>0</v>
      </c>
      <c r="I29" s="593"/>
      <c r="J29" s="593"/>
      <c r="K29" s="593"/>
      <c r="L29" s="593"/>
      <c r="M29" s="593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3"/>
      <c r="Z29" s="593"/>
      <c r="AA29" s="593"/>
      <c r="AB29" s="593"/>
      <c r="AC29" s="593"/>
      <c r="AD29" s="593"/>
      <c r="AE29" s="593"/>
      <c r="AF29" s="593"/>
      <c r="AG29" s="593"/>
      <c r="AH29" s="593"/>
      <c r="AI29" s="593"/>
      <c r="AJ29" s="593"/>
      <c r="AK29" s="593"/>
      <c r="AL29" s="593"/>
      <c r="AM29" s="593"/>
      <c r="AN29" s="593"/>
      <c r="AO29" s="593"/>
      <c r="AP29" s="593"/>
      <c r="AQ29" s="593"/>
      <c r="AR29" s="593"/>
      <c r="AS29" s="593"/>
      <c r="AT29" s="593"/>
      <c r="AU29" s="593"/>
      <c r="AV29" s="593"/>
      <c r="AW29" s="593"/>
      <c r="AX29" s="593"/>
      <c r="AY29" s="593"/>
      <c r="AZ29" s="593"/>
      <c r="BA29" s="593"/>
      <c r="BB29" s="593"/>
      <c r="BC29" s="593"/>
      <c r="BD29" s="593"/>
      <c r="BE29" s="593"/>
      <c r="BF29" s="593"/>
      <c r="BG29" s="593"/>
      <c r="BH29" s="593"/>
      <c r="BI29" s="593"/>
      <c r="BJ29" s="593"/>
      <c r="BK29" s="593"/>
      <c r="BL29" s="593"/>
      <c r="BM29" s="593"/>
    </row>
    <row r="30" spans="1:65" s="638" customFormat="1" ht="24" customHeight="1">
      <c r="A30" s="968" t="s">
        <v>417</v>
      </c>
      <c r="B30" s="969" t="s">
        <v>47</v>
      </c>
      <c r="C30" s="970" t="s">
        <v>418</v>
      </c>
      <c r="D30" s="1096">
        <v>98281.87</v>
      </c>
      <c r="E30" s="1097">
        <v>0</v>
      </c>
      <c r="F30" s="1097">
        <v>0</v>
      </c>
      <c r="G30" s="1100">
        <v>0</v>
      </c>
      <c r="H30" s="1099">
        <v>0</v>
      </c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  <c r="W30" s="593"/>
      <c r="X30" s="593"/>
      <c r="Y30" s="593"/>
      <c r="Z30" s="593"/>
      <c r="AA30" s="593"/>
      <c r="AB30" s="593"/>
      <c r="AC30" s="593"/>
      <c r="AD30" s="593"/>
      <c r="AE30" s="593"/>
      <c r="AF30" s="593"/>
      <c r="AG30" s="593"/>
      <c r="AH30" s="593"/>
      <c r="AI30" s="593"/>
      <c r="AJ30" s="593"/>
      <c r="AK30" s="593"/>
      <c r="AL30" s="593"/>
      <c r="AM30" s="593"/>
      <c r="AN30" s="593"/>
      <c r="AO30" s="593"/>
      <c r="AP30" s="593"/>
      <c r="AQ30" s="593"/>
      <c r="AR30" s="593"/>
      <c r="AS30" s="593"/>
      <c r="AT30" s="593"/>
      <c r="AU30" s="593"/>
      <c r="AV30" s="593"/>
      <c r="AW30" s="593"/>
      <c r="AX30" s="593"/>
      <c r="AY30" s="593"/>
      <c r="AZ30" s="593"/>
      <c r="BA30" s="593"/>
      <c r="BB30" s="593"/>
      <c r="BC30" s="593"/>
      <c r="BD30" s="593"/>
      <c r="BE30" s="593"/>
      <c r="BF30" s="593"/>
      <c r="BG30" s="593"/>
      <c r="BH30" s="593"/>
      <c r="BI30" s="593"/>
      <c r="BJ30" s="593"/>
      <c r="BK30" s="593"/>
      <c r="BL30" s="593"/>
      <c r="BM30" s="593"/>
    </row>
    <row r="31" spans="1:65" s="638" customFormat="1" ht="24" customHeight="1">
      <c r="A31" s="968" t="s">
        <v>419</v>
      </c>
      <c r="B31" s="969" t="s">
        <v>47</v>
      </c>
      <c r="C31" s="970" t="s">
        <v>606</v>
      </c>
      <c r="D31" s="1096">
        <v>217353.24</v>
      </c>
      <c r="E31" s="1097">
        <v>180</v>
      </c>
      <c r="F31" s="1097">
        <v>0</v>
      </c>
      <c r="G31" s="1100">
        <v>180</v>
      </c>
      <c r="H31" s="1099">
        <v>0</v>
      </c>
    </row>
    <row r="32" spans="1:65" s="633" customFormat="1" ht="24" customHeight="1">
      <c r="A32" s="968" t="s">
        <v>422</v>
      </c>
      <c r="B32" s="969" t="s">
        <v>47</v>
      </c>
      <c r="C32" s="970" t="s">
        <v>607</v>
      </c>
      <c r="D32" s="1096">
        <v>201268.84</v>
      </c>
      <c r="E32" s="1097">
        <v>0</v>
      </c>
      <c r="F32" s="1097">
        <v>0</v>
      </c>
      <c r="G32" s="1100">
        <v>0</v>
      </c>
      <c r="H32" s="1099">
        <v>0</v>
      </c>
    </row>
    <row r="33" spans="1:8" s="633" customFormat="1" ht="24" customHeight="1">
      <c r="A33" s="968" t="s">
        <v>441</v>
      </c>
      <c r="B33" s="969" t="s">
        <v>47</v>
      </c>
      <c r="C33" s="970" t="s">
        <v>180</v>
      </c>
      <c r="D33" s="1096">
        <v>1045280.08</v>
      </c>
      <c r="E33" s="1097">
        <v>0</v>
      </c>
      <c r="F33" s="1097">
        <v>0</v>
      </c>
      <c r="G33" s="1100">
        <v>0</v>
      </c>
      <c r="H33" s="1099">
        <v>0</v>
      </c>
    </row>
    <row r="34" spans="1:8" s="633" customFormat="1" ht="24" customHeight="1">
      <c r="A34" s="968" t="s">
        <v>425</v>
      </c>
      <c r="B34" s="969" t="s">
        <v>47</v>
      </c>
      <c r="C34" s="970" t="s">
        <v>608</v>
      </c>
      <c r="D34" s="1096">
        <v>1821424.6400000001</v>
      </c>
      <c r="E34" s="1097">
        <v>0</v>
      </c>
      <c r="F34" s="1097">
        <v>0</v>
      </c>
      <c r="G34" s="1100">
        <v>0</v>
      </c>
      <c r="H34" s="1099">
        <v>0</v>
      </c>
    </row>
    <row r="35" spans="1:8" s="633" customFormat="1" ht="24" customHeight="1">
      <c r="A35" s="968" t="s">
        <v>428</v>
      </c>
      <c r="B35" s="640" t="s">
        <v>47</v>
      </c>
      <c r="C35" s="970" t="s">
        <v>609</v>
      </c>
      <c r="D35" s="1096">
        <v>920031.53</v>
      </c>
      <c r="E35" s="1097">
        <v>0</v>
      </c>
      <c r="F35" s="1097">
        <v>0</v>
      </c>
      <c r="G35" s="1100">
        <v>0</v>
      </c>
      <c r="H35" s="1099">
        <v>0</v>
      </c>
    </row>
    <row r="36" spans="1:8" s="633" customFormat="1" ht="36.75" customHeight="1">
      <c r="A36" s="641" t="s">
        <v>431</v>
      </c>
      <c r="B36" s="642" t="s">
        <v>47</v>
      </c>
      <c r="C36" s="975" t="s">
        <v>610</v>
      </c>
      <c r="D36" s="1096">
        <v>0</v>
      </c>
      <c r="E36" s="1097">
        <v>0</v>
      </c>
      <c r="F36" s="1097">
        <v>0</v>
      </c>
      <c r="G36" s="1102">
        <v>0</v>
      </c>
      <c r="H36" s="1099">
        <v>0</v>
      </c>
    </row>
    <row r="37" spans="1:8" s="633" customFormat="1" ht="19.5" customHeight="1">
      <c r="A37" s="643" t="s">
        <v>4</v>
      </c>
      <c r="B37" s="644"/>
      <c r="C37" s="643"/>
      <c r="D37" s="645" t="s">
        <v>4</v>
      </c>
      <c r="E37" s="645" t="s">
        <v>4</v>
      </c>
      <c r="F37" s="645" t="s">
        <v>4</v>
      </c>
      <c r="G37" s="646" t="s">
        <v>4</v>
      </c>
      <c r="H37" s="645" t="s">
        <v>4</v>
      </c>
    </row>
    <row r="38" spans="1:8" s="633" customFormat="1" ht="16.5" customHeight="1">
      <c r="A38" s="647"/>
      <c r="B38" s="640"/>
      <c r="C38" s="648"/>
      <c r="D38" s="649"/>
      <c r="E38" s="650"/>
      <c r="F38" s="650"/>
      <c r="G38" s="651"/>
      <c r="H38" s="652"/>
    </row>
    <row r="39" spans="1:8" s="633" customFormat="1" ht="18.75" customHeight="1"/>
    <row r="40" spans="1:8" ht="16.5" customHeight="1">
      <c r="A40" s="653" t="s">
        <v>4</v>
      </c>
      <c r="B40" s="654"/>
      <c r="C40" s="653"/>
      <c r="D40" s="593" t="s">
        <v>4</v>
      </c>
    </row>
    <row r="41" spans="1:8" ht="22.5" hidden="1" customHeight="1">
      <c r="B41" s="1641" t="s">
        <v>624</v>
      </c>
      <c r="C41" s="1641"/>
      <c r="D41" s="593">
        <v>0</v>
      </c>
    </row>
    <row r="42" spans="1:8">
      <c r="D42" s="593" t="s">
        <v>4</v>
      </c>
    </row>
    <row r="43" spans="1:8">
      <c r="D43" s="593" t="s">
        <v>4</v>
      </c>
    </row>
    <row r="44" spans="1:8">
      <c r="D44" s="593" t="s">
        <v>4</v>
      </c>
    </row>
    <row r="45" spans="1:8">
      <c r="D45" s="593" t="s">
        <v>4</v>
      </c>
    </row>
    <row r="46" spans="1:8">
      <c r="D46" s="593" t="s">
        <v>4</v>
      </c>
    </row>
    <row r="47" spans="1:8">
      <c r="D47" s="655" t="s">
        <v>4</v>
      </c>
    </row>
    <row r="48" spans="1:8">
      <c r="D48" s="593" t="s">
        <v>4</v>
      </c>
    </row>
    <row r="49" spans="4:4">
      <c r="D49" s="593" t="s">
        <v>4</v>
      </c>
    </row>
    <row r="50" spans="4:4">
      <c r="D50" s="593" t="s">
        <v>4</v>
      </c>
    </row>
    <row r="51" spans="4:4">
      <c r="D51" s="593" t="s">
        <v>4</v>
      </c>
    </row>
    <row r="52" spans="4:4">
      <c r="D52" s="593" t="s">
        <v>4</v>
      </c>
    </row>
    <row r="53" spans="4:4">
      <c r="D53" s="593" t="s">
        <v>4</v>
      </c>
    </row>
    <row r="54" spans="4:4">
      <c r="D54" s="593" t="s">
        <v>4</v>
      </c>
    </row>
    <row r="55" spans="4:4">
      <c r="D55" s="656" t="s">
        <v>4</v>
      </c>
    </row>
    <row r="56" spans="4:4">
      <c r="D56" s="656" t="s">
        <v>4</v>
      </c>
    </row>
    <row r="57" spans="4:4">
      <c r="D57" s="656" t="s">
        <v>4</v>
      </c>
    </row>
    <row r="58" spans="4:4">
      <c r="D58" s="656" t="s">
        <v>4</v>
      </c>
    </row>
    <row r="59" spans="4:4">
      <c r="D59" s="656" t="s">
        <v>4</v>
      </c>
    </row>
    <row r="60" spans="4:4">
      <c r="D60" s="656" t="s">
        <v>4</v>
      </c>
    </row>
    <row r="61" spans="4:4">
      <c r="D61" s="656" t="s">
        <v>4</v>
      </c>
    </row>
    <row r="62" spans="4:4">
      <c r="D62" s="656" t="s">
        <v>4</v>
      </c>
    </row>
    <row r="63" spans="4:4">
      <c r="D63" s="656" t="s">
        <v>4</v>
      </c>
    </row>
    <row r="64" spans="4:4">
      <c r="D64" s="656" t="s">
        <v>4</v>
      </c>
    </row>
    <row r="65" spans="4:4">
      <c r="D65" s="656" t="s">
        <v>4</v>
      </c>
    </row>
    <row r="66" spans="4:4">
      <c r="D66" s="656" t="s">
        <v>4</v>
      </c>
    </row>
    <row r="67" spans="4:4">
      <c r="D67" s="656" t="s">
        <v>4</v>
      </c>
    </row>
    <row r="68" spans="4:4">
      <c r="D68" s="656" t="s">
        <v>4</v>
      </c>
    </row>
    <row r="69" spans="4:4">
      <c r="D69" s="656" t="s">
        <v>4</v>
      </c>
    </row>
    <row r="70" spans="4:4">
      <c r="D70" s="656" t="s">
        <v>4</v>
      </c>
    </row>
    <row r="71" spans="4:4">
      <c r="D71" s="656" t="s">
        <v>4</v>
      </c>
    </row>
    <row r="72" spans="4:4">
      <c r="D72" s="656" t="s">
        <v>4</v>
      </c>
    </row>
    <row r="73" spans="4:4">
      <c r="D73" s="656" t="s">
        <v>4</v>
      </c>
    </row>
    <row r="74" spans="4:4">
      <c r="D74" s="656" t="s">
        <v>4</v>
      </c>
    </row>
    <row r="75" spans="4:4">
      <c r="D75" s="656" t="s">
        <v>4</v>
      </c>
    </row>
    <row r="76" spans="4:4">
      <c r="D76" s="656" t="s">
        <v>4</v>
      </c>
    </row>
    <row r="77" spans="4:4">
      <c r="D77" s="656" t="s">
        <v>4</v>
      </c>
    </row>
    <row r="78" spans="4:4">
      <c r="D78" s="656" t="s">
        <v>4</v>
      </c>
    </row>
    <row r="79" spans="4:4">
      <c r="D79" s="656" t="s">
        <v>4</v>
      </c>
    </row>
    <row r="80" spans="4:4">
      <c r="D80" s="656" t="s">
        <v>4</v>
      </c>
    </row>
    <row r="81" spans="4:4">
      <c r="D81" s="656" t="s">
        <v>4</v>
      </c>
    </row>
    <row r="82" spans="4:4">
      <c r="D82" s="656" t="s">
        <v>4</v>
      </c>
    </row>
    <row r="83" spans="4:4">
      <c r="D83" s="656" t="s">
        <v>4</v>
      </c>
    </row>
    <row r="84" spans="4:4">
      <c r="D84" s="656" t="s">
        <v>4</v>
      </c>
    </row>
    <row r="85" spans="4:4">
      <c r="D85" s="656" t="s">
        <v>4</v>
      </c>
    </row>
    <row r="86" spans="4:4">
      <c r="D86" s="656" t="s">
        <v>4</v>
      </c>
    </row>
    <row r="87" spans="4:4">
      <c r="D87" s="656" t="s">
        <v>4</v>
      </c>
    </row>
    <row r="88" spans="4:4">
      <c r="D88" s="656" t="s">
        <v>4</v>
      </c>
    </row>
    <row r="89" spans="4:4">
      <c r="D89" s="656" t="s">
        <v>4</v>
      </c>
    </row>
    <row r="90" spans="4:4">
      <c r="D90" s="656" t="s">
        <v>4</v>
      </c>
    </row>
    <row r="91" spans="4:4">
      <c r="D91" s="656" t="s">
        <v>4</v>
      </c>
    </row>
    <row r="92" spans="4:4">
      <c r="D92" s="656" t="s">
        <v>4</v>
      </c>
    </row>
    <row r="93" spans="4:4">
      <c r="D93" s="656" t="s">
        <v>4</v>
      </c>
    </row>
    <row r="94" spans="4:4">
      <c r="D94" s="656" t="s">
        <v>4</v>
      </c>
    </row>
    <row r="95" spans="4:4">
      <c r="D95" s="656" t="s">
        <v>4</v>
      </c>
    </row>
    <row r="96" spans="4:4">
      <c r="D96" s="656" t="s">
        <v>4</v>
      </c>
    </row>
    <row r="97" spans="4:4">
      <c r="D97" s="656" t="s">
        <v>4</v>
      </c>
    </row>
    <row r="98" spans="4:4">
      <c r="D98" s="656" t="s">
        <v>4</v>
      </c>
    </row>
    <row r="99" spans="4:4">
      <c r="D99" s="656" t="s">
        <v>4</v>
      </c>
    </row>
    <row r="100" spans="4:4">
      <c r="D100" s="656" t="s">
        <v>4</v>
      </c>
    </row>
    <row r="101" spans="4:4">
      <c r="D101" s="656" t="s">
        <v>4</v>
      </c>
    </row>
    <row r="102" spans="4:4">
      <c r="D102" s="656" t="s">
        <v>4</v>
      </c>
    </row>
    <row r="103" spans="4:4">
      <c r="D103" s="656" t="s">
        <v>4</v>
      </c>
    </row>
    <row r="104" spans="4:4">
      <c r="D104" s="656" t="s">
        <v>4</v>
      </c>
    </row>
    <row r="105" spans="4:4">
      <c r="D105" s="656" t="s">
        <v>4</v>
      </c>
    </row>
    <row r="106" spans="4:4">
      <c r="D106" s="656" t="s">
        <v>4</v>
      </c>
    </row>
    <row r="107" spans="4:4">
      <c r="D107" s="656" t="s">
        <v>4</v>
      </c>
    </row>
    <row r="108" spans="4:4">
      <c r="D108" s="656" t="s">
        <v>4</v>
      </c>
    </row>
    <row r="109" spans="4:4">
      <c r="D109" s="656" t="s">
        <v>4</v>
      </c>
    </row>
    <row r="110" spans="4:4">
      <c r="D110" s="656" t="s">
        <v>4</v>
      </c>
    </row>
    <row r="111" spans="4:4">
      <c r="D111" s="656" t="s">
        <v>4</v>
      </c>
    </row>
    <row r="112" spans="4:4">
      <c r="D112" s="656" t="s">
        <v>4</v>
      </c>
    </row>
    <row r="113" spans="4:4">
      <c r="D113" s="656" t="s">
        <v>4</v>
      </c>
    </row>
    <row r="114" spans="4:4">
      <c r="D114" s="656" t="s">
        <v>4</v>
      </c>
    </row>
    <row r="115" spans="4:4">
      <c r="D115" s="656" t="s">
        <v>4</v>
      </c>
    </row>
    <row r="116" spans="4:4">
      <c r="D116" s="656" t="s">
        <v>4</v>
      </c>
    </row>
    <row r="117" spans="4:4">
      <c r="D117" s="656" t="s">
        <v>4</v>
      </c>
    </row>
    <row r="118" spans="4:4">
      <c r="D118" s="656" t="s">
        <v>4</v>
      </c>
    </row>
    <row r="119" spans="4:4">
      <c r="D119" s="656" t="s">
        <v>4</v>
      </c>
    </row>
    <row r="120" spans="4:4">
      <c r="D120" s="656" t="s">
        <v>4</v>
      </c>
    </row>
    <row r="121" spans="4:4">
      <c r="D121" s="656" t="s">
        <v>4</v>
      </c>
    </row>
    <row r="122" spans="4:4">
      <c r="D122" s="656" t="s">
        <v>4</v>
      </c>
    </row>
    <row r="123" spans="4:4">
      <c r="D123" s="656" t="s">
        <v>4</v>
      </c>
    </row>
    <row r="124" spans="4:4">
      <c r="D124" s="656" t="s">
        <v>4</v>
      </c>
    </row>
    <row r="125" spans="4:4">
      <c r="D125" s="656" t="s">
        <v>4</v>
      </c>
    </row>
    <row r="126" spans="4:4">
      <c r="D126" s="656" t="s">
        <v>4</v>
      </c>
    </row>
    <row r="127" spans="4:4">
      <c r="D127" s="656" t="s">
        <v>4</v>
      </c>
    </row>
    <row r="128" spans="4:4">
      <c r="D128" s="656" t="s">
        <v>4</v>
      </c>
    </row>
    <row r="129" spans="4:4">
      <c r="D129" s="656" t="s">
        <v>4</v>
      </c>
    </row>
    <row r="130" spans="4:4">
      <c r="D130" s="656" t="s">
        <v>4</v>
      </c>
    </row>
    <row r="131" spans="4:4">
      <c r="D131" s="656" t="s">
        <v>4</v>
      </c>
    </row>
    <row r="132" spans="4:4">
      <c r="D132" s="656" t="s">
        <v>4</v>
      </c>
    </row>
    <row r="133" spans="4:4">
      <c r="D133" s="656" t="s">
        <v>4</v>
      </c>
    </row>
    <row r="134" spans="4:4">
      <c r="D134" s="656" t="s">
        <v>4</v>
      </c>
    </row>
    <row r="135" spans="4:4">
      <c r="D135" s="656" t="s">
        <v>4</v>
      </c>
    </row>
    <row r="136" spans="4:4">
      <c r="D136" s="656" t="s">
        <v>4</v>
      </c>
    </row>
    <row r="137" spans="4:4">
      <c r="D137" s="656" t="s">
        <v>4</v>
      </c>
    </row>
    <row r="138" spans="4:4">
      <c r="D138" s="656" t="s">
        <v>4</v>
      </c>
    </row>
    <row r="139" spans="4:4">
      <c r="D139" s="656" t="s">
        <v>4</v>
      </c>
    </row>
    <row r="140" spans="4:4">
      <c r="D140" s="656" t="s">
        <v>4</v>
      </c>
    </row>
    <row r="141" spans="4:4">
      <c r="D141" s="656" t="s">
        <v>4</v>
      </c>
    </row>
    <row r="142" spans="4:4">
      <c r="D142" s="656" t="s">
        <v>4</v>
      </c>
    </row>
    <row r="143" spans="4:4">
      <c r="D143" s="656" t="s">
        <v>4</v>
      </c>
    </row>
    <row r="144" spans="4:4">
      <c r="D144" s="656" t="s">
        <v>4</v>
      </c>
    </row>
    <row r="145" spans="4:4">
      <c r="D145" s="656" t="s">
        <v>4</v>
      </c>
    </row>
    <row r="146" spans="4:4">
      <c r="D146" s="656" t="s">
        <v>4</v>
      </c>
    </row>
    <row r="147" spans="4:4">
      <c r="D147" s="656" t="s">
        <v>4</v>
      </c>
    </row>
    <row r="148" spans="4:4">
      <c r="D148" s="656" t="s">
        <v>4</v>
      </c>
    </row>
    <row r="149" spans="4:4">
      <c r="D149" s="656" t="s">
        <v>4</v>
      </c>
    </row>
    <row r="150" spans="4:4">
      <c r="D150" s="656" t="s">
        <v>4</v>
      </c>
    </row>
    <row r="151" spans="4:4">
      <c r="D151" s="656" t="s">
        <v>4</v>
      </c>
    </row>
    <row r="152" spans="4:4">
      <c r="D152" s="656" t="s">
        <v>4</v>
      </c>
    </row>
    <row r="153" spans="4:4">
      <c r="D153" s="656" t="s">
        <v>4</v>
      </c>
    </row>
    <row r="154" spans="4:4">
      <c r="D154" s="656" t="s">
        <v>4</v>
      </c>
    </row>
    <row r="155" spans="4:4">
      <c r="D155" s="656" t="s">
        <v>4</v>
      </c>
    </row>
    <row r="156" spans="4:4">
      <c r="D156" s="656" t="s">
        <v>4</v>
      </c>
    </row>
    <row r="157" spans="4:4">
      <c r="D157" s="656" t="s">
        <v>4</v>
      </c>
    </row>
    <row r="158" spans="4:4">
      <c r="D158" s="656" t="s">
        <v>4</v>
      </c>
    </row>
    <row r="159" spans="4:4">
      <c r="D159" s="656" t="s">
        <v>4</v>
      </c>
    </row>
    <row r="160" spans="4:4">
      <c r="D160" s="656" t="s">
        <v>4</v>
      </c>
    </row>
    <row r="161" spans="4:4">
      <c r="D161" s="656" t="s">
        <v>4</v>
      </c>
    </row>
    <row r="162" spans="4:4">
      <c r="D162" s="656" t="s">
        <v>4</v>
      </c>
    </row>
    <row r="163" spans="4:4">
      <c r="D163" s="656" t="s">
        <v>4</v>
      </c>
    </row>
    <row r="164" spans="4:4">
      <c r="D164" s="656" t="s">
        <v>4</v>
      </c>
    </row>
    <row r="165" spans="4:4">
      <c r="D165" s="656" t="s">
        <v>4</v>
      </c>
    </row>
    <row r="166" spans="4:4">
      <c r="D166" s="656" t="s">
        <v>4</v>
      </c>
    </row>
    <row r="167" spans="4:4">
      <c r="D167" s="656" t="s">
        <v>4</v>
      </c>
    </row>
    <row r="168" spans="4:4">
      <c r="D168" s="656" t="s">
        <v>4</v>
      </c>
    </row>
    <row r="169" spans="4:4">
      <c r="D169" s="656" t="s">
        <v>4</v>
      </c>
    </row>
    <row r="170" spans="4:4">
      <c r="D170" s="656" t="s">
        <v>4</v>
      </c>
    </row>
    <row r="171" spans="4:4">
      <c r="D171" s="656" t="s">
        <v>4</v>
      </c>
    </row>
    <row r="172" spans="4:4">
      <c r="D172" s="656" t="s">
        <v>4</v>
      </c>
    </row>
    <row r="173" spans="4:4">
      <c r="D173" s="656" t="s">
        <v>4</v>
      </c>
    </row>
    <row r="174" spans="4:4">
      <c r="D174" s="656" t="s">
        <v>4</v>
      </c>
    </row>
    <row r="175" spans="4:4">
      <c r="D175" s="656" t="s">
        <v>4</v>
      </c>
    </row>
    <row r="176" spans="4:4">
      <c r="D176" s="656" t="s">
        <v>4</v>
      </c>
    </row>
    <row r="177" spans="4:4">
      <c r="D177" s="656" t="s">
        <v>4</v>
      </c>
    </row>
    <row r="178" spans="4:4">
      <c r="D178" s="656" t="s">
        <v>4</v>
      </c>
    </row>
    <row r="179" spans="4:4">
      <c r="D179" s="656" t="s">
        <v>4</v>
      </c>
    </row>
    <row r="180" spans="4:4">
      <c r="D180" s="656" t="s">
        <v>4</v>
      </c>
    </row>
    <row r="181" spans="4:4">
      <c r="D181" s="656" t="s">
        <v>4</v>
      </c>
    </row>
    <row r="182" spans="4:4">
      <c r="D182" s="656" t="s">
        <v>4</v>
      </c>
    </row>
    <row r="183" spans="4:4">
      <c r="D183" s="656" t="s">
        <v>4</v>
      </c>
    </row>
    <row r="184" spans="4:4">
      <c r="D184" s="656" t="s">
        <v>4</v>
      </c>
    </row>
    <row r="185" spans="4:4">
      <c r="D185" s="656" t="s">
        <v>4</v>
      </c>
    </row>
    <row r="186" spans="4:4">
      <c r="D186" s="656" t="s">
        <v>4</v>
      </c>
    </row>
    <row r="187" spans="4:4">
      <c r="D187" s="656" t="s">
        <v>4</v>
      </c>
    </row>
    <row r="188" spans="4:4">
      <c r="D188" s="656" t="s">
        <v>4</v>
      </c>
    </row>
    <row r="189" spans="4:4">
      <c r="D189" s="656" t="s">
        <v>4</v>
      </c>
    </row>
    <row r="190" spans="4:4">
      <c r="D190" s="656" t="s">
        <v>4</v>
      </c>
    </row>
    <row r="191" spans="4:4">
      <c r="D191" s="656" t="s">
        <v>4</v>
      </c>
    </row>
    <row r="192" spans="4:4">
      <c r="D192" s="656" t="s">
        <v>4</v>
      </c>
    </row>
    <row r="193" spans="4:4">
      <c r="D193" s="656" t="s">
        <v>4</v>
      </c>
    </row>
    <row r="194" spans="4:4">
      <c r="D194" s="656" t="s">
        <v>4</v>
      </c>
    </row>
    <row r="195" spans="4:4">
      <c r="D195" s="656" t="s">
        <v>4</v>
      </c>
    </row>
    <row r="196" spans="4:4">
      <c r="D196" s="656" t="s">
        <v>4</v>
      </c>
    </row>
    <row r="197" spans="4:4">
      <c r="D197" s="656" t="s">
        <v>4</v>
      </c>
    </row>
    <row r="198" spans="4:4">
      <c r="D198" s="656" t="s">
        <v>4</v>
      </c>
    </row>
    <row r="199" spans="4:4">
      <c r="D199" s="656" t="s">
        <v>4</v>
      </c>
    </row>
    <row r="200" spans="4:4">
      <c r="D200" s="656" t="s">
        <v>4</v>
      </c>
    </row>
    <row r="201" spans="4:4">
      <c r="D201" s="656" t="s">
        <v>4</v>
      </c>
    </row>
    <row r="202" spans="4:4">
      <c r="D202" s="656" t="s">
        <v>4</v>
      </c>
    </row>
    <row r="203" spans="4:4">
      <c r="D203" s="656" t="s">
        <v>4</v>
      </c>
    </row>
    <row r="204" spans="4:4">
      <c r="D204" s="656" t="s">
        <v>4</v>
      </c>
    </row>
    <row r="205" spans="4:4">
      <c r="D205" s="656" t="s">
        <v>4</v>
      </c>
    </row>
    <row r="206" spans="4:4">
      <c r="D206" s="656" t="s">
        <v>4</v>
      </c>
    </row>
    <row r="207" spans="4:4">
      <c r="D207" s="656" t="s">
        <v>4</v>
      </c>
    </row>
    <row r="208" spans="4:4">
      <c r="D208" s="656" t="s">
        <v>4</v>
      </c>
    </row>
    <row r="209" spans="4:4">
      <c r="D209" s="656" t="s">
        <v>4</v>
      </c>
    </row>
    <row r="210" spans="4:4">
      <c r="D210" s="656" t="s">
        <v>4</v>
      </c>
    </row>
    <row r="211" spans="4:4">
      <c r="D211" s="656" t="s">
        <v>4</v>
      </c>
    </row>
    <row r="212" spans="4:4">
      <c r="D212" s="656" t="s">
        <v>4</v>
      </c>
    </row>
    <row r="213" spans="4:4">
      <c r="D213" s="656" t="s">
        <v>4</v>
      </c>
    </row>
    <row r="214" spans="4:4">
      <c r="D214" s="656" t="s">
        <v>4</v>
      </c>
    </row>
    <row r="215" spans="4:4">
      <c r="D215" s="656" t="s">
        <v>4</v>
      </c>
    </row>
    <row r="216" spans="4:4">
      <c r="D216" s="656" t="s">
        <v>4</v>
      </c>
    </row>
    <row r="217" spans="4:4">
      <c r="D217" s="656" t="s">
        <v>4</v>
      </c>
    </row>
    <row r="218" spans="4:4">
      <c r="D218" s="656" t="s">
        <v>4</v>
      </c>
    </row>
    <row r="219" spans="4:4">
      <c r="D219" s="656" t="s">
        <v>4</v>
      </c>
    </row>
    <row r="220" spans="4:4">
      <c r="D220" s="656" t="s">
        <v>4</v>
      </c>
    </row>
    <row r="221" spans="4:4">
      <c r="D221" s="656" t="s">
        <v>4</v>
      </c>
    </row>
    <row r="222" spans="4:4">
      <c r="D222" s="656" t="s">
        <v>4</v>
      </c>
    </row>
    <row r="223" spans="4:4">
      <c r="D223" s="656" t="s">
        <v>4</v>
      </c>
    </row>
    <row r="224" spans="4:4">
      <c r="D224" s="656" t="s">
        <v>4</v>
      </c>
    </row>
    <row r="225" spans="4:4">
      <c r="D225" s="656" t="s">
        <v>4</v>
      </c>
    </row>
    <row r="226" spans="4:4">
      <c r="D226" s="656" t="s">
        <v>4</v>
      </c>
    </row>
    <row r="227" spans="4:4">
      <c r="D227" s="656" t="s">
        <v>4</v>
      </c>
    </row>
    <row r="228" spans="4:4">
      <c r="D228" s="656" t="s">
        <v>4</v>
      </c>
    </row>
    <row r="229" spans="4:4">
      <c r="D229" s="656" t="s">
        <v>4</v>
      </c>
    </row>
    <row r="230" spans="4:4">
      <c r="D230" s="656" t="s">
        <v>4</v>
      </c>
    </row>
    <row r="231" spans="4:4">
      <c r="D231" s="656" t="s">
        <v>4</v>
      </c>
    </row>
    <row r="232" spans="4:4">
      <c r="D232" s="656" t="s">
        <v>4</v>
      </c>
    </row>
    <row r="233" spans="4:4">
      <c r="D233" s="656" t="s">
        <v>4</v>
      </c>
    </row>
    <row r="234" spans="4:4">
      <c r="D234" s="656" t="s">
        <v>4</v>
      </c>
    </row>
    <row r="235" spans="4:4">
      <c r="D235" s="656" t="s">
        <v>4</v>
      </c>
    </row>
    <row r="236" spans="4:4">
      <c r="D236" s="656" t="s">
        <v>4</v>
      </c>
    </row>
    <row r="237" spans="4:4">
      <c r="D237" s="656" t="s">
        <v>4</v>
      </c>
    </row>
    <row r="238" spans="4:4">
      <c r="D238" s="656" t="s">
        <v>4</v>
      </c>
    </row>
    <row r="239" spans="4:4">
      <c r="D239" s="656" t="s">
        <v>4</v>
      </c>
    </row>
    <row r="240" spans="4:4">
      <c r="D240" s="656" t="s">
        <v>4</v>
      </c>
    </row>
    <row r="241" spans="4:4">
      <c r="D241" s="656" t="s">
        <v>4</v>
      </c>
    </row>
    <row r="242" spans="4:4">
      <c r="D242" s="656" t="s">
        <v>4</v>
      </c>
    </row>
    <row r="243" spans="4:4">
      <c r="D243" s="656" t="s">
        <v>4</v>
      </c>
    </row>
    <row r="244" spans="4:4">
      <c r="D244" s="656" t="s">
        <v>4</v>
      </c>
    </row>
    <row r="245" spans="4:4">
      <c r="D245" s="656" t="s">
        <v>4</v>
      </c>
    </row>
    <row r="246" spans="4:4">
      <c r="D246" s="656" t="s">
        <v>4</v>
      </c>
    </row>
    <row r="247" spans="4:4">
      <c r="D247" s="656" t="s">
        <v>4</v>
      </c>
    </row>
    <row r="248" spans="4:4">
      <c r="D248" s="656" t="s">
        <v>4</v>
      </c>
    </row>
    <row r="249" spans="4:4">
      <c r="D249" s="656" t="s">
        <v>4</v>
      </c>
    </row>
    <row r="250" spans="4:4">
      <c r="D250" s="656" t="s">
        <v>4</v>
      </c>
    </row>
    <row r="251" spans="4:4">
      <c r="D251" s="656" t="s">
        <v>4</v>
      </c>
    </row>
    <row r="252" spans="4:4">
      <c r="D252" s="656" t="s">
        <v>4</v>
      </c>
    </row>
    <row r="253" spans="4:4">
      <c r="D253" s="656" t="s">
        <v>4</v>
      </c>
    </row>
    <row r="254" spans="4:4">
      <c r="D254" s="656" t="s">
        <v>4</v>
      </c>
    </row>
    <row r="255" spans="4:4">
      <c r="D255" s="656" t="s">
        <v>4</v>
      </c>
    </row>
    <row r="256" spans="4:4">
      <c r="D256" s="656" t="s">
        <v>4</v>
      </c>
    </row>
    <row r="257" spans="4:4">
      <c r="D257" s="656" t="s">
        <v>4</v>
      </c>
    </row>
    <row r="258" spans="4:4">
      <c r="D258" s="656" t="s">
        <v>4</v>
      </c>
    </row>
    <row r="259" spans="4:4">
      <c r="D259" s="656" t="s">
        <v>4</v>
      </c>
    </row>
    <row r="260" spans="4:4">
      <c r="D260" s="656" t="s">
        <v>4</v>
      </c>
    </row>
    <row r="261" spans="4:4">
      <c r="D261" s="656" t="s">
        <v>4</v>
      </c>
    </row>
    <row r="262" spans="4:4">
      <c r="D262" s="656" t="s">
        <v>4</v>
      </c>
    </row>
    <row r="263" spans="4:4">
      <c r="D263" s="656" t="s">
        <v>4</v>
      </c>
    </row>
    <row r="264" spans="4:4">
      <c r="D264" s="656" t="s">
        <v>4</v>
      </c>
    </row>
    <row r="265" spans="4:4">
      <c r="D265" s="656" t="s">
        <v>4</v>
      </c>
    </row>
    <row r="266" spans="4:4">
      <c r="D266" s="656" t="s">
        <v>4</v>
      </c>
    </row>
    <row r="267" spans="4:4">
      <c r="D267" s="656" t="s">
        <v>4</v>
      </c>
    </row>
    <row r="268" spans="4:4">
      <c r="D268" s="656" t="s">
        <v>4</v>
      </c>
    </row>
    <row r="269" spans="4:4">
      <c r="D269" s="656" t="s">
        <v>4</v>
      </c>
    </row>
    <row r="270" spans="4:4">
      <c r="D270" s="656" t="s">
        <v>4</v>
      </c>
    </row>
    <row r="271" spans="4:4">
      <c r="D271" s="656" t="s">
        <v>4</v>
      </c>
    </row>
    <row r="272" spans="4:4">
      <c r="D272" s="656" t="s">
        <v>4</v>
      </c>
    </row>
    <row r="273" spans="4:4">
      <c r="D273" s="656" t="s">
        <v>4</v>
      </c>
    </row>
    <row r="274" spans="4:4">
      <c r="D274" s="656" t="s">
        <v>4</v>
      </c>
    </row>
    <row r="275" spans="4:4">
      <c r="D275" s="656" t="s">
        <v>4</v>
      </c>
    </row>
    <row r="276" spans="4:4">
      <c r="D276" s="656" t="s">
        <v>4</v>
      </c>
    </row>
    <row r="277" spans="4:4">
      <c r="D277" s="656" t="s">
        <v>4</v>
      </c>
    </row>
    <row r="278" spans="4:4">
      <c r="D278" s="656" t="s">
        <v>4</v>
      </c>
    </row>
    <row r="279" spans="4:4">
      <c r="D279" s="656" t="s">
        <v>4</v>
      </c>
    </row>
    <row r="280" spans="4:4">
      <c r="D280" s="656" t="s">
        <v>4</v>
      </c>
    </row>
    <row r="281" spans="4:4">
      <c r="D281" s="656" t="s">
        <v>4</v>
      </c>
    </row>
    <row r="282" spans="4:4">
      <c r="D282" s="656" t="s">
        <v>4</v>
      </c>
    </row>
    <row r="283" spans="4:4">
      <c r="D283" s="656" t="s">
        <v>4</v>
      </c>
    </row>
    <row r="284" spans="4:4">
      <c r="D284" s="656" t="s">
        <v>4</v>
      </c>
    </row>
    <row r="285" spans="4:4">
      <c r="D285" s="656" t="s">
        <v>4</v>
      </c>
    </row>
    <row r="286" spans="4:4">
      <c r="D286" s="656" t="s">
        <v>4</v>
      </c>
    </row>
    <row r="287" spans="4:4">
      <c r="D287" s="656" t="s">
        <v>4</v>
      </c>
    </row>
    <row r="288" spans="4:4">
      <c r="D288" s="656" t="s">
        <v>4</v>
      </c>
    </row>
    <row r="289" spans="4:4">
      <c r="D289" s="656" t="s">
        <v>4</v>
      </c>
    </row>
    <row r="290" spans="4:4">
      <c r="D290" s="656" t="s">
        <v>4</v>
      </c>
    </row>
    <row r="291" spans="4:4">
      <c r="D291" s="656" t="s">
        <v>4</v>
      </c>
    </row>
    <row r="292" spans="4:4">
      <c r="D292" s="656" t="s">
        <v>4</v>
      </c>
    </row>
    <row r="293" spans="4:4">
      <c r="D293" s="656" t="s">
        <v>4</v>
      </c>
    </row>
    <row r="294" spans="4:4">
      <c r="D294" s="656" t="s">
        <v>4</v>
      </c>
    </row>
    <row r="295" spans="4:4">
      <c r="D295" s="656" t="s">
        <v>4</v>
      </c>
    </row>
    <row r="296" spans="4:4">
      <c r="D296" s="656" t="s">
        <v>4</v>
      </c>
    </row>
    <row r="297" spans="4:4">
      <c r="D297" s="656" t="s">
        <v>4</v>
      </c>
    </row>
    <row r="298" spans="4:4">
      <c r="D298" s="656" t="s">
        <v>4</v>
      </c>
    </row>
    <row r="299" spans="4:4">
      <c r="D299" s="656" t="s">
        <v>4</v>
      </c>
    </row>
    <row r="300" spans="4:4">
      <c r="D300" s="656" t="s">
        <v>4</v>
      </c>
    </row>
    <row r="301" spans="4:4">
      <c r="D301" s="656" t="s">
        <v>4</v>
      </c>
    </row>
    <row r="302" spans="4:4">
      <c r="D302" s="656" t="s">
        <v>4</v>
      </c>
    </row>
    <row r="303" spans="4:4">
      <c r="D303" s="656" t="s">
        <v>4</v>
      </c>
    </row>
    <row r="304" spans="4:4">
      <c r="D304" s="656" t="s">
        <v>4</v>
      </c>
    </row>
    <row r="305" spans="4:4">
      <c r="D305" s="656" t="s">
        <v>4</v>
      </c>
    </row>
    <row r="306" spans="4:4">
      <c r="D306" s="656" t="s">
        <v>4</v>
      </c>
    </row>
    <row r="307" spans="4:4">
      <c r="D307" s="656" t="s">
        <v>4</v>
      </c>
    </row>
    <row r="308" spans="4:4">
      <c r="D308" s="656" t="s">
        <v>4</v>
      </c>
    </row>
    <row r="309" spans="4:4">
      <c r="D309" s="656" t="s">
        <v>4</v>
      </c>
    </row>
    <row r="310" spans="4:4">
      <c r="D310" s="656" t="s">
        <v>4</v>
      </c>
    </row>
    <row r="311" spans="4:4">
      <c r="D311" s="656" t="s">
        <v>4</v>
      </c>
    </row>
    <row r="312" spans="4:4">
      <c r="D312" s="656" t="s">
        <v>4</v>
      </c>
    </row>
    <row r="313" spans="4:4">
      <c r="D313" s="656" t="s">
        <v>4</v>
      </c>
    </row>
    <row r="314" spans="4:4">
      <c r="D314" s="656" t="s">
        <v>4</v>
      </c>
    </row>
    <row r="315" spans="4:4">
      <c r="D315" s="656" t="s">
        <v>4</v>
      </c>
    </row>
    <row r="316" spans="4:4">
      <c r="D316" s="656" t="s">
        <v>4</v>
      </c>
    </row>
    <row r="317" spans="4:4">
      <c r="D317" s="656" t="s">
        <v>4</v>
      </c>
    </row>
    <row r="318" spans="4:4">
      <c r="D318" s="656" t="s">
        <v>4</v>
      </c>
    </row>
    <row r="319" spans="4:4">
      <c r="D319" s="656" t="s">
        <v>4</v>
      </c>
    </row>
    <row r="320" spans="4:4">
      <c r="D320" s="656" t="s">
        <v>4</v>
      </c>
    </row>
    <row r="321" spans="4:4">
      <c r="D321" s="656" t="s">
        <v>4</v>
      </c>
    </row>
    <row r="322" spans="4:4">
      <c r="D322" s="656" t="s">
        <v>4</v>
      </c>
    </row>
    <row r="323" spans="4:4">
      <c r="D323" s="656" t="s">
        <v>4</v>
      </c>
    </row>
    <row r="324" spans="4:4">
      <c r="D324" s="656" t="s">
        <v>4</v>
      </c>
    </row>
    <row r="325" spans="4:4">
      <c r="D325" s="656" t="s">
        <v>4</v>
      </c>
    </row>
    <row r="326" spans="4:4">
      <c r="D326" s="656" t="s">
        <v>4</v>
      </c>
    </row>
    <row r="327" spans="4:4">
      <c r="D327" s="656" t="s">
        <v>4</v>
      </c>
    </row>
    <row r="328" spans="4:4">
      <c r="D328" s="656" t="s">
        <v>4</v>
      </c>
    </row>
    <row r="329" spans="4:4">
      <c r="D329" s="656" t="s">
        <v>4</v>
      </c>
    </row>
    <row r="330" spans="4:4">
      <c r="D330" s="656" t="s">
        <v>4</v>
      </c>
    </row>
    <row r="331" spans="4:4">
      <c r="D331" s="656" t="s">
        <v>4</v>
      </c>
    </row>
    <row r="332" spans="4:4">
      <c r="D332" s="656" t="s">
        <v>4</v>
      </c>
    </row>
    <row r="333" spans="4:4">
      <c r="D333" s="656" t="s">
        <v>4</v>
      </c>
    </row>
    <row r="334" spans="4:4">
      <c r="D334" s="656" t="s">
        <v>4</v>
      </c>
    </row>
    <row r="335" spans="4:4">
      <c r="D335" s="656" t="s">
        <v>4</v>
      </c>
    </row>
    <row r="336" spans="4:4">
      <c r="D336" s="656" t="s">
        <v>4</v>
      </c>
    </row>
    <row r="337" spans="4:4">
      <c r="D337" s="656" t="s">
        <v>4</v>
      </c>
    </row>
    <row r="338" spans="4:4">
      <c r="D338" s="656" t="s">
        <v>4</v>
      </c>
    </row>
    <row r="339" spans="4:4">
      <c r="D339" s="656" t="s">
        <v>4</v>
      </c>
    </row>
    <row r="340" spans="4:4">
      <c r="D340" s="656" t="s">
        <v>4</v>
      </c>
    </row>
    <row r="341" spans="4:4">
      <c r="D341" s="656" t="s">
        <v>4</v>
      </c>
    </row>
    <row r="342" spans="4:4">
      <c r="D342" s="656" t="s">
        <v>4</v>
      </c>
    </row>
    <row r="343" spans="4:4">
      <c r="D343" s="656" t="s">
        <v>4</v>
      </c>
    </row>
    <row r="344" spans="4:4">
      <c r="D344" s="656" t="s">
        <v>4</v>
      </c>
    </row>
    <row r="345" spans="4:4">
      <c r="D345" s="656" t="s">
        <v>4</v>
      </c>
    </row>
    <row r="346" spans="4:4">
      <c r="D346" s="656" t="s">
        <v>4</v>
      </c>
    </row>
    <row r="347" spans="4:4">
      <c r="D347" s="656" t="s">
        <v>4</v>
      </c>
    </row>
    <row r="348" spans="4:4">
      <c r="D348" s="656" t="s">
        <v>4</v>
      </c>
    </row>
    <row r="349" spans="4:4">
      <c r="D349" s="656" t="s">
        <v>4</v>
      </c>
    </row>
    <row r="350" spans="4:4">
      <c r="D350" s="656" t="s">
        <v>4</v>
      </c>
    </row>
    <row r="351" spans="4:4">
      <c r="D351" s="656" t="s">
        <v>4</v>
      </c>
    </row>
    <row r="352" spans="4:4">
      <c r="D352" s="656" t="s">
        <v>4</v>
      </c>
    </row>
    <row r="353" spans="4:4">
      <c r="D353" s="656" t="s">
        <v>4</v>
      </c>
    </row>
    <row r="354" spans="4:4">
      <c r="D354" s="656" t="s">
        <v>4</v>
      </c>
    </row>
    <row r="355" spans="4:4">
      <c r="D355" s="656" t="s">
        <v>4</v>
      </c>
    </row>
    <row r="356" spans="4:4">
      <c r="D356" s="656" t="s">
        <v>4</v>
      </c>
    </row>
    <row r="357" spans="4:4">
      <c r="D357" s="656" t="s">
        <v>4</v>
      </c>
    </row>
    <row r="358" spans="4:4">
      <c r="D358" s="656" t="s">
        <v>4</v>
      </c>
    </row>
    <row r="359" spans="4:4">
      <c r="D359" s="656" t="s">
        <v>4</v>
      </c>
    </row>
    <row r="360" spans="4:4">
      <c r="D360" s="656" t="s">
        <v>4</v>
      </c>
    </row>
    <row r="361" spans="4:4">
      <c r="D361" s="656" t="s">
        <v>4</v>
      </c>
    </row>
    <row r="362" spans="4:4">
      <c r="D362" s="656" t="s">
        <v>4</v>
      </c>
    </row>
    <row r="363" spans="4:4">
      <c r="D363" s="656" t="s">
        <v>4</v>
      </c>
    </row>
    <row r="364" spans="4:4">
      <c r="D364" s="656" t="s">
        <v>4</v>
      </c>
    </row>
    <row r="365" spans="4:4">
      <c r="D365" s="656" t="s">
        <v>4</v>
      </c>
    </row>
    <row r="366" spans="4:4">
      <c r="D366" s="656" t="s">
        <v>4</v>
      </c>
    </row>
    <row r="367" spans="4:4">
      <c r="D367" s="656" t="s">
        <v>4</v>
      </c>
    </row>
    <row r="368" spans="4:4">
      <c r="D368" s="656" t="s">
        <v>4</v>
      </c>
    </row>
    <row r="369" spans="4:4">
      <c r="D369" s="656" t="s">
        <v>4</v>
      </c>
    </row>
    <row r="370" spans="4:4">
      <c r="D370" s="656" t="s">
        <v>4</v>
      </c>
    </row>
    <row r="371" spans="4:4">
      <c r="D371" s="656" t="s">
        <v>4</v>
      </c>
    </row>
    <row r="372" spans="4:4">
      <c r="D372" s="656" t="s">
        <v>4</v>
      </c>
    </row>
    <row r="373" spans="4:4">
      <c r="D373" s="656" t="s">
        <v>4</v>
      </c>
    </row>
    <row r="374" spans="4:4">
      <c r="D374" s="656" t="s">
        <v>4</v>
      </c>
    </row>
    <row r="375" spans="4:4">
      <c r="D375" s="656" t="s">
        <v>4</v>
      </c>
    </row>
    <row r="376" spans="4:4">
      <c r="D376" s="656" t="s">
        <v>4</v>
      </c>
    </row>
    <row r="377" spans="4:4">
      <c r="D377" s="656" t="s">
        <v>4</v>
      </c>
    </row>
    <row r="378" spans="4:4">
      <c r="D378" s="656" t="s">
        <v>4</v>
      </c>
    </row>
    <row r="379" spans="4:4">
      <c r="D379" s="656" t="s">
        <v>4</v>
      </c>
    </row>
    <row r="380" spans="4:4">
      <c r="D380" s="656" t="s">
        <v>4</v>
      </c>
    </row>
    <row r="381" spans="4:4">
      <c r="D381" s="656" t="s">
        <v>4</v>
      </c>
    </row>
    <row r="382" spans="4:4">
      <c r="D382" s="656" t="s">
        <v>4</v>
      </c>
    </row>
    <row r="383" spans="4:4">
      <c r="D383" s="656" t="s">
        <v>4</v>
      </c>
    </row>
    <row r="384" spans="4:4">
      <c r="D384" s="656" t="s">
        <v>4</v>
      </c>
    </row>
    <row r="385" spans="4:4">
      <c r="D385" s="656" t="s">
        <v>4</v>
      </c>
    </row>
    <row r="386" spans="4:4">
      <c r="D386" s="656" t="s">
        <v>4</v>
      </c>
    </row>
    <row r="387" spans="4:4">
      <c r="D387" s="656" t="s">
        <v>4</v>
      </c>
    </row>
    <row r="388" spans="4:4">
      <c r="D388" s="656" t="s">
        <v>4</v>
      </c>
    </row>
    <row r="389" spans="4:4">
      <c r="D389" s="656" t="s">
        <v>4</v>
      </c>
    </row>
    <row r="390" spans="4:4">
      <c r="D390" s="656" t="s">
        <v>4</v>
      </c>
    </row>
    <row r="391" spans="4:4">
      <c r="D391" s="656" t="s">
        <v>4</v>
      </c>
    </row>
    <row r="392" spans="4:4">
      <c r="D392" s="656" t="s">
        <v>4</v>
      </c>
    </row>
    <row r="393" spans="4:4">
      <c r="D393" s="656" t="s">
        <v>4</v>
      </c>
    </row>
    <row r="394" spans="4:4">
      <c r="D394" s="656" t="s">
        <v>4</v>
      </c>
    </row>
    <row r="395" spans="4:4">
      <c r="D395" s="656" t="s">
        <v>4</v>
      </c>
    </row>
    <row r="396" spans="4:4">
      <c r="D396" s="656" t="s">
        <v>4</v>
      </c>
    </row>
    <row r="397" spans="4:4">
      <c r="D397" s="656" t="s">
        <v>4</v>
      </c>
    </row>
    <row r="398" spans="4:4">
      <c r="D398" s="656" t="s">
        <v>4</v>
      </c>
    </row>
    <row r="399" spans="4:4">
      <c r="D399" s="656" t="s">
        <v>4</v>
      </c>
    </row>
    <row r="400" spans="4:4">
      <c r="D400" s="656" t="s">
        <v>4</v>
      </c>
    </row>
    <row r="401" spans="4:4">
      <c r="D401" s="656" t="s">
        <v>4</v>
      </c>
    </row>
    <row r="402" spans="4:4">
      <c r="D402" s="656" t="s">
        <v>4</v>
      </c>
    </row>
    <row r="403" spans="4:4">
      <c r="D403" s="656" t="s">
        <v>4</v>
      </c>
    </row>
    <row r="404" spans="4:4">
      <c r="D404" s="656" t="s">
        <v>4</v>
      </c>
    </row>
    <row r="405" spans="4:4">
      <c r="D405" s="656" t="s">
        <v>4</v>
      </c>
    </row>
    <row r="406" spans="4:4">
      <c r="D406" s="656" t="s">
        <v>4</v>
      </c>
    </row>
    <row r="407" spans="4:4">
      <c r="D407" s="656" t="s">
        <v>4</v>
      </c>
    </row>
    <row r="408" spans="4:4">
      <c r="D408" s="656" t="s">
        <v>4</v>
      </c>
    </row>
    <row r="409" spans="4:4">
      <c r="D409" s="656" t="s">
        <v>4</v>
      </c>
    </row>
    <row r="410" spans="4:4">
      <c r="D410" s="656" t="s">
        <v>4</v>
      </c>
    </row>
    <row r="411" spans="4:4">
      <c r="D411" s="656" t="s">
        <v>4</v>
      </c>
    </row>
    <row r="412" spans="4:4">
      <c r="D412" s="656" t="s">
        <v>4</v>
      </c>
    </row>
    <row r="413" spans="4:4">
      <c r="D413" s="656" t="s">
        <v>4</v>
      </c>
    </row>
    <row r="414" spans="4:4">
      <c r="D414" s="656" t="s">
        <v>4</v>
      </c>
    </row>
    <row r="415" spans="4:4">
      <c r="D415" s="656" t="s">
        <v>4</v>
      </c>
    </row>
    <row r="416" spans="4:4">
      <c r="D416" s="656" t="s">
        <v>4</v>
      </c>
    </row>
    <row r="417" spans="4:4">
      <c r="D417" s="656" t="s">
        <v>4</v>
      </c>
    </row>
    <row r="418" spans="4:4">
      <c r="D418" s="656" t="s">
        <v>4</v>
      </c>
    </row>
    <row r="419" spans="4:4">
      <c r="D419" s="656" t="s">
        <v>4</v>
      </c>
    </row>
    <row r="420" spans="4:4">
      <c r="D420" s="656" t="s">
        <v>4</v>
      </c>
    </row>
    <row r="421" spans="4:4">
      <c r="D421" s="656" t="s">
        <v>4</v>
      </c>
    </row>
    <row r="422" spans="4:4">
      <c r="D422" s="656" t="s">
        <v>4</v>
      </c>
    </row>
    <row r="423" spans="4:4">
      <c r="D423" s="656" t="s">
        <v>4</v>
      </c>
    </row>
    <row r="424" spans="4:4">
      <c r="D424" s="656" t="s">
        <v>4</v>
      </c>
    </row>
    <row r="425" spans="4:4">
      <c r="D425" s="656" t="s">
        <v>4</v>
      </c>
    </row>
    <row r="426" spans="4:4">
      <c r="D426" s="656" t="s">
        <v>4</v>
      </c>
    </row>
    <row r="427" spans="4:4">
      <c r="D427" s="656" t="s">
        <v>4</v>
      </c>
    </row>
    <row r="428" spans="4:4">
      <c r="D428" s="656" t="s">
        <v>4</v>
      </c>
    </row>
    <row r="429" spans="4:4">
      <c r="D429" s="656" t="s">
        <v>4</v>
      </c>
    </row>
    <row r="430" spans="4:4">
      <c r="D430" s="656" t="s">
        <v>4</v>
      </c>
    </row>
    <row r="431" spans="4:4">
      <c r="D431" s="656" t="s">
        <v>4</v>
      </c>
    </row>
    <row r="432" spans="4:4">
      <c r="D432" s="656" t="s">
        <v>4</v>
      </c>
    </row>
    <row r="433" spans="4:4">
      <c r="D433" s="656" t="s">
        <v>4</v>
      </c>
    </row>
    <row r="434" spans="4:4">
      <c r="D434" s="656" t="s">
        <v>4</v>
      </c>
    </row>
    <row r="435" spans="4:4">
      <c r="D435" s="656" t="s">
        <v>4</v>
      </c>
    </row>
    <row r="436" spans="4:4">
      <c r="D436" s="656" t="s">
        <v>4</v>
      </c>
    </row>
    <row r="437" spans="4:4">
      <c r="D437" s="656" t="s">
        <v>4</v>
      </c>
    </row>
    <row r="438" spans="4:4">
      <c r="D438" s="656" t="s">
        <v>4</v>
      </c>
    </row>
    <row r="439" spans="4:4">
      <c r="D439" s="656" t="s">
        <v>4</v>
      </c>
    </row>
    <row r="440" spans="4:4">
      <c r="D440" s="656" t="s">
        <v>4</v>
      </c>
    </row>
    <row r="441" spans="4:4">
      <c r="D441" s="656" t="s">
        <v>4</v>
      </c>
    </row>
    <row r="442" spans="4:4">
      <c r="D442" s="656" t="s">
        <v>4</v>
      </c>
    </row>
    <row r="443" spans="4:4">
      <c r="D443" s="656" t="s">
        <v>4</v>
      </c>
    </row>
    <row r="444" spans="4:4">
      <c r="D444" s="656" t="s">
        <v>4</v>
      </c>
    </row>
    <row r="445" spans="4:4">
      <c r="D445" s="656" t="s">
        <v>4</v>
      </c>
    </row>
    <row r="446" spans="4:4">
      <c r="D446" s="656" t="s">
        <v>4</v>
      </c>
    </row>
    <row r="447" spans="4:4">
      <c r="D447" s="656" t="s">
        <v>4</v>
      </c>
    </row>
    <row r="448" spans="4:4">
      <c r="D448" s="656" t="s">
        <v>4</v>
      </c>
    </row>
    <row r="449" spans="4:4">
      <c r="D449" s="656" t="s">
        <v>4</v>
      </c>
    </row>
    <row r="450" spans="4:4">
      <c r="D450" s="656" t="s">
        <v>4</v>
      </c>
    </row>
    <row r="451" spans="4:4">
      <c r="D451" s="656" t="s">
        <v>4</v>
      </c>
    </row>
    <row r="452" spans="4:4">
      <c r="D452" s="656" t="s">
        <v>4</v>
      </c>
    </row>
    <row r="453" spans="4:4">
      <c r="D453" s="656" t="s">
        <v>4</v>
      </c>
    </row>
    <row r="454" spans="4:4">
      <c r="D454" s="656" t="s">
        <v>4</v>
      </c>
    </row>
    <row r="455" spans="4:4">
      <c r="D455" s="656" t="s">
        <v>4</v>
      </c>
    </row>
    <row r="456" spans="4:4">
      <c r="D456" s="656" t="s">
        <v>4</v>
      </c>
    </row>
    <row r="457" spans="4:4">
      <c r="D457" s="656" t="s">
        <v>4</v>
      </c>
    </row>
    <row r="458" spans="4:4">
      <c r="D458" s="656" t="s">
        <v>4</v>
      </c>
    </row>
    <row r="459" spans="4:4">
      <c r="D459" s="656" t="s">
        <v>4</v>
      </c>
    </row>
    <row r="460" spans="4:4">
      <c r="D460" s="656" t="s">
        <v>4</v>
      </c>
    </row>
    <row r="461" spans="4:4">
      <c r="D461" s="656" t="s">
        <v>4</v>
      </c>
    </row>
    <row r="462" spans="4:4">
      <c r="D462" s="656" t="s">
        <v>4</v>
      </c>
    </row>
    <row r="463" spans="4:4">
      <c r="D463" s="656" t="s">
        <v>4</v>
      </c>
    </row>
    <row r="464" spans="4:4">
      <c r="D464" s="656" t="s">
        <v>4</v>
      </c>
    </row>
    <row r="465" spans="4:4">
      <c r="D465" s="656" t="s">
        <v>4</v>
      </c>
    </row>
    <row r="466" spans="4:4">
      <c r="D466" s="656" t="s">
        <v>4</v>
      </c>
    </row>
    <row r="467" spans="4:4">
      <c r="D467" s="656" t="s">
        <v>4</v>
      </c>
    </row>
    <row r="468" spans="4:4">
      <c r="D468" s="656" t="s">
        <v>4</v>
      </c>
    </row>
    <row r="469" spans="4:4">
      <c r="D469" s="656" t="s">
        <v>4</v>
      </c>
    </row>
    <row r="470" spans="4:4">
      <c r="D470" s="656" t="s">
        <v>4</v>
      </c>
    </row>
    <row r="471" spans="4:4">
      <c r="D471" s="656" t="s">
        <v>4</v>
      </c>
    </row>
    <row r="472" spans="4:4">
      <c r="D472" s="656" t="s">
        <v>4</v>
      </c>
    </row>
    <row r="473" spans="4:4">
      <c r="D473" s="656" t="s">
        <v>4</v>
      </c>
    </row>
    <row r="474" spans="4:4">
      <c r="D474" s="656" t="s">
        <v>4</v>
      </c>
    </row>
    <row r="475" spans="4:4">
      <c r="D475" s="656" t="s">
        <v>4</v>
      </c>
    </row>
    <row r="476" spans="4:4">
      <c r="D476" s="656" t="s">
        <v>4</v>
      </c>
    </row>
    <row r="477" spans="4:4">
      <c r="D477" s="656" t="s">
        <v>4</v>
      </c>
    </row>
    <row r="478" spans="4:4">
      <c r="D478" s="656" t="s">
        <v>4</v>
      </c>
    </row>
    <row r="479" spans="4:4">
      <c r="D479" s="656" t="s">
        <v>4</v>
      </c>
    </row>
    <row r="480" spans="4:4">
      <c r="D480" s="656" t="s">
        <v>4</v>
      </c>
    </row>
    <row r="481" spans="4:4">
      <c r="D481" s="656" t="s">
        <v>4</v>
      </c>
    </row>
    <row r="482" spans="4:4">
      <c r="D482" s="656" t="s">
        <v>4</v>
      </c>
    </row>
    <row r="483" spans="4:4">
      <c r="D483" s="656" t="s">
        <v>4</v>
      </c>
    </row>
    <row r="484" spans="4:4">
      <c r="D484" s="656" t="s">
        <v>4</v>
      </c>
    </row>
    <row r="485" spans="4:4">
      <c r="D485" s="656" t="s">
        <v>4</v>
      </c>
    </row>
    <row r="486" spans="4:4">
      <c r="D486" s="656" t="s">
        <v>4</v>
      </c>
    </row>
    <row r="487" spans="4:4">
      <c r="D487" s="656" t="s">
        <v>4</v>
      </c>
    </row>
    <row r="488" spans="4:4">
      <c r="D488" s="656" t="s">
        <v>4</v>
      </c>
    </row>
    <row r="489" spans="4:4">
      <c r="D489" s="656" t="s">
        <v>4</v>
      </c>
    </row>
    <row r="490" spans="4:4">
      <c r="D490" s="656" t="s">
        <v>4</v>
      </c>
    </row>
    <row r="491" spans="4:4">
      <c r="D491" s="656" t="s">
        <v>4</v>
      </c>
    </row>
    <row r="492" spans="4:4">
      <c r="D492" s="656" t="s">
        <v>4</v>
      </c>
    </row>
    <row r="493" spans="4:4">
      <c r="D493" s="656" t="s">
        <v>4</v>
      </c>
    </row>
    <row r="494" spans="4:4">
      <c r="D494" s="656" t="s">
        <v>4</v>
      </c>
    </row>
    <row r="495" spans="4:4">
      <c r="D495" s="656" t="s">
        <v>4</v>
      </c>
    </row>
    <row r="496" spans="4:4">
      <c r="D496" s="656" t="s">
        <v>4</v>
      </c>
    </row>
    <row r="497" spans="4:4">
      <c r="D497" s="656" t="s">
        <v>4</v>
      </c>
    </row>
    <row r="498" spans="4:4">
      <c r="D498" s="656" t="s">
        <v>4</v>
      </c>
    </row>
    <row r="499" spans="4:4">
      <c r="D499" s="656" t="s">
        <v>4</v>
      </c>
    </row>
    <row r="500" spans="4:4">
      <c r="D500" s="656" t="s">
        <v>4</v>
      </c>
    </row>
    <row r="501" spans="4:4">
      <c r="D501" s="656" t="s">
        <v>4</v>
      </c>
    </row>
    <row r="502" spans="4:4">
      <c r="D502" s="656" t="s">
        <v>4</v>
      </c>
    </row>
    <row r="503" spans="4:4">
      <c r="D503" s="656" t="s">
        <v>4</v>
      </c>
    </row>
    <row r="504" spans="4:4">
      <c r="D504" s="656" t="s">
        <v>4</v>
      </c>
    </row>
    <row r="505" spans="4:4">
      <c r="D505" s="656" t="s">
        <v>4</v>
      </c>
    </row>
    <row r="506" spans="4:4">
      <c r="D506" s="656" t="s">
        <v>4</v>
      </c>
    </row>
    <row r="507" spans="4:4">
      <c r="D507" s="656" t="s">
        <v>4</v>
      </c>
    </row>
    <row r="508" spans="4:4">
      <c r="D508" s="656" t="s">
        <v>4</v>
      </c>
    </row>
    <row r="509" spans="4:4">
      <c r="D509" s="656" t="s">
        <v>4</v>
      </c>
    </row>
    <row r="510" spans="4:4">
      <c r="D510" s="656" t="s">
        <v>4</v>
      </c>
    </row>
    <row r="511" spans="4:4">
      <c r="D511" s="656" t="s">
        <v>4</v>
      </c>
    </row>
    <row r="512" spans="4:4">
      <c r="D512" s="656" t="s">
        <v>4</v>
      </c>
    </row>
    <row r="513" spans="4:4">
      <c r="D513" s="656" t="s">
        <v>4</v>
      </c>
    </row>
    <row r="514" spans="4:4">
      <c r="D514" s="656" t="s">
        <v>4</v>
      </c>
    </row>
    <row r="515" spans="4:4">
      <c r="D515" s="656" t="s">
        <v>4</v>
      </c>
    </row>
    <row r="516" spans="4:4">
      <c r="D516" s="656" t="s">
        <v>4</v>
      </c>
    </row>
    <row r="517" spans="4:4">
      <c r="D517" s="656" t="s">
        <v>4</v>
      </c>
    </row>
    <row r="518" spans="4:4">
      <c r="D518" s="656" t="s">
        <v>4</v>
      </c>
    </row>
    <row r="519" spans="4:4">
      <c r="D519" s="656" t="s">
        <v>4</v>
      </c>
    </row>
    <row r="520" spans="4:4">
      <c r="D520" s="656" t="s">
        <v>4</v>
      </c>
    </row>
    <row r="521" spans="4:4">
      <c r="D521" s="656" t="s">
        <v>4</v>
      </c>
    </row>
    <row r="522" spans="4:4">
      <c r="D522" s="656" t="s">
        <v>4</v>
      </c>
    </row>
    <row r="523" spans="4:4">
      <c r="D523" s="656" t="s">
        <v>4</v>
      </c>
    </row>
    <row r="524" spans="4:4">
      <c r="D524" s="656" t="s">
        <v>4</v>
      </c>
    </row>
    <row r="525" spans="4:4">
      <c r="D525" s="656" t="s">
        <v>4</v>
      </c>
    </row>
    <row r="526" spans="4:4">
      <c r="D526" s="656" t="s">
        <v>4</v>
      </c>
    </row>
    <row r="527" spans="4:4">
      <c r="D527" s="656" t="s">
        <v>4</v>
      </c>
    </row>
    <row r="528" spans="4:4">
      <c r="D528" s="656" t="s">
        <v>4</v>
      </c>
    </row>
    <row r="529" spans="4:4">
      <c r="D529" s="656" t="s">
        <v>4</v>
      </c>
    </row>
    <row r="530" spans="4:4">
      <c r="D530" s="656" t="s">
        <v>4</v>
      </c>
    </row>
    <row r="531" spans="4:4">
      <c r="D531" s="656" t="s">
        <v>4</v>
      </c>
    </row>
    <row r="532" spans="4:4">
      <c r="D532" s="656" t="s">
        <v>4</v>
      </c>
    </row>
    <row r="533" spans="4:4">
      <c r="D533" s="656" t="s">
        <v>4</v>
      </c>
    </row>
    <row r="534" spans="4:4">
      <c r="D534" s="656" t="s">
        <v>4</v>
      </c>
    </row>
    <row r="535" spans="4:4">
      <c r="D535" s="656" t="s">
        <v>4</v>
      </c>
    </row>
    <row r="536" spans="4:4">
      <c r="D536" s="656" t="s">
        <v>4</v>
      </c>
    </row>
    <row r="537" spans="4:4">
      <c r="D537" s="656" t="s">
        <v>4</v>
      </c>
    </row>
    <row r="538" spans="4:4">
      <c r="D538" s="656" t="s">
        <v>4</v>
      </c>
    </row>
    <row r="539" spans="4:4">
      <c r="D539" s="656" t="s">
        <v>4</v>
      </c>
    </row>
    <row r="540" spans="4:4">
      <c r="D540" s="656" t="s">
        <v>4</v>
      </c>
    </row>
    <row r="541" spans="4:4">
      <c r="D541" s="656" t="s">
        <v>4</v>
      </c>
    </row>
    <row r="542" spans="4:4">
      <c r="D542" s="656" t="s">
        <v>4</v>
      </c>
    </row>
    <row r="543" spans="4:4">
      <c r="D543" s="656" t="s">
        <v>4</v>
      </c>
    </row>
    <row r="544" spans="4:4">
      <c r="D544" s="656" t="s">
        <v>4</v>
      </c>
    </row>
    <row r="545" spans="4:4">
      <c r="D545" s="656" t="s">
        <v>4</v>
      </c>
    </row>
    <row r="546" spans="4:4">
      <c r="D546" s="656" t="s">
        <v>4</v>
      </c>
    </row>
    <row r="547" spans="4:4">
      <c r="D547" s="656" t="s">
        <v>4</v>
      </c>
    </row>
    <row r="548" spans="4:4">
      <c r="D548" s="656" t="s">
        <v>4</v>
      </c>
    </row>
    <row r="549" spans="4:4">
      <c r="D549" s="656" t="s">
        <v>4</v>
      </c>
    </row>
    <row r="550" spans="4:4">
      <c r="D550" s="656" t="s">
        <v>4</v>
      </c>
    </row>
    <row r="551" spans="4:4">
      <c r="D551" s="656" t="s">
        <v>4</v>
      </c>
    </row>
    <row r="552" spans="4:4">
      <c r="D552" s="656" t="s">
        <v>4</v>
      </c>
    </row>
    <row r="553" spans="4:4">
      <c r="D553" s="656" t="s">
        <v>4</v>
      </c>
    </row>
    <row r="554" spans="4:4">
      <c r="D554" s="656" t="s">
        <v>4</v>
      </c>
    </row>
    <row r="555" spans="4:4">
      <c r="D555" s="656" t="s">
        <v>4</v>
      </c>
    </row>
    <row r="556" spans="4:4">
      <c r="D556" s="656" t="s">
        <v>4</v>
      </c>
    </row>
    <row r="557" spans="4:4">
      <c r="D557" s="656" t="s">
        <v>4</v>
      </c>
    </row>
    <row r="558" spans="4:4">
      <c r="D558" s="656" t="s">
        <v>4</v>
      </c>
    </row>
    <row r="559" spans="4:4">
      <c r="D559" s="656" t="s">
        <v>4</v>
      </c>
    </row>
    <row r="560" spans="4:4">
      <c r="D560" s="656" t="s">
        <v>4</v>
      </c>
    </row>
    <row r="561" spans="4:4">
      <c r="D561" s="656" t="s">
        <v>4</v>
      </c>
    </row>
    <row r="562" spans="4:4">
      <c r="D562" s="656" t="s">
        <v>4</v>
      </c>
    </row>
    <row r="563" spans="4:4">
      <c r="D563" s="656" t="s">
        <v>4</v>
      </c>
    </row>
    <row r="564" spans="4:4">
      <c r="D564" s="656" t="s">
        <v>4</v>
      </c>
    </row>
    <row r="565" spans="4:4">
      <c r="D565" s="656" t="s">
        <v>4</v>
      </c>
    </row>
    <row r="566" spans="4:4">
      <c r="D566" s="656" t="s">
        <v>4</v>
      </c>
    </row>
    <row r="567" spans="4:4">
      <c r="D567" s="656" t="s">
        <v>4</v>
      </c>
    </row>
    <row r="568" spans="4:4">
      <c r="D568" s="656" t="s">
        <v>4</v>
      </c>
    </row>
    <row r="569" spans="4:4">
      <c r="D569" s="656" t="s">
        <v>4</v>
      </c>
    </row>
    <row r="570" spans="4:4">
      <c r="D570" s="656" t="s">
        <v>4</v>
      </c>
    </row>
    <row r="571" spans="4:4">
      <c r="D571" s="656" t="s">
        <v>4</v>
      </c>
    </row>
    <row r="572" spans="4:4">
      <c r="D572" s="656" t="s">
        <v>4</v>
      </c>
    </row>
    <row r="573" spans="4:4">
      <c r="D573" s="656" t="s">
        <v>4</v>
      </c>
    </row>
    <row r="574" spans="4:4">
      <c r="D574" s="656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67" firstPageNumber="61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24">
    <pageSetUpPr autoPageBreaks="0"/>
  </sheetPr>
  <dimension ref="A1:AD45"/>
  <sheetViews>
    <sheetView showGridLines="0" zoomScale="75" zoomScaleNormal="75" workbookViewId="0">
      <selection activeCell="P19" sqref="P19"/>
    </sheetView>
  </sheetViews>
  <sheetFormatPr defaultColWidth="12.5703125" defaultRowHeight="15"/>
  <cols>
    <col min="1" max="1" width="4.85546875" style="659" customWidth="1"/>
    <col min="2" max="2" width="1.7109375" style="659" customWidth="1"/>
    <col min="3" max="3" width="55" style="659" customWidth="1"/>
    <col min="4" max="4" width="20.140625" style="659" customWidth="1"/>
    <col min="5" max="8" width="21.42578125" style="659" customWidth="1"/>
    <col min="9" max="256" width="12.5703125" style="659"/>
    <col min="257" max="257" width="4.85546875" style="659" customWidth="1"/>
    <col min="258" max="258" width="1.7109375" style="659" customWidth="1"/>
    <col min="259" max="259" width="55" style="659" customWidth="1"/>
    <col min="260" max="260" width="20.140625" style="659" customWidth="1"/>
    <col min="261" max="264" width="21.42578125" style="659" customWidth="1"/>
    <col min="265" max="512" width="12.5703125" style="659"/>
    <col min="513" max="513" width="4.85546875" style="659" customWidth="1"/>
    <col min="514" max="514" width="1.7109375" style="659" customWidth="1"/>
    <col min="515" max="515" width="55" style="659" customWidth="1"/>
    <col min="516" max="516" width="20.140625" style="659" customWidth="1"/>
    <col min="517" max="520" width="21.42578125" style="659" customWidth="1"/>
    <col min="521" max="768" width="12.5703125" style="659"/>
    <col min="769" max="769" width="4.85546875" style="659" customWidth="1"/>
    <col min="770" max="770" width="1.7109375" style="659" customWidth="1"/>
    <col min="771" max="771" width="55" style="659" customWidth="1"/>
    <col min="772" max="772" width="20.140625" style="659" customWidth="1"/>
    <col min="773" max="776" width="21.42578125" style="659" customWidth="1"/>
    <col min="777" max="1024" width="12.5703125" style="659"/>
    <col min="1025" max="1025" width="4.85546875" style="659" customWidth="1"/>
    <col min="1026" max="1026" width="1.7109375" style="659" customWidth="1"/>
    <col min="1027" max="1027" width="55" style="659" customWidth="1"/>
    <col min="1028" max="1028" width="20.140625" style="659" customWidth="1"/>
    <col min="1029" max="1032" width="21.42578125" style="659" customWidth="1"/>
    <col min="1033" max="1280" width="12.5703125" style="659"/>
    <col min="1281" max="1281" width="4.85546875" style="659" customWidth="1"/>
    <col min="1282" max="1282" width="1.7109375" style="659" customWidth="1"/>
    <col min="1283" max="1283" width="55" style="659" customWidth="1"/>
    <col min="1284" max="1284" width="20.140625" style="659" customWidth="1"/>
    <col min="1285" max="1288" width="21.42578125" style="659" customWidth="1"/>
    <col min="1289" max="1536" width="12.5703125" style="659"/>
    <col min="1537" max="1537" width="4.85546875" style="659" customWidth="1"/>
    <col min="1538" max="1538" width="1.7109375" style="659" customWidth="1"/>
    <col min="1539" max="1539" width="55" style="659" customWidth="1"/>
    <col min="1540" max="1540" width="20.140625" style="659" customWidth="1"/>
    <col min="1541" max="1544" width="21.42578125" style="659" customWidth="1"/>
    <col min="1545" max="1792" width="12.5703125" style="659"/>
    <col min="1793" max="1793" width="4.85546875" style="659" customWidth="1"/>
    <col min="1794" max="1794" width="1.7109375" style="659" customWidth="1"/>
    <col min="1795" max="1795" width="55" style="659" customWidth="1"/>
    <col min="1796" max="1796" width="20.140625" style="659" customWidth="1"/>
    <col min="1797" max="1800" width="21.42578125" style="659" customWidth="1"/>
    <col min="1801" max="2048" width="12.5703125" style="659"/>
    <col min="2049" max="2049" width="4.85546875" style="659" customWidth="1"/>
    <col min="2050" max="2050" width="1.7109375" style="659" customWidth="1"/>
    <col min="2051" max="2051" width="55" style="659" customWidth="1"/>
    <col min="2052" max="2052" width="20.140625" style="659" customWidth="1"/>
    <col min="2053" max="2056" width="21.42578125" style="659" customWidth="1"/>
    <col min="2057" max="2304" width="12.5703125" style="659"/>
    <col min="2305" max="2305" width="4.85546875" style="659" customWidth="1"/>
    <col min="2306" max="2306" width="1.7109375" style="659" customWidth="1"/>
    <col min="2307" max="2307" width="55" style="659" customWidth="1"/>
    <col min="2308" max="2308" width="20.140625" style="659" customWidth="1"/>
    <col min="2309" max="2312" width="21.42578125" style="659" customWidth="1"/>
    <col min="2313" max="2560" width="12.5703125" style="659"/>
    <col min="2561" max="2561" width="4.85546875" style="659" customWidth="1"/>
    <col min="2562" max="2562" width="1.7109375" style="659" customWidth="1"/>
    <col min="2563" max="2563" width="55" style="659" customWidth="1"/>
    <col min="2564" max="2564" width="20.140625" style="659" customWidth="1"/>
    <col min="2565" max="2568" width="21.42578125" style="659" customWidth="1"/>
    <col min="2569" max="2816" width="12.5703125" style="659"/>
    <col min="2817" max="2817" width="4.85546875" style="659" customWidth="1"/>
    <col min="2818" max="2818" width="1.7109375" style="659" customWidth="1"/>
    <col min="2819" max="2819" width="55" style="659" customWidth="1"/>
    <col min="2820" max="2820" width="20.140625" style="659" customWidth="1"/>
    <col min="2821" max="2824" width="21.42578125" style="659" customWidth="1"/>
    <col min="2825" max="3072" width="12.5703125" style="659"/>
    <col min="3073" max="3073" width="4.85546875" style="659" customWidth="1"/>
    <col min="3074" max="3074" width="1.7109375" style="659" customWidth="1"/>
    <col min="3075" max="3075" width="55" style="659" customWidth="1"/>
    <col min="3076" max="3076" width="20.140625" style="659" customWidth="1"/>
    <col min="3077" max="3080" width="21.42578125" style="659" customWidth="1"/>
    <col min="3081" max="3328" width="12.5703125" style="659"/>
    <col min="3329" max="3329" width="4.85546875" style="659" customWidth="1"/>
    <col min="3330" max="3330" width="1.7109375" style="659" customWidth="1"/>
    <col min="3331" max="3331" width="55" style="659" customWidth="1"/>
    <col min="3332" max="3332" width="20.140625" style="659" customWidth="1"/>
    <col min="3333" max="3336" width="21.42578125" style="659" customWidth="1"/>
    <col min="3337" max="3584" width="12.5703125" style="659"/>
    <col min="3585" max="3585" width="4.85546875" style="659" customWidth="1"/>
    <col min="3586" max="3586" width="1.7109375" style="659" customWidth="1"/>
    <col min="3587" max="3587" width="55" style="659" customWidth="1"/>
    <col min="3588" max="3588" width="20.140625" style="659" customWidth="1"/>
    <col min="3589" max="3592" width="21.42578125" style="659" customWidth="1"/>
    <col min="3593" max="3840" width="12.5703125" style="659"/>
    <col min="3841" max="3841" width="4.85546875" style="659" customWidth="1"/>
    <col min="3842" max="3842" width="1.7109375" style="659" customWidth="1"/>
    <col min="3843" max="3843" width="55" style="659" customWidth="1"/>
    <col min="3844" max="3844" width="20.140625" style="659" customWidth="1"/>
    <col min="3845" max="3848" width="21.42578125" style="659" customWidth="1"/>
    <col min="3849" max="4096" width="12.5703125" style="659"/>
    <col min="4097" max="4097" width="4.85546875" style="659" customWidth="1"/>
    <col min="4098" max="4098" width="1.7109375" style="659" customWidth="1"/>
    <col min="4099" max="4099" width="55" style="659" customWidth="1"/>
    <col min="4100" max="4100" width="20.140625" style="659" customWidth="1"/>
    <col min="4101" max="4104" width="21.42578125" style="659" customWidth="1"/>
    <col min="4105" max="4352" width="12.5703125" style="659"/>
    <col min="4353" max="4353" width="4.85546875" style="659" customWidth="1"/>
    <col min="4354" max="4354" width="1.7109375" style="659" customWidth="1"/>
    <col min="4355" max="4355" width="55" style="659" customWidth="1"/>
    <col min="4356" max="4356" width="20.140625" style="659" customWidth="1"/>
    <col min="4357" max="4360" width="21.42578125" style="659" customWidth="1"/>
    <col min="4361" max="4608" width="12.5703125" style="659"/>
    <col min="4609" max="4609" width="4.85546875" style="659" customWidth="1"/>
    <col min="4610" max="4610" width="1.7109375" style="659" customWidth="1"/>
    <col min="4611" max="4611" width="55" style="659" customWidth="1"/>
    <col min="4612" max="4612" width="20.140625" style="659" customWidth="1"/>
    <col min="4613" max="4616" width="21.42578125" style="659" customWidth="1"/>
    <col min="4617" max="4864" width="12.5703125" style="659"/>
    <col min="4865" max="4865" width="4.85546875" style="659" customWidth="1"/>
    <col min="4866" max="4866" width="1.7109375" style="659" customWidth="1"/>
    <col min="4867" max="4867" width="55" style="659" customWidth="1"/>
    <col min="4868" max="4868" width="20.140625" style="659" customWidth="1"/>
    <col min="4869" max="4872" width="21.42578125" style="659" customWidth="1"/>
    <col min="4873" max="5120" width="12.5703125" style="659"/>
    <col min="5121" max="5121" width="4.85546875" style="659" customWidth="1"/>
    <col min="5122" max="5122" width="1.7109375" style="659" customWidth="1"/>
    <col min="5123" max="5123" width="55" style="659" customWidth="1"/>
    <col min="5124" max="5124" width="20.140625" style="659" customWidth="1"/>
    <col min="5125" max="5128" width="21.42578125" style="659" customWidth="1"/>
    <col min="5129" max="5376" width="12.5703125" style="659"/>
    <col min="5377" max="5377" width="4.85546875" style="659" customWidth="1"/>
    <col min="5378" max="5378" width="1.7109375" style="659" customWidth="1"/>
    <col min="5379" max="5379" width="55" style="659" customWidth="1"/>
    <col min="5380" max="5380" width="20.140625" style="659" customWidth="1"/>
    <col min="5381" max="5384" width="21.42578125" style="659" customWidth="1"/>
    <col min="5385" max="5632" width="12.5703125" style="659"/>
    <col min="5633" max="5633" width="4.85546875" style="659" customWidth="1"/>
    <col min="5634" max="5634" width="1.7109375" style="659" customWidth="1"/>
    <col min="5635" max="5635" width="55" style="659" customWidth="1"/>
    <col min="5636" max="5636" width="20.140625" style="659" customWidth="1"/>
    <col min="5637" max="5640" width="21.42578125" style="659" customWidth="1"/>
    <col min="5641" max="5888" width="12.5703125" style="659"/>
    <col min="5889" max="5889" width="4.85546875" style="659" customWidth="1"/>
    <col min="5890" max="5890" width="1.7109375" style="659" customWidth="1"/>
    <col min="5891" max="5891" width="55" style="659" customWidth="1"/>
    <col min="5892" max="5892" width="20.140625" style="659" customWidth="1"/>
    <col min="5893" max="5896" width="21.42578125" style="659" customWidth="1"/>
    <col min="5897" max="6144" width="12.5703125" style="659"/>
    <col min="6145" max="6145" width="4.85546875" style="659" customWidth="1"/>
    <col min="6146" max="6146" width="1.7109375" style="659" customWidth="1"/>
    <col min="6147" max="6147" width="55" style="659" customWidth="1"/>
    <col min="6148" max="6148" width="20.140625" style="659" customWidth="1"/>
    <col min="6149" max="6152" width="21.42578125" style="659" customWidth="1"/>
    <col min="6153" max="6400" width="12.5703125" style="659"/>
    <col min="6401" max="6401" width="4.85546875" style="659" customWidth="1"/>
    <col min="6402" max="6402" width="1.7109375" style="659" customWidth="1"/>
    <col min="6403" max="6403" width="55" style="659" customWidth="1"/>
    <col min="6404" max="6404" width="20.140625" style="659" customWidth="1"/>
    <col min="6405" max="6408" width="21.42578125" style="659" customWidth="1"/>
    <col min="6409" max="6656" width="12.5703125" style="659"/>
    <col min="6657" max="6657" width="4.85546875" style="659" customWidth="1"/>
    <col min="6658" max="6658" width="1.7109375" style="659" customWidth="1"/>
    <col min="6659" max="6659" width="55" style="659" customWidth="1"/>
    <col min="6660" max="6660" width="20.140625" style="659" customWidth="1"/>
    <col min="6661" max="6664" width="21.42578125" style="659" customWidth="1"/>
    <col min="6665" max="6912" width="12.5703125" style="659"/>
    <col min="6913" max="6913" width="4.85546875" style="659" customWidth="1"/>
    <col min="6914" max="6914" width="1.7109375" style="659" customWidth="1"/>
    <col min="6915" max="6915" width="55" style="659" customWidth="1"/>
    <col min="6916" max="6916" width="20.140625" style="659" customWidth="1"/>
    <col min="6917" max="6920" width="21.42578125" style="659" customWidth="1"/>
    <col min="6921" max="7168" width="12.5703125" style="659"/>
    <col min="7169" max="7169" width="4.85546875" style="659" customWidth="1"/>
    <col min="7170" max="7170" width="1.7109375" style="659" customWidth="1"/>
    <col min="7171" max="7171" width="55" style="659" customWidth="1"/>
    <col min="7172" max="7172" width="20.140625" style="659" customWidth="1"/>
    <col min="7173" max="7176" width="21.42578125" style="659" customWidth="1"/>
    <col min="7177" max="7424" width="12.5703125" style="659"/>
    <col min="7425" max="7425" width="4.85546875" style="659" customWidth="1"/>
    <col min="7426" max="7426" width="1.7109375" style="659" customWidth="1"/>
    <col min="7427" max="7427" width="55" style="659" customWidth="1"/>
    <col min="7428" max="7428" width="20.140625" style="659" customWidth="1"/>
    <col min="7429" max="7432" width="21.42578125" style="659" customWidth="1"/>
    <col min="7433" max="7680" width="12.5703125" style="659"/>
    <col min="7681" max="7681" width="4.85546875" style="659" customWidth="1"/>
    <col min="7682" max="7682" width="1.7109375" style="659" customWidth="1"/>
    <col min="7683" max="7683" width="55" style="659" customWidth="1"/>
    <col min="7684" max="7684" width="20.140625" style="659" customWidth="1"/>
    <col min="7685" max="7688" width="21.42578125" style="659" customWidth="1"/>
    <col min="7689" max="7936" width="12.5703125" style="659"/>
    <col min="7937" max="7937" width="4.85546875" style="659" customWidth="1"/>
    <col min="7938" max="7938" width="1.7109375" style="659" customWidth="1"/>
    <col min="7939" max="7939" width="55" style="659" customWidth="1"/>
    <col min="7940" max="7940" width="20.140625" style="659" customWidth="1"/>
    <col min="7941" max="7944" width="21.42578125" style="659" customWidth="1"/>
    <col min="7945" max="8192" width="12.5703125" style="659"/>
    <col min="8193" max="8193" width="4.85546875" style="659" customWidth="1"/>
    <col min="8194" max="8194" width="1.7109375" style="659" customWidth="1"/>
    <col min="8195" max="8195" width="55" style="659" customWidth="1"/>
    <col min="8196" max="8196" width="20.140625" style="659" customWidth="1"/>
    <col min="8197" max="8200" width="21.42578125" style="659" customWidth="1"/>
    <col min="8201" max="8448" width="12.5703125" style="659"/>
    <col min="8449" max="8449" width="4.85546875" style="659" customWidth="1"/>
    <col min="8450" max="8450" width="1.7109375" style="659" customWidth="1"/>
    <col min="8451" max="8451" width="55" style="659" customWidth="1"/>
    <col min="8452" max="8452" width="20.140625" style="659" customWidth="1"/>
    <col min="8453" max="8456" width="21.42578125" style="659" customWidth="1"/>
    <col min="8457" max="8704" width="12.5703125" style="659"/>
    <col min="8705" max="8705" width="4.85546875" style="659" customWidth="1"/>
    <col min="8706" max="8706" width="1.7109375" style="659" customWidth="1"/>
    <col min="8707" max="8707" width="55" style="659" customWidth="1"/>
    <col min="8708" max="8708" width="20.140625" style="659" customWidth="1"/>
    <col min="8709" max="8712" width="21.42578125" style="659" customWidth="1"/>
    <col min="8713" max="8960" width="12.5703125" style="659"/>
    <col min="8961" max="8961" width="4.85546875" style="659" customWidth="1"/>
    <col min="8962" max="8962" width="1.7109375" style="659" customWidth="1"/>
    <col min="8963" max="8963" width="55" style="659" customWidth="1"/>
    <col min="8964" max="8964" width="20.140625" style="659" customWidth="1"/>
    <col min="8965" max="8968" width="21.42578125" style="659" customWidth="1"/>
    <col min="8969" max="9216" width="12.5703125" style="659"/>
    <col min="9217" max="9217" width="4.85546875" style="659" customWidth="1"/>
    <col min="9218" max="9218" width="1.7109375" style="659" customWidth="1"/>
    <col min="9219" max="9219" width="55" style="659" customWidth="1"/>
    <col min="9220" max="9220" width="20.140625" style="659" customWidth="1"/>
    <col min="9221" max="9224" width="21.42578125" style="659" customWidth="1"/>
    <col min="9225" max="9472" width="12.5703125" style="659"/>
    <col min="9473" max="9473" width="4.85546875" style="659" customWidth="1"/>
    <col min="9474" max="9474" width="1.7109375" style="659" customWidth="1"/>
    <col min="9475" max="9475" width="55" style="659" customWidth="1"/>
    <col min="9476" max="9476" width="20.140625" style="659" customWidth="1"/>
    <col min="9477" max="9480" width="21.42578125" style="659" customWidth="1"/>
    <col min="9481" max="9728" width="12.5703125" style="659"/>
    <col min="9729" max="9729" width="4.85546875" style="659" customWidth="1"/>
    <col min="9730" max="9730" width="1.7109375" style="659" customWidth="1"/>
    <col min="9731" max="9731" width="55" style="659" customWidth="1"/>
    <col min="9732" max="9732" width="20.140625" style="659" customWidth="1"/>
    <col min="9733" max="9736" width="21.42578125" style="659" customWidth="1"/>
    <col min="9737" max="9984" width="12.5703125" style="659"/>
    <col min="9985" max="9985" width="4.85546875" style="659" customWidth="1"/>
    <col min="9986" max="9986" width="1.7109375" style="659" customWidth="1"/>
    <col min="9987" max="9987" width="55" style="659" customWidth="1"/>
    <col min="9988" max="9988" width="20.140625" style="659" customWidth="1"/>
    <col min="9989" max="9992" width="21.42578125" style="659" customWidth="1"/>
    <col min="9993" max="10240" width="12.5703125" style="659"/>
    <col min="10241" max="10241" width="4.85546875" style="659" customWidth="1"/>
    <col min="10242" max="10242" width="1.7109375" style="659" customWidth="1"/>
    <col min="10243" max="10243" width="55" style="659" customWidth="1"/>
    <col min="10244" max="10244" width="20.140625" style="659" customWidth="1"/>
    <col min="10245" max="10248" width="21.42578125" style="659" customWidth="1"/>
    <col min="10249" max="10496" width="12.5703125" style="659"/>
    <col min="10497" max="10497" width="4.85546875" style="659" customWidth="1"/>
    <col min="10498" max="10498" width="1.7109375" style="659" customWidth="1"/>
    <col min="10499" max="10499" width="55" style="659" customWidth="1"/>
    <col min="10500" max="10500" width="20.140625" style="659" customWidth="1"/>
    <col min="10501" max="10504" width="21.42578125" style="659" customWidth="1"/>
    <col min="10505" max="10752" width="12.5703125" style="659"/>
    <col min="10753" max="10753" width="4.85546875" style="659" customWidth="1"/>
    <col min="10754" max="10754" width="1.7109375" style="659" customWidth="1"/>
    <col min="10755" max="10755" width="55" style="659" customWidth="1"/>
    <col min="10756" max="10756" width="20.140625" style="659" customWidth="1"/>
    <col min="10757" max="10760" width="21.42578125" style="659" customWidth="1"/>
    <col min="10761" max="11008" width="12.5703125" style="659"/>
    <col min="11009" max="11009" width="4.85546875" style="659" customWidth="1"/>
    <col min="11010" max="11010" width="1.7109375" style="659" customWidth="1"/>
    <col min="11011" max="11011" width="55" style="659" customWidth="1"/>
    <col min="11012" max="11012" width="20.140625" style="659" customWidth="1"/>
    <col min="11013" max="11016" width="21.42578125" style="659" customWidth="1"/>
    <col min="11017" max="11264" width="12.5703125" style="659"/>
    <col min="11265" max="11265" width="4.85546875" style="659" customWidth="1"/>
    <col min="11266" max="11266" width="1.7109375" style="659" customWidth="1"/>
    <col min="11267" max="11267" width="55" style="659" customWidth="1"/>
    <col min="11268" max="11268" width="20.140625" style="659" customWidth="1"/>
    <col min="11269" max="11272" width="21.42578125" style="659" customWidth="1"/>
    <col min="11273" max="11520" width="12.5703125" style="659"/>
    <col min="11521" max="11521" width="4.85546875" style="659" customWidth="1"/>
    <col min="11522" max="11522" width="1.7109375" style="659" customWidth="1"/>
    <col min="11523" max="11523" width="55" style="659" customWidth="1"/>
    <col min="11524" max="11524" width="20.140625" style="659" customWidth="1"/>
    <col min="11525" max="11528" width="21.42578125" style="659" customWidth="1"/>
    <col min="11529" max="11776" width="12.5703125" style="659"/>
    <col min="11777" max="11777" width="4.85546875" style="659" customWidth="1"/>
    <col min="11778" max="11778" width="1.7109375" style="659" customWidth="1"/>
    <col min="11779" max="11779" width="55" style="659" customWidth="1"/>
    <col min="11780" max="11780" width="20.140625" style="659" customWidth="1"/>
    <col min="11781" max="11784" width="21.42578125" style="659" customWidth="1"/>
    <col min="11785" max="12032" width="12.5703125" style="659"/>
    <col min="12033" max="12033" width="4.85546875" style="659" customWidth="1"/>
    <col min="12034" max="12034" width="1.7109375" style="659" customWidth="1"/>
    <col min="12035" max="12035" width="55" style="659" customWidth="1"/>
    <col min="12036" max="12036" width="20.140625" style="659" customWidth="1"/>
    <col min="12037" max="12040" width="21.42578125" style="659" customWidth="1"/>
    <col min="12041" max="12288" width="12.5703125" style="659"/>
    <col min="12289" max="12289" width="4.85546875" style="659" customWidth="1"/>
    <col min="12290" max="12290" width="1.7109375" style="659" customWidth="1"/>
    <col min="12291" max="12291" width="55" style="659" customWidth="1"/>
    <col min="12292" max="12292" width="20.140625" style="659" customWidth="1"/>
    <col min="12293" max="12296" width="21.42578125" style="659" customWidth="1"/>
    <col min="12297" max="12544" width="12.5703125" style="659"/>
    <col min="12545" max="12545" width="4.85546875" style="659" customWidth="1"/>
    <col min="12546" max="12546" width="1.7109375" style="659" customWidth="1"/>
    <col min="12547" max="12547" width="55" style="659" customWidth="1"/>
    <col min="12548" max="12548" width="20.140625" style="659" customWidth="1"/>
    <col min="12549" max="12552" width="21.42578125" style="659" customWidth="1"/>
    <col min="12553" max="12800" width="12.5703125" style="659"/>
    <col min="12801" max="12801" width="4.85546875" style="659" customWidth="1"/>
    <col min="12802" max="12802" width="1.7109375" style="659" customWidth="1"/>
    <col min="12803" max="12803" width="55" style="659" customWidth="1"/>
    <col min="12804" max="12804" width="20.140625" style="659" customWidth="1"/>
    <col min="12805" max="12808" width="21.42578125" style="659" customWidth="1"/>
    <col min="12809" max="13056" width="12.5703125" style="659"/>
    <col min="13057" max="13057" width="4.85546875" style="659" customWidth="1"/>
    <col min="13058" max="13058" width="1.7109375" style="659" customWidth="1"/>
    <col min="13059" max="13059" width="55" style="659" customWidth="1"/>
    <col min="13060" max="13060" width="20.140625" style="659" customWidth="1"/>
    <col min="13061" max="13064" width="21.42578125" style="659" customWidth="1"/>
    <col min="13065" max="13312" width="12.5703125" style="659"/>
    <col min="13313" max="13313" width="4.85546875" style="659" customWidth="1"/>
    <col min="13314" max="13314" width="1.7109375" style="659" customWidth="1"/>
    <col min="13315" max="13315" width="55" style="659" customWidth="1"/>
    <col min="13316" max="13316" width="20.140625" style="659" customWidth="1"/>
    <col min="13317" max="13320" width="21.42578125" style="659" customWidth="1"/>
    <col min="13321" max="13568" width="12.5703125" style="659"/>
    <col min="13569" max="13569" width="4.85546875" style="659" customWidth="1"/>
    <col min="13570" max="13570" width="1.7109375" style="659" customWidth="1"/>
    <col min="13571" max="13571" width="55" style="659" customWidth="1"/>
    <col min="13572" max="13572" width="20.140625" style="659" customWidth="1"/>
    <col min="13573" max="13576" width="21.42578125" style="659" customWidth="1"/>
    <col min="13577" max="13824" width="12.5703125" style="659"/>
    <col min="13825" max="13825" width="4.85546875" style="659" customWidth="1"/>
    <col min="13826" max="13826" width="1.7109375" style="659" customWidth="1"/>
    <col min="13827" max="13827" width="55" style="659" customWidth="1"/>
    <col min="13828" max="13828" width="20.140625" style="659" customWidth="1"/>
    <col min="13829" max="13832" width="21.42578125" style="659" customWidth="1"/>
    <col min="13833" max="14080" width="12.5703125" style="659"/>
    <col min="14081" max="14081" width="4.85546875" style="659" customWidth="1"/>
    <col min="14082" max="14082" width="1.7109375" style="659" customWidth="1"/>
    <col min="14083" max="14083" width="55" style="659" customWidth="1"/>
    <col min="14084" max="14084" width="20.140625" style="659" customWidth="1"/>
    <col min="14085" max="14088" width="21.42578125" style="659" customWidth="1"/>
    <col min="14089" max="14336" width="12.5703125" style="659"/>
    <col min="14337" max="14337" width="4.85546875" style="659" customWidth="1"/>
    <col min="14338" max="14338" width="1.7109375" style="659" customWidth="1"/>
    <col min="14339" max="14339" width="55" style="659" customWidth="1"/>
    <col min="14340" max="14340" width="20.140625" style="659" customWidth="1"/>
    <col min="14341" max="14344" width="21.42578125" style="659" customWidth="1"/>
    <col min="14345" max="14592" width="12.5703125" style="659"/>
    <col min="14593" max="14593" width="4.85546875" style="659" customWidth="1"/>
    <col min="14594" max="14594" width="1.7109375" style="659" customWidth="1"/>
    <col min="14595" max="14595" width="55" style="659" customWidth="1"/>
    <col min="14596" max="14596" width="20.140625" style="659" customWidth="1"/>
    <col min="14597" max="14600" width="21.42578125" style="659" customWidth="1"/>
    <col min="14601" max="14848" width="12.5703125" style="659"/>
    <col min="14849" max="14849" width="4.85546875" style="659" customWidth="1"/>
    <col min="14850" max="14850" width="1.7109375" style="659" customWidth="1"/>
    <col min="14851" max="14851" width="55" style="659" customWidth="1"/>
    <col min="14852" max="14852" width="20.140625" style="659" customWidth="1"/>
    <col min="14853" max="14856" width="21.42578125" style="659" customWidth="1"/>
    <col min="14857" max="15104" width="12.5703125" style="659"/>
    <col min="15105" max="15105" width="4.85546875" style="659" customWidth="1"/>
    <col min="15106" max="15106" width="1.7109375" style="659" customWidth="1"/>
    <col min="15107" max="15107" width="55" style="659" customWidth="1"/>
    <col min="15108" max="15108" width="20.140625" style="659" customWidth="1"/>
    <col min="15109" max="15112" width="21.42578125" style="659" customWidth="1"/>
    <col min="15113" max="15360" width="12.5703125" style="659"/>
    <col min="15361" max="15361" width="4.85546875" style="659" customWidth="1"/>
    <col min="15362" max="15362" width="1.7109375" style="659" customWidth="1"/>
    <col min="15363" max="15363" width="55" style="659" customWidth="1"/>
    <col min="15364" max="15364" width="20.140625" style="659" customWidth="1"/>
    <col min="15365" max="15368" width="21.42578125" style="659" customWidth="1"/>
    <col min="15369" max="15616" width="12.5703125" style="659"/>
    <col min="15617" max="15617" width="4.85546875" style="659" customWidth="1"/>
    <col min="15618" max="15618" width="1.7109375" style="659" customWidth="1"/>
    <col min="15619" max="15619" width="55" style="659" customWidth="1"/>
    <col min="15620" max="15620" width="20.140625" style="659" customWidth="1"/>
    <col min="15621" max="15624" width="21.42578125" style="659" customWidth="1"/>
    <col min="15625" max="15872" width="12.5703125" style="659"/>
    <col min="15873" max="15873" width="4.85546875" style="659" customWidth="1"/>
    <col min="15874" max="15874" width="1.7109375" style="659" customWidth="1"/>
    <col min="15875" max="15875" width="55" style="659" customWidth="1"/>
    <col min="15876" max="15876" width="20.140625" style="659" customWidth="1"/>
    <col min="15877" max="15880" width="21.42578125" style="659" customWidth="1"/>
    <col min="15881" max="16128" width="12.5703125" style="659"/>
    <col min="16129" max="16129" width="4.85546875" style="659" customWidth="1"/>
    <col min="16130" max="16130" width="1.7109375" style="659" customWidth="1"/>
    <col min="16131" max="16131" width="55" style="659" customWidth="1"/>
    <col min="16132" max="16132" width="20.140625" style="659" customWidth="1"/>
    <col min="16133" max="16136" width="21.42578125" style="659" customWidth="1"/>
    <col min="16137" max="16384" width="12.5703125" style="659"/>
  </cols>
  <sheetData>
    <row r="1" spans="1:30" ht="16.5" customHeight="1">
      <c r="A1" s="1656" t="s">
        <v>625</v>
      </c>
      <c r="B1" s="1656"/>
      <c r="C1" s="1656"/>
      <c r="D1" s="657"/>
      <c r="E1" s="657"/>
      <c r="F1" s="657"/>
      <c r="G1" s="658"/>
      <c r="H1" s="658"/>
    </row>
    <row r="2" spans="1:30" ht="15.75" customHeight="1">
      <c r="A2" s="1657" t="s">
        <v>626</v>
      </c>
      <c r="B2" s="1657"/>
      <c r="C2" s="1657"/>
      <c r="D2" s="1657"/>
      <c r="E2" s="1657"/>
      <c r="F2" s="1657"/>
      <c r="G2" s="1657"/>
      <c r="H2" s="1657"/>
    </row>
    <row r="3" spans="1:30" ht="12" customHeight="1">
      <c r="A3" s="657"/>
      <c r="B3" s="657"/>
      <c r="C3" s="660"/>
      <c r="D3" s="661"/>
      <c r="E3" s="661"/>
      <c r="F3" s="661"/>
      <c r="G3" s="662"/>
      <c r="H3" s="662"/>
    </row>
    <row r="4" spans="1:30" ht="15" customHeight="1">
      <c r="A4" s="663"/>
      <c r="B4" s="663"/>
      <c r="C4" s="660"/>
      <c r="D4" s="661"/>
      <c r="E4" s="661"/>
      <c r="F4" s="661"/>
      <c r="G4" s="662"/>
      <c r="H4" s="664" t="s">
        <v>2</v>
      </c>
    </row>
    <row r="5" spans="1:30" ht="16.5" customHeight="1">
      <c r="A5" s="665"/>
      <c r="B5" s="658"/>
      <c r="C5" s="666"/>
      <c r="D5" s="1658" t="s">
        <v>586</v>
      </c>
      <c r="E5" s="1659"/>
      <c r="F5" s="1660"/>
      <c r="G5" s="1661" t="s">
        <v>587</v>
      </c>
      <c r="H5" s="1662"/>
    </row>
    <row r="6" spans="1:30" ht="15" customHeight="1">
      <c r="A6" s="667"/>
      <c r="B6" s="658"/>
      <c r="C6" s="668"/>
      <c r="D6" s="1649" t="s">
        <v>799</v>
      </c>
      <c r="E6" s="1650"/>
      <c r="F6" s="1651"/>
      <c r="G6" s="1630" t="s">
        <v>799</v>
      </c>
      <c r="H6" s="1632"/>
      <c r="K6" s="669" t="s">
        <v>4</v>
      </c>
      <c r="L6" s="669" t="s">
        <v>4</v>
      </c>
      <c r="M6" s="669" t="s">
        <v>4</v>
      </c>
      <c r="N6" s="669" t="s">
        <v>4</v>
      </c>
      <c r="W6" s="669" t="s">
        <v>4</v>
      </c>
      <c r="X6" s="669" t="s">
        <v>4</v>
      </c>
      <c r="Y6" s="669" t="s">
        <v>4</v>
      </c>
      <c r="Z6" s="669" t="s">
        <v>4</v>
      </c>
    </row>
    <row r="7" spans="1:30" ht="15.75">
      <c r="A7" s="667"/>
      <c r="B7" s="658"/>
      <c r="C7" s="670" t="s">
        <v>3</v>
      </c>
      <c r="D7" s="671"/>
      <c r="E7" s="672" t="s">
        <v>588</v>
      </c>
      <c r="F7" s="673"/>
      <c r="G7" s="674" t="s">
        <v>4</v>
      </c>
      <c r="H7" s="675" t="s">
        <v>4</v>
      </c>
    </row>
    <row r="8" spans="1:30" ht="14.25" customHeight="1">
      <c r="A8" s="667"/>
      <c r="B8" s="658"/>
      <c r="C8" s="676"/>
      <c r="D8" s="677"/>
      <c r="E8" s="678"/>
      <c r="F8" s="679" t="s">
        <v>588</v>
      </c>
      <c r="G8" s="680" t="s">
        <v>589</v>
      </c>
      <c r="H8" s="675" t="s">
        <v>590</v>
      </c>
      <c r="K8" s="669" t="s">
        <v>4</v>
      </c>
      <c r="L8" s="669" t="s">
        <v>4</v>
      </c>
      <c r="M8" s="669" t="s">
        <v>4</v>
      </c>
      <c r="N8" s="669" t="s">
        <v>4</v>
      </c>
      <c r="W8" s="669" t="s">
        <v>4</v>
      </c>
      <c r="X8" s="669" t="s">
        <v>4</v>
      </c>
      <c r="Y8" s="669" t="s">
        <v>4</v>
      </c>
      <c r="Z8" s="669" t="s">
        <v>4</v>
      </c>
    </row>
    <row r="9" spans="1:30" ht="14.25" customHeight="1">
      <c r="A9" s="667"/>
      <c r="B9" s="658"/>
      <c r="C9" s="681"/>
      <c r="D9" s="682" t="s">
        <v>591</v>
      </c>
      <c r="E9" s="683" t="s">
        <v>592</v>
      </c>
      <c r="F9" s="684" t="s">
        <v>593</v>
      </c>
      <c r="G9" s="680" t="s">
        <v>594</v>
      </c>
      <c r="H9" s="675" t="s">
        <v>595</v>
      </c>
    </row>
    <row r="10" spans="1:30" ht="14.25" customHeight="1">
      <c r="A10" s="685"/>
      <c r="B10" s="663"/>
      <c r="C10" s="686"/>
      <c r="D10" s="687"/>
      <c r="E10" s="688"/>
      <c r="F10" s="684" t="s">
        <v>596</v>
      </c>
      <c r="G10" s="689" t="s">
        <v>597</v>
      </c>
      <c r="H10" s="690"/>
      <c r="K10" s="669" t="s">
        <v>4</v>
      </c>
      <c r="L10" s="669" t="s">
        <v>4</v>
      </c>
      <c r="M10" s="669" t="s">
        <v>4</v>
      </c>
      <c r="N10" s="669" t="s">
        <v>4</v>
      </c>
      <c r="W10" s="669" t="s">
        <v>4</v>
      </c>
      <c r="X10" s="669" t="s">
        <v>4</v>
      </c>
      <c r="Y10" s="669" t="s">
        <v>4</v>
      </c>
      <c r="Z10" s="669" t="s">
        <v>4</v>
      </c>
    </row>
    <row r="11" spans="1:30" ht="9.9499999999999993" customHeight="1">
      <c r="A11" s="691"/>
      <c r="B11" s="692"/>
      <c r="C11" s="693" t="s">
        <v>455</v>
      </c>
      <c r="D11" s="694">
        <v>2</v>
      </c>
      <c r="E11" s="695">
        <v>3</v>
      </c>
      <c r="F11" s="695">
        <v>4</v>
      </c>
      <c r="G11" s="696">
        <v>5</v>
      </c>
      <c r="H11" s="697">
        <v>6</v>
      </c>
    </row>
    <row r="12" spans="1:30" ht="15.75" customHeight="1">
      <c r="A12" s="665"/>
      <c r="B12" s="698"/>
      <c r="C12" s="699" t="s">
        <v>4</v>
      </c>
      <c r="D12" s="700" t="s">
        <v>4</v>
      </c>
      <c r="E12" s="701" t="s">
        <v>124</v>
      </c>
      <c r="F12" s="702"/>
      <c r="G12" s="703" t="s">
        <v>4</v>
      </c>
      <c r="H12" s="704" t="s">
        <v>124</v>
      </c>
      <c r="K12" s="669" t="s">
        <v>4</v>
      </c>
      <c r="L12" s="669" t="s">
        <v>4</v>
      </c>
      <c r="M12" s="669" t="s">
        <v>4</v>
      </c>
      <c r="N12" s="669" t="s">
        <v>4</v>
      </c>
      <c r="W12" s="669" t="s">
        <v>4</v>
      </c>
      <c r="X12" s="669" t="s">
        <v>4</v>
      </c>
      <c r="Y12" s="669" t="s">
        <v>4</v>
      </c>
      <c r="Z12" s="669" t="s">
        <v>4</v>
      </c>
    </row>
    <row r="13" spans="1:30" ht="15.75">
      <c r="A13" s="1652" t="s">
        <v>40</v>
      </c>
      <c r="B13" s="1653"/>
      <c r="C13" s="1654"/>
      <c r="D13" s="1104">
        <v>90909255.170000017</v>
      </c>
      <c r="E13" s="1105">
        <v>223382.69</v>
      </c>
      <c r="F13" s="1105">
        <v>457</v>
      </c>
      <c r="G13" s="1106">
        <v>223382.69</v>
      </c>
      <c r="H13" s="1107">
        <v>0</v>
      </c>
    </row>
    <row r="14" spans="1:30" s="707" customFormat="1" ht="24" customHeight="1">
      <c r="A14" s="1103">
        <v>2</v>
      </c>
      <c r="B14" s="705" t="s">
        <v>47</v>
      </c>
      <c r="C14" s="706" t="s">
        <v>627</v>
      </c>
      <c r="D14" s="1108">
        <v>8064149.3100000052</v>
      </c>
      <c r="E14" s="1109">
        <v>2574.5</v>
      </c>
      <c r="F14" s="1109">
        <v>0</v>
      </c>
      <c r="G14" s="1110">
        <v>2574.5</v>
      </c>
      <c r="H14" s="1111">
        <v>0</v>
      </c>
      <c r="I14" s="659"/>
      <c r="J14" s="659"/>
      <c r="K14" s="669" t="s">
        <v>4</v>
      </c>
      <c r="L14" s="669" t="s">
        <v>4</v>
      </c>
      <c r="M14" s="669" t="s">
        <v>4</v>
      </c>
      <c r="N14" s="669" t="s">
        <v>4</v>
      </c>
      <c r="O14" s="659"/>
      <c r="P14" s="659"/>
      <c r="Q14" s="659"/>
      <c r="R14" s="659"/>
      <c r="S14" s="659"/>
      <c r="T14" s="659"/>
      <c r="U14" s="659"/>
      <c r="V14" s="659"/>
      <c r="W14" s="669" t="s">
        <v>4</v>
      </c>
      <c r="X14" s="669" t="s">
        <v>4</v>
      </c>
      <c r="Y14" s="669" t="s">
        <v>4</v>
      </c>
      <c r="Z14" s="669" t="s">
        <v>4</v>
      </c>
      <c r="AA14" s="659"/>
      <c r="AB14" s="659"/>
      <c r="AC14" s="659"/>
      <c r="AD14" s="659"/>
    </row>
    <row r="15" spans="1:30" s="707" customFormat="1" ht="24" customHeight="1">
      <c r="A15" s="1103">
        <v>4</v>
      </c>
      <c r="B15" s="705" t="s">
        <v>47</v>
      </c>
      <c r="C15" s="706" t="s">
        <v>628</v>
      </c>
      <c r="D15" s="1108">
        <v>7794876.8900000025</v>
      </c>
      <c r="E15" s="1109">
        <v>0</v>
      </c>
      <c r="F15" s="1109">
        <v>0</v>
      </c>
      <c r="G15" s="1110">
        <v>0</v>
      </c>
      <c r="H15" s="1111">
        <v>0</v>
      </c>
      <c r="I15" s="659"/>
      <c r="J15" s="659"/>
      <c r="K15" s="659"/>
      <c r="L15" s="659"/>
      <c r="M15" s="659"/>
      <c r="N15" s="659"/>
      <c r="O15" s="659"/>
      <c r="P15" s="659"/>
      <c r="Q15" s="659"/>
      <c r="R15" s="659"/>
      <c r="S15" s="659"/>
      <c r="T15" s="659"/>
      <c r="U15" s="659"/>
      <c r="V15" s="659"/>
      <c r="W15" s="659"/>
      <c r="X15" s="659"/>
      <c r="Y15" s="659"/>
      <c r="Z15" s="659"/>
      <c r="AA15" s="659"/>
      <c r="AB15" s="659"/>
      <c r="AC15" s="659"/>
      <c r="AD15" s="659"/>
    </row>
    <row r="16" spans="1:30" s="707" customFormat="1" ht="24" customHeight="1">
      <c r="A16" s="1103">
        <v>6</v>
      </c>
      <c r="B16" s="705" t="s">
        <v>47</v>
      </c>
      <c r="C16" s="706" t="s">
        <v>629</v>
      </c>
      <c r="D16" s="1108">
        <v>3927214.8399999994</v>
      </c>
      <c r="E16" s="1109">
        <v>215047.17</v>
      </c>
      <c r="F16" s="1109">
        <v>0</v>
      </c>
      <c r="G16" s="1110">
        <v>215047.17</v>
      </c>
      <c r="H16" s="1111">
        <v>0</v>
      </c>
      <c r="I16" s="659"/>
      <c r="J16" s="659"/>
      <c r="K16" s="669" t="s">
        <v>4</v>
      </c>
      <c r="L16" s="669" t="s">
        <v>4</v>
      </c>
      <c r="M16" s="669" t="s">
        <v>4</v>
      </c>
      <c r="N16" s="669" t="s">
        <v>4</v>
      </c>
      <c r="O16" s="659"/>
      <c r="P16" s="659"/>
      <c r="Q16" s="659"/>
      <c r="R16" s="659"/>
      <c r="S16" s="659"/>
      <c r="T16" s="659"/>
      <c r="U16" s="659"/>
      <c r="V16" s="659"/>
      <c r="W16" s="669" t="s">
        <v>4</v>
      </c>
      <c r="X16" s="669" t="s">
        <v>4</v>
      </c>
      <c r="Y16" s="669" t="s">
        <v>4</v>
      </c>
      <c r="Z16" s="669" t="s">
        <v>4</v>
      </c>
      <c r="AA16" s="659"/>
      <c r="AB16" s="659"/>
      <c r="AC16" s="659"/>
      <c r="AD16" s="659"/>
    </row>
    <row r="17" spans="1:30" s="707" customFormat="1" ht="24" customHeight="1">
      <c r="A17" s="1103">
        <v>8</v>
      </c>
      <c r="B17" s="705" t="s">
        <v>47</v>
      </c>
      <c r="C17" s="706" t="s">
        <v>630</v>
      </c>
      <c r="D17" s="1108">
        <v>857429.27999999968</v>
      </c>
      <c r="E17" s="1109">
        <v>0.02</v>
      </c>
      <c r="F17" s="1109">
        <v>0</v>
      </c>
      <c r="G17" s="1110">
        <v>0.02</v>
      </c>
      <c r="H17" s="1111">
        <v>0</v>
      </c>
      <c r="I17" s="659"/>
      <c r="J17" s="659"/>
      <c r="K17" s="659"/>
      <c r="L17" s="659"/>
      <c r="M17" s="659"/>
      <c r="N17" s="659"/>
      <c r="O17" s="659"/>
      <c r="P17" s="659"/>
      <c r="Q17" s="659"/>
      <c r="R17" s="659"/>
      <c r="S17" s="659"/>
      <c r="T17" s="659"/>
      <c r="U17" s="659"/>
      <c r="V17" s="659"/>
      <c r="W17" s="659"/>
      <c r="X17" s="659"/>
      <c r="Y17" s="659"/>
      <c r="Z17" s="659"/>
      <c r="AA17" s="659"/>
      <c r="AB17" s="659"/>
      <c r="AC17" s="659"/>
      <c r="AD17" s="659"/>
    </row>
    <row r="18" spans="1:30" s="707" customFormat="1" ht="24" customHeight="1">
      <c r="A18" s="1103">
        <v>10</v>
      </c>
      <c r="B18" s="705" t="s">
        <v>47</v>
      </c>
      <c r="C18" s="706" t="s">
        <v>631</v>
      </c>
      <c r="D18" s="1108">
        <v>4793344.8800000008</v>
      </c>
      <c r="E18" s="1109">
        <v>757</v>
      </c>
      <c r="F18" s="1109">
        <v>0</v>
      </c>
      <c r="G18" s="1110">
        <v>757</v>
      </c>
      <c r="H18" s="1111">
        <v>0</v>
      </c>
      <c r="I18" s="659"/>
      <c r="J18" s="659"/>
      <c r="K18" s="669" t="s">
        <v>4</v>
      </c>
      <c r="L18" s="669" t="s">
        <v>4</v>
      </c>
      <c r="M18" s="669" t="s">
        <v>4</v>
      </c>
      <c r="N18" s="669" t="s">
        <v>4</v>
      </c>
      <c r="O18" s="659"/>
      <c r="P18" s="659"/>
      <c r="Q18" s="659"/>
      <c r="R18" s="659"/>
      <c r="S18" s="659"/>
      <c r="T18" s="659"/>
      <c r="U18" s="659"/>
      <c r="V18" s="659"/>
      <c r="W18" s="669" t="s">
        <v>4</v>
      </c>
      <c r="X18" s="669" t="s">
        <v>4</v>
      </c>
      <c r="Y18" s="669" t="s">
        <v>4</v>
      </c>
      <c r="Z18" s="669" t="s">
        <v>4</v>
      </c>
      <c r="AA18" s="659"/>
      <c r="AB18" s="659"/>
      <c r="AC18" s="659"/>
      <c r="AD18" s="659"/>
    </row>
    <row r="19" spans="1:30" s="707" customFormat="1" ht="24" customHeight="1">
      <c r="A19" s="1103">
        <v>12</v>
      </c>
      <c r="B19" s="705" t="s">
        <v>47</v>
      </c>
      <c r="C19" s="706" t="s">
        <v>632</v>
      </c>
      <c r="D19" s="1108">
        <v>12209962.740000002</v>
      </c>
      <c r="E19" s="1109">
        <v>4507</v>
      </c>
      <c r="F19" s="1109">
        <v>457</v>
      </c>
      <c r="G19" s="1110">
        <v>4507</v>
      </c>
      <c r="H19" s="1111">
        <v>0</v>
      </c>
      <c r="I19" s="659"/>
      <c r="J19" s="659"/>
      <c r="K19" s="659"/>
      <c r="L19" s="659"/>
      <c r="M19" s="659"/>
      <c r="N19" s="659"/>
      <c r="O19" s="659"/>
      <c r="P19" s="659"/>
      <c r="Q19" s="659"/>
      <c r="R19" s="659"/>
      <c r="S19" s="659"/>
      <c r="T19" s="659"/>
      <c r="U19" s="659"/>
      <c r="V19" s="659"/>
      <c r="W19" s="659"/>
      <c r="X19" s="659"/>
      <c r="Y19" s="659"/>
      <c r="Z19" s="659"/>
      <c r="AA19" s="659"/>
      <c r="AB19" s="659"/>
      <c r="AC19" s="659"/>
      <c r="AD19" s="659"/>
    </row>
    <row r="20" spans="1:30" s="707" customFormat="1" ht="24" customHeight="1">
      <c r="A20" s="1103">
        <v>14</v>
      </c>
      <c r="B20" s="705" t="s">
        <v>47</v>
      </c>
      <c r="C20" s="706" t="s">
        <v>633</v>
      </c>
      <c r="D20" s="1108">
        <v>6518515.7599999951</v>
      </c>
      <c r="E20" s="1109">
        <v>0</v>
      </c>
      <c r="F20" s="1109">
        <v>0</v>
      </c>
      <c r="G20" s="1110">
        <v>0</v>
      </c>
      <c r="H20" s="1111">
        <v>0</v>
      </c>
      <c r="I20" s="659"/>
      <c r="J20" s="659"/>
      <c r="K20" s="669" t="s">
        <v>4</v>
      </c>
      <c r="L20" s="669" t="s">
        <v>4</v>
      </c>
      <c r="M20" s="669" t="s">
        <v>4</v>
      </c>
      <c r="N20" s="669" t="s">
        <v>4</v>
      </c>
      <c r="O20" s="659"/>
      <c r="P20" s="659"/>
      <c r="Q20" s="659"/>
      <c r="R20" s="659"/>
      <c r="S20" s="659"/>
      <c r="T20" s="659"/>
      <c r="U20" s="659"/>
      <c r="V20" s="659"/>
      <c r="W20" s="669" t="s">
        <v>4</v>
      </c>
      <c r="X20" s="669" t="s">
        <v>4</v>
      </c>
      <c r="Y20" s="669" t="s">
        <v>4</v>
      </c>
      <c r="Z20" s="669" t="s">
        <v>4</v>
      </c>
      <c r="AA20" s="659"/>
      <c r="AB20" s="659"/>
      <c r="AC20" s="659"/>
      <c r="AD20" s="659"/>
    </row>
    <row r="21" spans="1:30" s="707" customFormat="1" ht="24" customHeight="1">
      <c r="A21" s="1103">
        <v>16</v>
      </c>
      <c r="B21" s="705" t="s">
        <v>47</v>
      </c>
      <c r="C21" s="706" t="s">
        <v>634</v>
      </c>
      <c r="D21" s="1108">
        <v>3938180.4800000009</v>
      </c>
      <c r="E21" s="1109">
        <v>0</v>
      </c>
      <c r="F21" s="1109">
        <v>0</v>
      </c>
      <c r="G21" s="1110">
        <v>0</v>
      </c>
      <c r="H21" s="1111">
        <v>0</v>
      </c>
      <c r="I21" s="659"/>
      <c r="J21" s="659"/>
      <c r="K21" s="659"/>
      <c r="L21" s="659"/>
      <c r="M21" s="659"/>
      <c r="N21" s="659"/>
      <c r="O21" s="659"/>
      <c r="P21" s="659"/>
      <c r="Q21" s="659"/>
      <c r="R21" s="659"/>
      <c r="S21" s="659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</row>
    <row r="22" spans="1:30" s="707" customFormat="1" ht="24" customHeight="1">
      <c r="A22" s="1103">
        <v>18</v>
      </c>
      <c r="B22" s="705" t="s">
        <v>47</v>
      </c>
      <c r="C22" s="706" t="s">
        <v>635</v>
      </c>
      <c r="D22" s="1108">
        <v>8386396.189999992</v>
      </c>
      <c r="E22" s="1109">
        <v>0</v>
      </c>
      <c r="F22" s="1109">
        <v>0</v>
      </c>
      <c r="G22" s="1110">
        <v>0</v>
      </c>
      <c r="H22" s="1111">
        <v>0</v>
      </c>
      <c r="I22" s="659"/>
      <c r="J22" s="659"/>
      <c r="K22" s="669" t="s">
        <v>4</v>
      </c>
      <c r="L22" s="669" t="s">
        <v>4</v>
      </c>
      <c r="M22" s="669" t="s">
        <v>4</v>
      </c>
      <c r="N22" s="669" t="s">
        <v>4</v>
      </c>
      <c r="O22" s="659"/>
      <c r="P22" s="659"/>
      <c r="Q22" s="659"/>
      <c r="R22" s="659"/>
      <c r="S22" s="659"/>
      <c r="T22" s="659"/>
      <c r="U22" s="659"/>
      <c r="V22" s="659"/>
      <c r="W22" s="669" t="s">
        <v>4</v>
      </c>
      <c r="X22" s="669" t="s">
        <v>4</v>
      </c>
      <c r="Y22" s="669" t="s">
        <v>4</v>
      </c>
      <c r="Z22" s="669" t="s">
        <v>4</v>
      </c>
      <c r="AA22" s="659"/>
      <c r="AB22" s="659"/>
      <c r="AC22" s="659"/>
      <c r="AD22" s="659"/>
    </row>
    <row r="23" spans="1:30" s="707" customFormat="1" ht="24" customHeight="1">
      <c r="A23" s="1103">
        <v>20</v>
      </c>
      <c r="B23" s="705" t="s">
        <v>47</v>
      </c>
      <c r="C23" s="706" t="s">
        <v>636</v>
      </c>
      <c r="D23" s="1108">
        <v>2457740.8800000004</v>
      </c>
      <c r="E23" s="1109">
        <v>0</v>
      </c>
      <c r="F23" s="1109">
        <v>0</v>
      </c>
      <c r="G23" s="1110">
        <v>0</v>
      </c>
      <c r="H23" s="1111">
        <v>0</v>
      </c>
      <c r="I23" s="659"/>
      <c r="J23" s="659"/>
      <c r="K23" s="659"/>
      <c r="L23" s="659"/>
      <c r="M23" s="659"/>
      <c r="N23" s="659"/>
      <c r="O23" s="659"/>
      <c r="P23" s="659"/>
      <c r="Q23" s="659"/>
      <c r="R23" s="659"/>
      <c r="S23" s="659"/>
      <c r="T23" s="659"/>
      <c r="U23" s="659"/>
      <c r="V23" s="659"/>
      <c r="W23" s="659"/>
      <c r="X23" s="659"/>
      <c r="Y23" s="659"/>
      <c r="Z23" s="659"/>
      <c r="AA23" s="659"/>
      <c r="AB23" s="659"/>
      <c r="AC23" s="659"/>
      <c r="AD23" s="659"/>
    </row>
    <row r="24" spans="1:30" ht="24" customHeight="1">
      <c r="A24" s="1103">
        <v>22</v>
      </c>
      <c r="B24" s="705" t="s">
        <v>47</v>
      </c>
      <c r="C24" s="706" t="s">
        <v>637</v>
      </c>
      <c r="D24" s="1108">
        <v>6945558.6000000006</v>
      </c>
      <c r="E24" s="1109">
        <v>0</v>
      </c>
      <c r="F24" s="1109">
        <v>0</v>
      </c>
      <c r="G24" s="1110">
        <v>0</v>
      </c>
      <c r="H24" s="1111">
        <v>0</v>
      </c>
      <c r="K24" s="669" t="s">
        <v>4</v>
      </c>
      <c r="L24" s="669" t="s">
        <v>4</v>
      </c>
      <c r="M24" s="669" t="s">
        <v>4</v>
      </c>
      <c r="N24" s="669" t="s">
        <v>4</v>
      </c>
      <c r="W24" s="669" t="s">
        <v>4</v>
      </c>
      <c r="X24" s="669" t="s">
        <v>4</v>
      </c>
      <c r="Y24" s="669" t="s">
        <v>4</v>
      </c>
      <c r="Z24" s="669" t="s">
        <v>4</v>
      </c>
    </row>
    <row r="25" spans="1:30" s="707" customFormat="1" ht="24" customHeight="1">
      <c r="A25" s="1103">
        <v>24</v>
      </c>
      <c r="B25" s="705" t="s">
        <v>47</v>
      </c>
      <c r="C25" s="706" t="s">
        <v>638</v>
      </c>
      <c r="D25" s="1108">
        <v>4645224.4799999995</v>
      </c>
      <c r="E25" s="1109">
        <v>497</v>
      </c>
      <c r="F25" s="1109">
        <v>0</v>
      </c>
      <c r="G25" s="1110">
        <v>497</v>
      </c>
      <c r="H25" s="1111">
        <v>0</v>
      </c>
      <c r="I25" s="659"/>
      <c r="J25" s="659"/>
      <c r="K25" s="659"/>
      <c r="L25" s="659"/>
      <c r="M25" s="659"/>
      <c r="N25" s="659"/>
      <c r="O25" s="659"/>
      <c r="P25" s="659"/>
      <c r="Q25" s="659"/>
      <c r="R25" s="659"/>
      <c r="S25" s="659"/>
      <c r="T25" s="659"/>
      <c r="U25" s="659"/>
      <c r="V25" s="659"/>
      <c r="W25" s="659"/>
      <c r="X25" s="659"/>
      <c r="Y25" s="659"/>
      <c r="Z25" s="659"/>
      <c r="AA25" s="659"/>
      <c r="AB25" s="659"/>
      <c r="AC25" s="659"/>
      <c r="AD25" s="659"/>
    </row>
    <row r="26" spans="1:30" s="708" customFormat="1" ht="24" customHeight="1">
      <c r="A26" s="1103">
        <v>26</v>
      </c>
      <c r="B26" s="705" t="s">
        <v>47</v>
      </c>
      <c r="C26" s="706" t="s">
        <v>639</v>
      </c>
      <c r="D26" s="1108">
        <v>3361247.1400000006</v>
      </c>
      <c r="E26" s="1109">
        <v>0</v>
      </c>
      <c r="F26" s="1109">
        <v>0</v>
      </c>
      <c r="G26" s="1110">
        <v>0</v>
      </c>
      <c r="H26" s="1111">
        <v>0</v>
      </c>
      <c r="I26" s="659"/>
      <c r="J26" s="659"/>
      <c r="K26" s="669" t="s">
        <v>4</v>
      </c>
      <c r="L26" s="669" t="s">
        <v>4</v>
      </c>
      <c r="M26" s="669" t="s">
        <v>4</v>
      </c>
      <c r="N26" s="669" t="s">
        <v>4</v>
      </c>
      <c r="O26" s="659"/>
      <c r="P26" s="659"/>
      <c r="Q26" s="659"/>
      <c r="R26" s="659"/>
      <c r="S26" s="659"/>
      <c r="T26" s="659"/>
      <c r="U26" s="659"/>
      <c r="V26" s="659"/>
      <c r="W26" s="669" t="s">
        <v>4</v>
      </c>
      <c r="X26" s="669" t="s">
        <v>4</v>
      </c>
      <c r="Y26" s="669" t="s">
        <v>4</v>
      </c>
      <c r="Z26" s="669" t="s">
        <v>4</v>
      </c>
      <c r="AA26" s="659"/>
      <c r="AB26" s="659"/>
      <c r="AC26" s="659"/>
      <c r="AD26" s="659"/>
    </row>
    <row r="27" spans="1:30" s="709" customFormat="1" ht="24" customHeight="1">
      <c r="A27" s="1103">
        <v>28</v>
      </c>
      <c r="B27" s="705" t="s">
        <v>47</v>
      </c>
      <c r="C27" s="706" t="s">
        <v>640</v>
      </c>
      <c r="D27" s="1108">
        <v>3591768.7999999989</v>
      </c>
      <c r="E27" s="1109">
        <v>0</v>
      </c>
      <c r="F27" s="1109">
        <v>0</v>
      </c>
      <c r="G27" s="1110">
        <v>0</v>
      </c>
      <c r="H27" s="1111">
        <v>0</v>
      </c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  <c r="Y27" s="659"/>
      <c r="Z27" s="659"/>
      <c r="AA27" s="659"/>
      <c r="AB27" s="659"/>
      <c r="AC27" s="659"/>
      <c r="AD27" s="659"/>
    </row>
    <row r="28" spans="1:30" s="709" customFormat="1" ht="24" customHeight="1">
      <c r="A28" s="1103">
        <v>30</v>
      </c>
      <c r="B28" s="705" t="s">
        <v>47</v>
      </c>
      <c r="C28" s="706" t="s">
        <v>641</v>
      </c>
      <c r="D28" s="1108">
        <v>12747751.110000003</v>
      </c>
      <c r="E28" s="1109">
        <v>0</v>
      </c>
      <c r="F28" s="1109">
        <v>0</v>
      </c>
      <c r="G28" s="1110">
        <v>0</v>
      </c>
      <c r="H28" s="1111">
        <v>0</v>
      </c>
      <c r="I28" s="659"/>
      <c r="J28" s="659"/>
      <c r="K28" s="669" t="s">
        <v>4</v>
      </c>
      <c r="L28" s="669" t="s">
        <v>4</v>
      </c>
      <c r="M28" s="669" t="s">
        <v>4</v>
      </c>
      <c r="N28" s="669" t="s">
        <v>4</v>
      </c>
      <c r="O28" s="659"/>
      <c r="P28" s="659"/>
      <c r="Q28" s="659"/>
      <c r="R28" s="659"/>
      <c r="S28" s="659"/>
      <c r="T28" s="659"/>
      <c r="U28" s="659"/>
      <c r="V28" s="659"/>
      <c r="W28" s="669" t="s">
        <v>4</v>
      </c>
      <c r="X28" s="669" t="s">
        <v>4</v>
      </c>
      <c r="Y28" s="669" t="s">
        <v>4</v>
      </c>
      <c r="Z28" s="669" t="s">
        <v>4</v>
      </c>
      <c r="AA28" s="659"/>
      <c r="AB28" s="659"/>
      <c r="AC28" s="659"/>
      <c r="AD28" s="659"/>
    </row>
    <row r="29" spans="1:30" s="709" customFormat="1" ht="24" customHeight="1">
      <c r="A29" s="1103">
        <v>32</v>
      </c>
      <c r="B29" s="705" t="s">
        <v>47</v>
      </c>
      <c r="C29" s="706" t="s">
        <v>642</v>
      </c>
      <c r="D29" s="1108">
        <v>669893.7899999998</v>
      </c>
      <c r="E29" s="1109">
        <v>0</v>
      </c>
      <c r="F29" s="1109">
        <v>0</v>
      </c>
      <c r="G29" s="1110">
        <v>0</v>
      </c>
      <c r="H29" s="1111">
        <v>0</v>
      </c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</row>
    <row r="30" spans="1:30" s="707" customFormat="1" ht="19.5" customHeight="1">
      <c r="A30" s="710" t="s">
        <v>4</v>
      </c>
      <c r="B30" s="711"/>
      <c r="C30" s="710"/>
      <c r="D30" s="712" t="s">
        <v>4</v>
      </c>
      <c r="E30" s="712" t="s">
        <v>4</v>
      </c>
      <c r="F30" s="712" t="s">
        <v>4</v>
      </c>
      <c r="G30" s="713" t="s">
        <v>4</v>
      </c>
      <c r="H30" s="712" t="s">
        <v>4</v>
      </c>
      <c r="I30" s="659"/>
      <c r="J30" s="659"/>
      <c r="K30" s="669" t="s">
        <v>4</v>
      </c>
      <c r="L30" s="669" t="s">
        <v>4</v>
      </c>
      <c r="M30" s="669" t="s">
        <v>4</v>
      </c>
      <c r="N30" s="669" t="s">
        <v>4</v>
      </c>
      <c r="O30" s="659"/>
      <c r="P30" s="659"/>
      <c r="Q30" s="659"/>
      <c r="R30" s="659"/>
      <c r="S30" s="659"/>
      <c r="T30" s="659"/>
      <c r="U30" s="659"/>
      <c r="V30" s="659"/>
      <c r="W30" s="669" t="s">
        <v>4</v>
      </c>
      <c r="X30" s="669" t="s">
        <v>4</v>
      </c>
      <c r="Y30" s="669" t="s">
        <v>4</v>
      </c>
      <c r="Z30" s="669" t="s">
        <v>4</v>
      </c>
      <c r="AA30" s="659"/>
      <c r="AB30" s="659"/>
      <c r="AC30" s="659"/>
      <c r="AD30" s="659"/>
    </row>
    <row r="31" spans="1:30" ht="27" customHeight="1">
      <c r="A31" s="657"/>
      <c r="B31" s="1655" t="s">
        <v>4</v>
      </c>
      <c r="C31" s="1655"/>
      <c r="D31" s="657"/>
      <c r="E31" s="657"/>
      <c r="F31" s="657"/>
      <c r="G31" s="657"/>
      <c r="H31" s="657"/>
    </row>
    <row r="32" spans="1:30">
      <c r="A32" s="657"/>
      <c r="B32" s="657"/>
      <c r="C32" s="657"/>
      <c r="D32" s="657"/>
      <c r="E32" s="657"/>
      <c r="F32" s="657"/>
      <c r="G32" s="657"/>
      <c r="H32" s="657"/>
    </row>
    <row r="33" spans="1:8">
      <c r="A33" s="657"/>
      <c r="B33" s="657"/>
      <c r="C33" s="657"/>
      <c r="D33" s="657"/>
      <c r="E33" s="657"/>
      <c r="F33" s="657"/>
      <c r="G33" s="657"/>
      <c r="H33" s="657"/>
    </row>
    <row r="34" spans="1:8">
      <c r="A34" s="657"/>
      <c r="B34" s="657"/>
      <c r="C34" s="657"/>
      <c r="D34" s="657"/>
      <c r="E34" s="657"/>
      <c r="F34" s="657"/>
      <c r="G34" s="657"/>
      <c r="H34" s="657"/>
    </row>
    <row r="37" spans="1:8">
      <c r="D37" s="714" t="s">
        <v>4</v>
      </c>
    </row>
    <row r="45" spans="1:8">
      <c r="D45" s="715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62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25"/>
  <dimension ref="A1:J36"/>
  <sheetViews>
    <sheetView showGridLines="0" showZeros="0" zoomScale="75" zoomScaleNormal="75" zoomScaleSheetLayoutView="75" workbookViewId="0">
      <selection activeCell="M49" sqref="M49"/>
    </sheetView>
  </sheetViews>
  <sheetFormatPr defaultColWidth="27.140625" defaultRowHeight="14.25"/>
  <cols>
    <col min="1" max="1" width="5.85546875" style="388" customWidth="1"/>
    <col min="2" max="2" width="53" style="388" customWidth="1"/>
    <col min="3" max="3" width="22.5703125" style="388" customWidth="1"/>
    <col min="4" max="5" width="22.7109375" style="388" customWidth="1"/>
    <col min="6" max="7" width="23.140625" style="388" customWidth="1"/>
    <col min="8" max="16384" width="27.140625" style="388"/>
  </cols>
  <sheetData>
    <row r="1" spans="1:7" ht="15.75">
      <c r="A1" s="1663" t="s">
        <v>532</v>
      </c>
      <c r="B1" s="1663"/>
      <c r="C1" s="1663"/>
      <c r="D1" s="387"/>
    </row>
    <row r="4" spans="1:7" ht="15.75">
      <c r="A4" s="1664" t="s">
        <v>533</v>
      </c>
      <c r="B4" s="1664"/>
      <c r="C4" s="1664"/>
      <c r="D4" s="1664"/>
      <c r="E4" s="1664"/>
      <c r="F4" s="1664"/>
      <c r="G4" s="1036"/>
    </row>
    <row r="5" spans="1:7" ht="15">
      <c r="B5" s="389"/>
      <c r="C5" s="390"/>
      <c r="D5" s="390"/>
      <c r="E5" s="390"/>
      <c r="F5" s="390"/>
      <c r="G5" s="390"/>
    </row>
    <row r="6" spans="1:7" ht="15">
      <c r="F6" s="428" t="s">
        <v>2</v>
      </c>
      <c r="G6" s="428"/>
    </row>
    <row r="7" spans="1:7" ht="15">
      <c r="A7" s="391"/>
      <c r="B7" s="392"/>
      <c r="C7" s="393" t="s">
        <v>233</v>
      </c>
      <c r="D7" s="427" t="s">
        <v>534</v>
      </c>
      <c r="E7" s="424" t="s">
        <v>535</v>
      </c>
      <c r="F7" s="394" t="s">
        <v>536</v>
      </c>
      <c r="G7" s="1112"/>
    </row>
    <row r="8" spans="1:7" ht="15">
      <c r="A8" s="395"/>
      <c r="B8" s="396" t="s">
        <v>3</v>
      </c>
      <c r="C8" s="397" t="s">
        <v>234</v>
      </c>
      <c r="D8" s="423" t="s">
        <v>537</v>
      </c>
      <c r="E8" s="425" t="s">
        <v>538</v>
      </c>
      <c r="F8" s="397" t="s">
        <v>537</v>
      </c>
      <c r="G8" s="1112"/>
    </row>
    <row r="9" spans="1:7" ht="15">
      <c r="A9" s="398"/>
      <c r="B9" s="399"/>
      <c r="C9" s="397" t="s">
        <v>726</v>
      </c>
      <c r="D9" s="423"/>
      <c r="E9" s="425" t="s">
        <v>794</v>
      </c>
      <c r="F9" s="397" t="s">
        <v>539</v>
      </c>
      <c r="G9" s="423"/>
    </row>
    <row r="10" spans="1:7" s="402" customFormat="1" ht="11.25">
      <c r="A10" s="1665" t="s">
        <v>455</v>
      </c>
      <c r="B10" s="1666"/>
      <c r="C10" s="400">
        <v>2</v>
      </c>
      <c r="D10" s="422">
        <v>3</v>
      </c>
      <c r="E10" s="400">
        <v>4</v>
      </c>
      <c r="F10" s="401">
        <v>5</v>
      </c>
      <c r="G10" s="1113"/>
    </row>
    <row r="11" spans="1:7" ht="24" customHeight="1">
      <c r="A11" s="1667" t="s">
        <v>540</v>
      </c>
      <c r="B11" s="1668"/>
      <c r="C11" s="892">
        <v>237500000</v>
      </c>
      <c r="D11" s="893">
        <v>237500000</v>
      </c>
      <c r="E11" s="894">
        <v>192938340</v>
      </c>
      <c r="F11" s="894">
        <v>44561660</v>
      </c>
      <c r="G11" s="1114"/>
    </row>
    <row r="12" spans="1:7" ht="24" customHeight="1">
      <c r="A12" s="1669" t="s">
        <v>541</v>
      </c>
      <c r="B12" s="1670"/>
      <c r="C12" s="892">
        <v>29961892000</v>
      </c>
      <c r="D12" s="893">
        <v>29961892000</v>
      </c>
      <c r="E12" s="894">
        <v>26670470537</v>
      </c>
      <c r="F12" s="894">
        <v>3291421463</v>
      </c>
      <c r="G12" s="893"/>
    </row>
    <row r="13" spans="1:7" ht="18" customHeight="1">
      <c r="A13" s="1673" t="s">
        <v>542</v>
      </c>
      <c r="B13" s="1674"/>
      <c r="C13" s="895" t="s">
        <v>4</v>
      </c>
      <c r="D13" s="896"/>
      <c r="E13" s="897"/>
      <c r="F13" s="894"/>
      <c r="G13" s="1114"/>
    </row>
    <row r="14" spans="1:7" ht="15.75" customHeight="1">
      <c r="A14" s="1673" t="s">
        <v>543</v>
      </c>
      <c r="B14" s="1674"/>
      <c r="C14" s="895">
        <v>11766410000</v>
      </c>
      <c r="D14" s="896">
        <v>11766410000</v>
      </c>
      <c r="E14" s="897">
        <v>11729276738</v>
      </c>
      <c r="F14" s="897">
        <v>37133262</v>
      </c>
      <c r="G14" s="896"/>
    </row>
    <row r="15" spans="1:7" ht="15.75" customHeight="1">
      <c r="A15" s="1673" t="s">
        <v>544</v>
      </c>
      <c r="B15" s="1674"/>
      <c r="C15" s="895">
        <v>1192933000</v>
      </c>
      <c r="D15" s="896">
        <v>1192933000</v>
      </c>
      <c r="E15" s="897">
        <v>1192933000</v>
      </c>
      <c r="F15" s="897">
        <v>0</v>
      </c>
      <c r="G15" s="1115"/>
    </row>
    <row r="16" spans="1:7" ht="15.75" customHeight="1">
      <c r="A16" s="1673" t="s">
        <v>545</v>
      </c>
      <c r="B16" s="1674"/>
      <c r="C16" s="895">
        <v>4721905000</v>
      </c>
      <c r="D16" s="896">
        <v>4721905000</v>
      </c>
      <c r="E16" s="897">
        <v>4106116971</v>
      </c>
      <c r="F16" s="897">
        <v>615788029</v>
      </c>
      <c r="G16" s="896"/>
    </row>
    <row r="17" spans="1:10" ht="15.75" customHeight="1">
      <c r="A17" s="1673" t="s">
        <v>546</v>
      </c>
      <c r="B17" s="1674"/>
      <c r="C17" s="895">
        <v>3785470000</v>
      </c>
      <c r="D17" s="896">
        <v>3785470000</v>
      </c>
      <c r="E17" s="897">
        <v>3224646890</v>
      </c>
      <c r="F17" s="897">
        <v>560823110</v>
      </c>
      <c r="G17" s="896"/>
    </row>
    <row r="18" spans="1:10" ht="15.75" customHeight="1">
      <c r="A18" s="1673" t="s">
        <v>735</v>
      </c>
      <c r="B18" s="1674"/>
      <c r="C18" s="895">
        <v>3050000000</v>
      </c>
      <c r="D18" s="896">
        <v>3050000000</v>
      </c>
      <c r="E18" s="897">
        <v>3050000000</v>
      </c>
      <c r="F18" s="897">
        <v>0</v>
      </c>
      <c r="G18" s="1115"/>
    </row>
    <row r="19" spans="1:10" ht="15.75" customHeight="1">
      <c r="A19" s="1673" t="s">
        <v>547</v>
      </c>
      <c r="B19" s="1674"/>
      <c r="C19" s="895"/>
      <c r="D19" s="896"/>
      <c r="E19" s="897"/>
      <c r="F19" s="897"/>
      <c r="G19" s="1115"/>
    </row>
    <row r="20" spans="1:10" ht="15.75" customHeight="1">
      <c r="A20" s="403" t="s">
        <v>548</v>
      </c>
      <c r="B20" s="404"/>
      <c r="C20" s="895">
        <v>5445174000</v>
      </c>
      <c r="D20" s="896">
        <v>5445174000</v>
      </c>
      <c r="E20" s="897">
        <v>3367496938</v>
      </c>
      <c r="F20" s="897">
        <v>2077677062</v>
      </c>
      <c r="G20" s="896"/>
    </row>
    <row r="21" spans="1:10" ht="12.75" customHeight="1">
      <c r="A21" s="1671" t="s">
        <v>4</v>
      </c>
      <c r="B21" s="1672"/>
      <c r="C21" s="405"/>
      <c r="D21" s="406"/>
      <c r="E21" s="426"/>
      <c r="F21" s="407"/>
      <c r="G21" s="1116"/>
    </row>
    <row r="22" spans="1:10" s="421" customFormat="1" ht="22.5" customHeight="1">
      <c r="A22" s="825"/>
      <c r="B22" s="817"/>
      <c r="C22" s="817"/>
      <c r="D22" s="817"/>
      <c r="E22" s="817"/>
      <c r="F22" s="817"/>
      <c r="G22" s="817"/>
      <c r="H22" s="420"/>
      <c r="I22" s="420"/>
      <c r="J22" s="420"/>
    </row>
    <row r="23" spans="1:10" ht="16.5" customHeight="1">
      <c r="A23" s="825"/>
    </row>
    <row r="24" spans="1:10" ht="15.75" customHeight="1">
      <c r="A24" s="411"/>
      <c r="B24" s="408"/>
      <c r="C24" s="409"/>
      <c r="D24" s="409"/>
      <c r="E24" s="410"/>
      <c r="F24" s="409"/>
      <c r="G24" s="409"/>
    </row>
    <row r="25" spans="1:10" ht="15.75" customHeight="1">
      <c r="A25" s="411"/>
      <c r="B25" s="408"/>
      <c r="C25" s="409"/>
      <c r="D25" s="409"/>
      <c r="E25" s="410"/>
      <c r="F25" s="409"/>
      <c r="G25" s="409"/>
    </row>
    <row r="26" spans="1:10" ht="17.25" customHeight="1"/>
    <row r="30" spans="1:10" ht="15">
      <c r="D30" s="372"/>
      <c r="E30" s="373"/>
    </row>
    <row r="36" spans="3:7" ht="15">
      <c r="C36" s="73"/>
      <c r="D36" s="73"/>
      <c r="E36" s="73"/>
      <c r="F36" s="73"/>
      <c r="G36" s="73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26"/>
  <dimension ref="A1:P35"/>
  <sheetViews>
    <sheetView showGridLines="0" showZeros="0" showOutlineSymbols="0" zoomScale="75" zoomScaleNormal="75" workbookViewId="0">
      <selection activeCell="N24" sqref="N24"/>
    </sheetView>
  </sheetViews>
  <sheetFormatPr defaultRowHeight="12.75"/>
  <cols>
    <col min="1" max="1" width="4.5703125" style="264" customWidth="1"/>
    <col min="2" max="2" width="87.28515625" style="264" customWidth="1"/>
    <col min="3" max="3" width="21.85546875" style="264" customWidth="1"/>
    <col min="4" max="4" width="20.7109375" style="264" customWidth="1"/>
    <col min="5" max="5" width="16.7109375" style="264" customWidth="1"/>
    <col min="6" max="6" width="3.85546875" style="264" customWidth="1"/>
    <col min="7" max="8" width="9.140625" style="264"/>
    <col min="9" max="10" width="13.85546875" style="264" bestFit="1" customWidth="1"/>
    <col min="11" max="11" width="9.140625" style="264"/>
    <col min="12" max="12" width="16.85546875" style="264" bestFit="1" customWidth="1"/>
    <col min="13" max="13" width="9.140625" style="264"/>
    <col min="14" max="14" width="19.28515625" style="264" customWidth="1"/>
    <col min="15" max="15" width="9.140625" style="264"/>
    <col min="16" max="16" width="25.42578125" style="264" customWidth="1"/>
    <col min="17" max="256" width="9.140625" style="264"/>
    <col min="257" max="257" width="4.5703125" style="264" customWidth="1"/>
    <col min="258" max="258" width="87.28515625" style="264" customWidth="1"/>
    <col min="259" max="260" width="20.7109375" style="264" customWidth="1"/>
    <col min="261" max="261" width="16.7109375" style="264" customWidth="1"/>
    <col min="262" max="262" width="3.85546875" style="264" customWidth="1"/>
    <col min="263" max="269" width="9.140625" style="264"/>
    <col min="270" max="270" width="19.28515625" style="264" customWidth="1"/>
    <col min="271" max="271" width="9.140625" style="264"/>
    <col min="272" max="272" width="25.42578125" style="264" customWidth="1"/>
    <col min="273" max="512" width="9.140625" style="264"/>
    <col min="513" max="513" width="4.5703125" style="264" customWidth="1"/>
    <col min="514" max="514" width="87.28515625" style="264" customWidth="1"/>
    <col min="515" max="516" width="20.7109375" style="264" customWidth="1"/>
    <col min="517" max="517" width="16.7109375" style="264" customWidth="1"/>
    <col min="518" max="518" width="3.85546875" style="264" customWidth="1"/>
    <col min="519" max="525" width="9.140625" style="264"/>
    <col min="526" max="526" width="19.28515625" style="264" customWidth="1"/>
    <col min="527" max="527" width="9.140625" style="264"/>
    <col min="528" max="528" width="25.42578125" style="264" customWidth="1"/>
    <col min="529" max="768" width="9.140625" style="264"/>
    <col min="769" max="769" width="4.5703125" style="264" customWidth="1"/>
    <col min="770" max="770" width="87.28515625" style="264" customWidth="1"/>
    <col min="771" max="772" width="20.7109375" style="264" customWidth="1"/>
    <col min="773" max="773" width="16.7109375" style="264" customWidth="1"/>
    <col min="774" max="774" width="3.85546875" style="264" customWidth="1"/>
    <col min="775" max="781" width="9.140625" style="264"/>
    <col min="782" max="782" width="19.28515625" style="264" customWidth="1"/>
    <col min="783" max="783" width="9.140625" style="264"/>
    <col min="784" max="784" width="25.42578125" style="264" customWidth="1"/>
    <col min="785" max="1024" width="9.140625" style="264"/>
    <col min="1025" max="1025" width="4.5703125" style="264" customWidth="1"/>
    <col min="1026" max="1026" width="87.28515625" style="264" customWidth="1"/>
    <col min="1027" max="1028" width="20.7109375" style="264" customWidth="1"/>
    <col min="1029" max="1029" width="16.7109375" style="264" customWidth="1"/>
    <col min="1030" max="1030" width="3.85546875" style="264" customWidth="1"/>
    <col min="1031" max="1037" width="9.140625" style="264"/>
    <col min="1038" max="1038" width="19.28515625" style="264" customWidth="1"/>
    <col min="1039" max="1039" width="9.140625" style="264"/>
    <col min="1040" max="1040" width="25.42578125" style="264" customWidth="1"/>
    <col min="1041" max="1280" width="9.140625" style="264"/>
    <col min="1281" max="1281" width="4.5703125" style="264" customWidth="1"/>
    <col min="1282" max="1282" width="87.28515625" style="264" customWidth="1"/>
    <col min="1283" max="1284" width="20.7109375" style="264" customWidth="1"/>
    <col min="1285" max="1285" width="16.7109375" style="264" customWidth="1"/>
    <col min="1286" max="1286" width="3.85546875" style="264" customWidth="1"/>
    <col min="1287" max="1293" width="9.140625" style="264"/>
    <col min="1294" max="1294" width="19.28515625" style="264" customWidth="1"/>
    <col min="1295" max="1295" width="9.140625" style="264"/>
    <col min="1296" max="1296" width="25.42578125" style="264" customWidth="1"/>
    <col min="1297" max="1536" width="9.140625" style="264"/>
    <col min="1537" max="1537" width="4.5703125" style="264" customWidth="1"/>
    <col min="1538" max="1538" width="87.28515625" style="264" customWidth="1"/>
    <col min="1539" max="1540" width="20.7109375" style="264" customWidth="1"/>
    <col min="1541" max="1541" width="16.7109375" style="264" customWidth="1"/>
    <col min="1542" max="1542" width="3.85546875" style="264" customWidth="1"/>
    <col min="1543" max="1549" width="9.140625" style="264"/>
    <col min="1550" max="1550" width="19.28515625" style="264" customWidth="1"/>
    <col min="1551" max="1551" width="9.140625" style="264"/>
    <col min="1552" max="1552" width="25.42578125" style="264" customWidth="1"/>
    <col min="1553" max="1792" width="9.140625" style="264"/>
    <col min="1793" max="1793" width="4.5703125" style="264" customWidth="1"/>
    <col min="1794" max="1794" width="87.28515625" style="264" customWidth="1"/>
    <col min="1795" max="1796" width="20.7109375" style="264" customWidth="1"/>
    <col min="1797" max="1797" width="16.7109375" style="264" customWidth="1"/>
    <col min="1798" max="1798" width="3.85546875" style="264" customWidth="1"/>
    <col min="1799" max="1805" width="9.140625" style="264"/>
    <col min="1806" max="1806" width="19.28515625" style="264" customWidth="1"/>
    <col min="1807" max="1807" width="9.140625" style="264"/>
    <col min="1808" max="1808" width="25.42578125" style="264" customWidth="1"/>
    <col min="1809" max="2048" width="9.140625" style="264"/>
    <col min="2049" max="2049" width="4.5703125" style="264" customWidth="1"/>
    <col min="2050" max="2050" width="87.28515625" style="264" customWidth="1"/>
    <col min="2051" max="2052" width="20.7109375" style="264" customWidth="1"/>
    <col min="2053" max="2053" width="16.7109375" style="264" customWidth="1"/>
    <col min="2054" max="2054" width="3.85546875" style="264" customWidth="1"/>
    <col min="2055" max="2061" width="9.140625" style="264"/>
    <col min="2062" max="2062" width="19.28515625" style="264" customWidth="1"/>
    <col min="2063" max="2063" width="9.140625" style="264"/>
    <col min="2064" max="2064" width="25.42578125" style="264" customWidth="1"/>
    <col min="2065" max="2304" width="9.140625" style="264"/>
    <col min="2305" max="2305" width="4.5703125" style="264" customWidth="1"/>
    <col min="2306" max="2306" width="87.28515625" style="264" customWidth="1"/>
    <col min="2307" max="2308" width="20.7109375" style="264" customWidth="1"/>
    <col min="2309" max="2309" width="16.7109375" style="264" customWidth="1"/>
    <col min="2310" max="2310" width="3.85546875" style="264" customWidth="1"/>
    <col min="2311" max="2317" width="9.140625" style="264"/>
    <col min="2318" max="2318" width="19.28515625" style="264" customWidth="1"/>
    <col min="2319" max="2319" width="9.140625" style="264"/>
    <col min="2320" max="2320" width="25.42578125" style="264" customWidth="1"/>
    <col min="2321" max="2560" width="9.140625" style="264"/>
    <col min="2561" max="2561" width="4.5703125" style="264" customWidth="1"/>
    <col min="2562" max="2562" width="87.28515625" style="264" customWidth="1"/>
    <col min="2563" max="2564" width="20.7109375" style="264" customWidth="1"/>
    <col min="2565" max="2565" width="16.7109375" style="264" customWidth="1"/>
    <col min="2566" max="2566" width="3.85546875" style="264" customWidth="1"/>
    <col min="2567" max="2573" width="9.140625" style="264"/>
    <col min="2574" max="2574" width="19.28515625" style="264" customWidth="1"/>
    <col min="2575" max="2575" width="9.140625" style="264"/>
    <col min="2576" max="2576" width="25.42578125" style="264" customWidth="1"/>
    <col min="2577" max="2816" width="9.140625" style="264"/>
    <col min="2817" max="2817" width="4.5703125" style="264" customWidth="1"/>
    <col min="2818" max="2818" width="87.28515625" style="264" customWidth="1"/>
    <col min="2819" max="2820" width="20.7109375" style="264" customWidth="1"/>
    <col min="2821" max="2821" width="16.7109375" style="264" customWidth="1"/>
    <col min="2822" max="2822" width="3.85546875" style="264" customWidth="1"/>
    <col min="2823" max="2829" width="9.140625" style="264"/>
    <col min="2830" max="2830" width="19.28515625" style="264" customWidth="1"/>
    <col min="2831" max="2831" width="9.140625" style="264"/>
    <col min="2832" max="2832" width="25.42578125" style="264" customWidth="1"/>
    <col min="2833" max="3072" width="9.140625" style="264"/>
    <col min="3073" max="3073" width="4.5703125" style="264" customWidth="1"/>
    <col min="3074" max="3074" width="87.28515625" style="264" customWidth="1"/>
    <col min="3075" max="3076" width="20.7109375" style="264" customWidth="1"/>
    <col min="3077" max="3077" width="16.7109375" style="264" customWidth="1"/>
    <col min="3078" max="3078" width="3.85546875" style="264" customWidth="1"/>
    <col min="3079" max="3085" width="9.140625" style="264"/>
    <col min="3086" max="3086" width="19.28515625" style="264" customWidth="1"/>
    <col min="3087" max="3087" width="9.140625" style="264"/>
    <col min="3088" max="3088" width="25.42578125" style="264" customWidth="1"/>
    <col min="3089" max="3328" width="9.140625" style="264"/>
    <col min="3329" max="3329" width="4.5703125" style="264" customWidth="1"/>
    <col min="3330" max="3330" width="87.28515625" style="264" customWidth="1"/>
    <col min="3331" max="3332" width="20.7109375" style="264" customWidth="1"/>
    <col min="3333" max="3333" width="16.7109375" style="264" customWidth="1"/>
    <col min="3334" max="3334" width="3.85546875" style="264" customWidth="1"/>
    <col min="3335" max="3341" width="9.140625" style="264"/>
    <col min="3342" max="3342" width="19.28515625" style="264" customWidth="1"/>
    <col min="3343" max="3343" width="9.140625" style="264"/>
    <col min="3344" max="3344" width="25.42578125" style="264" customWidth="1"/>
    <col min="3345" max="3584" width="9.140625" style="264"/>
    <col min="3585" max="3585" width="4.5703125" style="264" customWidth="1"/>
    <col min="3586" max="3586" width="87.28515625" style="264" customWidth="1"/>
    <col min="3587" max="3588" width="20.7109375" style="264" customWidth="1"/>
    <col min="3589" max="3589" width="16.7109375" style="264" customWidth="1"/>
    <col min="3590" max="3590" width="3.85546875" style="264" customWidth="1"/>
    <col min="3591" max="3597" width="9.140625" style="264"/>
    <col min="3598" max="3598" width="19.28515625" style="264" customWidth="1"/>
    <col min="3599" max="3599" width="9.140625" style="264"/>
    <col min="3600" max="3600" width="25.42578125" style="264" customWidth="1"/>
    <col min="3601" max="3840" width="9.140625" style="264"/>
    <col min="3841" max="3841" width="4.5703125" style="264" customWidth="1"/>
    <col min="3842" max="3842" width="87.28515625" style="264" customWidth="1"/>
    <col min="3843" max="3844" width="20.7109375" style="264" customWidth="1"/>
    <col min="3845" max="3845" width="16.7109375" style="264" customWidth="1"/>
    <col min="3846" max="3846" width="3.85546875" style="264" customWidth="1"/>
    <col min="3847" max="3853" width="9.140625" style="264"/>
    <col min="3854" max="3854" width="19.28515625" style="264" customWidth="1"/>
    <col min="3855" max="3855" width="9.140625" style="264"/>
    <col min="3856" max="3856" width="25.42578125" style="264" customWidth="1"/>
    <col min="3857" max="4096" width="9.140625" style="264"/>
    <col min="4097" max="4097" width="4.5703125" style="264" customWidth="1"/>
    <col min="4098" max="4098" width="87.28515625" style="264" customWidth="1"/>
    <col min="4099" max="4100" width="20.7109375" style="264" customWidth="1"/>
    <col min="4101" max="4101" width="16.7109375" style="264" customWidth="1"/>
    <col min="4102" max="4102" width="3.85546875" style="264" customWidth="1"/>
    <col min="4103" max="4109" width="9.140625" style="264"/>
    <col min="4110" max="4110" width="19.28515625" style="264" customWidth="1"/>
    <col min="4111" max="4111" width="9.140625" style="264"/>
    <col min="4112" max="4112" width="25.42578125" style="264" customWidth="1"/>
    <col min="4113" max="4352" width="9.140625" style="264"/>
    <col min="4353" max="4353" width="4.5703125" style="264" customWidth="1"/>
    <col min="4354" max="4354" width="87.28515625" style="264" customWidth="1"/>
    <col min="4355" max="4356" width="20.7109375" style="264" customWidth="1"/>
    <col min="4357" max="4357" width="16.7109375" style="264" customWidth="1"/>
    <col min="4358" max="4358" width="3.85546875" style="264" customWidth="1"/>
    <col min="4359" max="4365" width="9.140625" style="264"/>
    <col min="4366" max="4366" width="19.28515625" style="264" customWidth="1"/>
    <col min="4367" max="4367" width="9.140625" style="264"/>
    <col min="4368" max="4368" width="25.42578125" style="264" customWidth="1"/>
    <col min="4369" max="4608" width="9.140625" style="264"/>
    <col min="4609" max="4609" width="4.5703125" style="264" customWidth="1"/>
    <col min="4610" max="4610" width="87.28515625" style="264" customWidth="1"/>
    <col min="4611" max="4612" width="20.7109375" style="264" customWidth="1"/>
    <col min="4613" max="4613" width="16.7109375" style="264" customWidth="1"/>
    <col min="4614" max="4614" width="3.85546875" style="264" customWidth="1"/>
    <col min="4615" max="4621" width="9.140625" style="264"/>
    <col min="4622" max="4622" width="19.28515625" style="264" customWidth="1"/>
    <col min="4623" max="4623" width="9.140625" style="264"/>
    <col min="4624" max="4624" width="25.42578125" style="264" customWidth="1"/>
    <col min="4625" max="4864" width="9.140625" style="264"/>
    <col min="4865" max="4865" width="4.5703125" style="264" customWidth="1"/>
    <col min="4866" max="4866" width="87.28515625" style="264" customWidth="1"/>
    <col min="4867" max="4868" width="20.7109375" style="264" customWidth="1"/>
    <col min="4869" max="4869" width="16.7109375" style="264" customWidth="1"/>
    <col min="4870" max="4870" width="3.85546875" style="264" customWidth="1"/>
    <col min="4871" max="4877" width="9.140625" style="264"/>
    <col min="4878" max="4878" width="19.28515625" style="264" customWidth="1"/>
    <col min="4879" max="4879" width="9.140625" style="264"/>
    <col min="4880" max="4880" width="25.42578125" style="264" customWidth="1"/>
    <col min="4881" max="5120" width="9.140625" style="264"/>
    <col min="5121" max="5121" width="4.5703125" style="264" customWidth="1"/>
    <col min="5122" max="5122" width="87.28515625" style="264" customWidth="1"/>
    <col min="5123" max="5124" width="20.7109375" style="264" customWidth="1"/>
    <col min="5125" max="5125" width="16.7109375" style="264" customWidth="1"/>
    <col min="5126" max="5126" width="3.85546875" style="264" customWidth="1"/>
    <col min="5127" max="5133" width="9.140625" style="264"/>
    <col min="5134" max="5134" width="19.28515625" style="264" customWidth="1"/>
    <col min="5135" max="5135" width="9.140625" style="264"/>
    <col min="5136" max="5136" width="25.42578125" style="264" customWidth="1"/>
    <col min="5137" max="5376" width="9.140625" style="264"/>
    <col min="5377" max="5377" width="4.5703125" style="264" customWidth="1"/>
    <col min="5378" max="5378" width="87.28515625" style="264" customWidth="1"/>
    <col min="5379" max="5380" width="20.7109375" style="264" customWidth="1"/>
    <col min="5381" max="5381" width="16.7109375" style="264" customWidth="1"/>
    <col min="5382" max="5382" width="3.85546875" style="264" customWidth="1"/>
    <col min="5383" max="5389" width="9.140625" style="264"/>
    <col min="5390" max="5390" width="19.28515625" style="264" customWidth="1"/>
    <col min="5391" max="5391" width="9.140625" style="264"/>
    <col min="5392" max="5392" width="25.42578125" style="264" customWidth="1"/>
    <col min="5393" max="5632" width="9.140625" style="264"/>
    <col min="5633" max="5633" width="4.5703125" style="264" customWidth="1"/>
    <col min="5634" max="5634" width="87.28515625" style="264" customWidth="1"/>
    <col min="5635" max="5636" width="20.7109375" style="264" customWidth="1"/>
    <col min="5637" max="5637" width="16.7109375" style="264" customWidth="1"/>
    <col min="5638" max="5638" width="3.85546875" style="264" customWidth="1"/>
    <col min="5639" max="5645" width="9.140625" style="264"/>
    <col min="5646" max="5646" width="19.28515625" style="264" customWidth="1"/>
    <col min="5647" max="5647" width="9.140625" style="264"/>
    <col min="5648" max="5648" width="25.42578125" style="264" customWidth="1"/>
    <col min="5649" max="5888" width="9.140625" style="264"/>
    <col min="5889" max="5889" width="4.5703125" style="264" customWidth="1"/>
    <col min="5890" max="5890" width="87.28515625" style="264" customWidth="1"/>
    <col min="5891" max="5892" width="20.7109375" style="264" customWidth="1"/>
    <col min="5893" max="5893" width="16.7109375" style="264" customWidth="1"/>
    <col min="5894" max="5894" width="3.85546875" style="264" customWidth="1"/>
    <col min="5895" max="5901" width="9.140625" style="264"/>
    <col min="5902" max="5902" width="19.28515625" style="264" customWidth="1"/>
    <col min="5903" max="5903" width="9.140625" style="264"/>
    <col min="5904" max="5904" width="25.42578125" style="264" customWidth="1"/>
    <col min="5905" max="6144" width="9.140625" style="264"/>
    <col min="6145" max="6145" width="4.5703125" style="264" customWidth="1"/>
    <col min="6146" max="6146" width="87.28515625" style="264" customWidth="1"/>
    <col min="6147" max="6148" width="20.7109375" style="264" customWidth="1"/>
    <col min="6149" max="6149" width="16.7109375" style="264" customWidth="1"/>
    <col min="6150" max="6150" width="3.85546875" style="264" customWidth="1"/>
    <col min="6151" max="6157" width="9.140625" style="264"/>
    <col min="6158" max="6158" width="19.28515625" style="264" customWidth="1"/>
    <col min="6159" max="6159" width="9.140625" style="264"/>
    <col min="6160" max="6160" width="25.42578125" style="264" customWidth="1"/>
    <col min="6161" max="6400" width="9.140625" style="264"/>
    <col min="6401" max="6401" width="4.5703125" style="264" customWidth="1"/>
    <col min="6402" max="6402" width="87.28515625" style="264" customWidth="1"/>
    <col min="6403" max="6404" width="20.7109375" style="264" customWidth="1"/>
    <col min="6405" max="6405" width="16.7109375" style="264" customWidth="1"/>
    <col min="6406" max="6406" width="3.85546875" style="264" customWidth="1"/>
    <col min="6407" max="6413" width="9.140625" style="264"/>
    <col min="6414" max="6414" width="19.28515625" style="264" customWidth="1"/>
    <col min="6415" max="6415" width="9.140625" style="264"/>
    <col min="6416" max="6416" width="25.42578125" style="264" customWidth="1"/>
    <col min="6417" max="6656" width="9.140625" style="264"/>
    <col min="6657" max="6657" width="4.5703125" style="264" customWidth="1"/>
    <col min="6658" max="6658" width="87.28515625" style="264" customWidth="1"/>
    <col min="6659" max="6660" width="20.7109375" style="264" customWidth="1"/>
    <col min="6661" max="6661" width="16.7109375" style="264" customWidth="1"/>
    <col min="6662" max="6662" width="3.85546875" style="264" customWidth="1"/>
    <col min="6663" max="6669" width="9.140625" style="264"/>
    <col min="6670" max="6670" width="19.28515625" style="264" customWidth="1"/>
    <col min="6671" max="6671" width="9.140625" style="264"/>
    <col min="6672" max="6672" width="25.42578125" style="264" customWidth="1"/>
    <col min="6673" max="6912" width="9.140625" style="264"/>
    <col min="6913" max="6913" width="4.5703125" style="264" customWidth="1"/>
    <col min="6914" max="6914" width="87.28515625" style="264" customWidth="1"/>
    <col min="6915" max="6916" width="20.7109375" style="264" customWidth="1"/>
    <col min="6917" max="6917" width="16.7109375" style="264" customWidth="1"/>
    <col min="6918" max="6918" width="3.85546875" style="264" customWidth="1"/>
    <col min="6919" max="6925" width="9.140625" style="264"/>
    <col min="6926" max="6926" width="19.28515625" style="264" customWidth="1"/>
    <col min="6927" max="6927" width="9.140625" style="264"/>
    <col min="6928" max="6928" width="25.42578125" style="264" customWidth="1"/>
    <col min="6929" max="7168" width="9.140625" style="264"/>
    <col min="7169" max="7169" width="4.5703125" style="264" customWidth="1"/>
    <col min="7170" max="7170" width="87.28515625" style="264" customWidth="1"/>
    <col min="7171" max="7172" width="20.7109375" style="264" customWidth="1"/>
    <col min="7173" max="7173" width="16.7109375" style="264" customWidth="1"/>
    <col min="7174" max="7174" width="3.85546875" style="264" customWidth="1"/>
    <col min="7175" max="7181" width="9.140625" style="264"/>
    <col min="7182" max="7182" width="19.28515625" style="264" customWidth="1"/>
    <col min="7183" max="7183" width="9.140625" style="264"/>
    <col min="7184" max="7184" width="25.42578125" style="264" customWidth="1"/>
    <col min="7185" max="7424" width="9.140625" style="264"/>
    <col min="7425" max="7425" width="4.5703125" style="264" customWidth="1"/>
    <col min="7426" max="7426" width="87.28515625" style="264" customWidth="1"/>
    <col min="7427" max="7428" width="20.7109375" style="264" customWidth="1"/>
    <col min="7429" max="7429" width="16.7109375" style="264" customWidth="1"/>
    <col min="7430" max="7430" width="3.85546875" style="264" customWidth="1"/>
    <col min="7431" max="7437" width="9.140625" style="264"/>
    <col min="7438" max="7438" width="19.28515625" style="264" customWidth="1"/>
    <col min="7439" max="7439" width="9.140625" style="264"/>
    <col min="7440" max="7440" width="25.42578125" style="264" customWidth="1"/>
    <col min="7441" max="7680" width="9.140625" style="264"/>
    <col min="7681" max="7681" width="4.5703125" style="264" customWidth="1"/>
    <col min="7682" max="7682" width="87.28515625" style="264" customWidth="1"/>
    <col min="7683" max="7684" width="20.7109375" style="264" customWidth="1"/>
    <col min="7685" max="7685" width="16.7109375" style="264" customWidth="1"/>
    <col min="7686" max="7686" width="3.85546875" style="264" customWidth="1"/>
    <col min="7687" max="7693" width="9.140625" style="264"/>
    <col min="7694" max="7694" width="19.28515625" style="264" customWidth="1"/>
    <col min="7695" max="7695" width="9.140625" style="264"/>
    <col min="7696" max="7696" width="25.42578125" style="264" customWidth="1"/>
    <col min="7697" max="7936" width="9.140625" style="264"/>
    <col min="7937" max="7937" width="4.5703125" style="264" customWidth="1"/>
    <col min="7938" max="7938" width="87.28515625" style="264" customWidth="1"/>
    <col min="7939" max="7940" width="20.7109375" style="264" customWidth="1"/>
    <col min="7941" max="7941" width="16.7109375" style="264" customWidth="1"/>
    <col min="7942" max="7942" width="3.85546875" style="264" customWidth="1"/>
    <col min="7943" max="7949" width="9.140625" style="264"/>
    <col min="7950" max="7950" width="19.28515625" style="264" customWidth="1"/>
    <col min="7951" max="7951" width="9.140625" style="264"/>
    <col min="7952" max="7952" width="25.42578125" style="264" customWidth="1"/>
    <col min="7953" max="8192" width="9.140625" style="264"/>
    <col min="8193" max="8193" width="4.5703125" style="264" customWidth="1"/>
    <col min="8194" max="8194" width="87.28515625" style="264" customWidth="1"/>
    <col min="8195" max="8196" width="20.7109375" style="264" customWidth="1"/>
    <col min="8197" max="8197" width="16.7109375" style="264" customWidth="1"/>
    <col min="8198" max="8198" width="3.85546875" style="264" customWidth="1"/>
    <col min="8199" max="8205" width="9.140625" style="264"/>
    <col min="8206" max="8206" width="19.28515625" style="264" customWidth="1"/>
    <col min="8207" max="8207" width="9.140625" style="264"/>
    <col min="8208" max="8208" width="25.42578125" style="264" customWidth="1"/>
    <col min="8209" max="8448" width="9.140625" style="264"/>
    <col min="8449" max="8449" width="4.5703125" style="264" customWidth="1"/>
    <col min="8450" max="8450" width="87.28515625" style="264" customWidth="1"/>
    <col min="8451" max="8452" width="20.7109375" style="264" customWidth="1"/>
    <col min="8453" max="8453" width="16.7109375" style="264" customWidth="1"/>
    <col min="8454" max="8454" width="3.85546875" style="264" customWidth="1"/>
    <col min="8455" max="8461" width="9.140625" style="264"/>
    <col min="8462" max="8462" width="19.28515625" style="264" customWidth="1"/>
    <col min="8463" max="8463" width="9.140625" style="264"/>
    <col min="8464" max="8464" width="25.42578125" style="264" customWidth="1"/>
    <col min="8465" max="8704" width="9.140625" style="264"/>
    <col min="8705" max="8705" width="4.5703125" style="264" customWidth="1"/>
    <col min="8706" max="8706" width="87.28515625" style="264" customWidth="1"/>
    <col min="8707" max="8708" width="20.7109375" style="264" customWidth="1"/>
    <col min="8709" max="8709" width="16.7109375" style="264" customWidth="1"/>
    <col min="8710" max="8710" width="3.85546875" style="264" customWidth="1"/>
    <col min="8711" max="8717" width="9.140625" style="264"/>
    <col min="8718" max="8718" width="19.28515625" style="264" customWidth="1"/>
    <col min="8719" max="8719" width="9.140625" style="264"/>
    <col min="8720" max="8720" width="25.42578125" style="264" customWidth="1"/>
    <col min="8721" max="8960" width="9.140625" style="264"/>
    <col min="8961" max="8961" width="4.5703125" style="264" customWidth="1"/>
    <col min="8962" max="8962" width="87.28515625" style="264" customWidth="1"/>
    <col min="8963" max="8964" width="20.7109375" style="264" customWidth="1"/>
    <col min="8965" max="8965" width="16.7109375" style="264" customWidth="1"/>
    <col min="8966" max="8966" width="3.85546875" style="264" customWidth="1"/>
    <col min="8967" max="8973" width="9.140625" style="264"/>
    <col min="8974" max="8974" width="19.28515625" style="264" customWidth="1"/>
    <col min="8975" max="8975" width="9.140625" style="264"/>
    <col min="8976" max="8976" width="25.42578125" style="264" customWidth="1"/>
    <col min="8977" max="9216" width="9.140625" style="264"/>
    <col min="9217" max="9217" width="4.5703125" style="264" customWidth="1"/>
    <col min="9218" max="9218" width="87.28515625" style="264" customWidth="1"/>
    <col min="9219" max="9220" width="20.7109375" style="264" customWidth="1"/>
    <col min="9221" max="9221" width="16.7109375" style="264" customWidth="1"/>
    <col min="9222" max="9222" width="3.85546875" style="264" customWidth="1"/>
    <col min="9223" max="9229" width="9.140625" style="264"/>
    <col min="9230" max="9230" width="19.28515625" style="264" customWidth="1"/>
    <col min="9231" max="9231" width="9.140625" style="264"/>
    <col min="9232" max="9232" width="25.42578125" style="264" customWidth="1"/>
    <col min="9233" max="9472" width="9.140625" style="264"/>
    <col min="9473" max="9473" width="4.5703125" style="264" customWidth="1"/>
    <col min="9474" max="9474" width="87.28515625" style="264" customWidth="1"/>
    <col min="9475" max="9476" width="20.7109375" style="264" customWidth="1"/>
    <col min="9477" max="9477" width="16.7109375" style="264" customWidth="1"/>
    <col min="9478" max="9478" width="3.85546875" style="264" customWidth="1"/>
    <col min="9479" max="9485" width="9.140625" style="264"/>
    <col min="9486" max="9486" width="19.28515625" style="264" customWidth="1"/>
    <col min="9487" max="9487" width="9.140625" style="264"/>
    <col min="9488" max="9488" width="25.42578125" style="264" customWidth="1"/>
    <col min="9489" max="9728" width="9.140625" style="264"/>
    <col min="9729" max="9729" width="4.5703125" style="264" customWidth="1"/>
    <col min="9730" max="9730" width="87.28515625" style="264" customWidth="1"/>
    <col min="9731" max="9732" width="20.7109375" style="264" customWidth="1"/>
    <col min="9733" max="9733" width="16.7109375" style="264" customWidth="1"/>
    <col min="9734" max="9734" width="3.85546875" style="264" customWidth="1"/>
    <col min="9735" max="9741" width="9.140625" style="264"/>
    <col min="9742" max="9742" width="19.28515625" style="264" customWidth="1"/>
    <col min="9743" max="9743" width="9.140625" style="264"/>
    <col min="9744" max="9744" width="25.42578125" style="264" customWidth="1"/>
    <col min="9745" max="9984" width="9.140625" style="264"/>
    <col min="9985" max="9985" width="4.5703125" style="264" customWidth="1"/>
    <col min="9986" max="9986" width="87.28515625" style="264" customWidth="1"/>
    <col min="9987" max="9988" width="20.7109375" style="264" customWidth="1"/>
    <col min="9989" max="9989" width="16.7109375" style="264" customWidth="1"/>
    <col min="9990" max="9990" width="3.85546875" style="264" customWidth="1"/>
    <col min="9991" max="9997" width="9.140625" style="264"/>
    <col min="9998" max="9998" width="19.28515625" style="264" customWidth="1"/>
    <col min="9999" max="9999" width="9.140625" style="264"/>
    <col min="10000" max="10000" width="25.42578125" style="264" customWidth="1"/>
    <col min="10001" max="10240" width="9.140625" style="264"/>
    <col min="10241" max="10241" width="4.5703125" style="264" customWidth="1"/>
    <col min="10242" max="10242" width="87.28515625" style="264" customWidth="1"/>
    <col min="10243" max="10244" width="20.7109375" style="264" customWidth="1"/>
    <col min="10245" max="10245" width="16.7109375" style="264" customWidth="1"/>
    <col min="10246" max="10246" width="3.85546875" style="264" customWidth="1"/>
    <col min="10247" max="10253" width="9.140625" style="264"/>
    <col min="10254" max="10254" width="19.28515625" style="264" customWidth="1"/>
    <col min="10255" max="10255" width="9.140625" style="264"/>
    <col min="10256" max="10256" width="25.42578125" style="264" customWidth="1"/>
    <col min="10257" max="10496" width="9.140625" style="264"/>
    <col min="10497" max="10497" width="4.5703125" style="264" customWidth="1"/>
    <col min="10498" max="10498" width="87.28515625" style="264" customWidth="1"/>
    <col min="10499" max="10500" width="20.7109375" style="264" customWidth="1"/>
    <col min="10501" max="10501" width="16.7109375" style="264" customWidth="1"/>
    <col min="10502" max="10502" width="3.85546875" style="264" customWidth="1"/>
    <col min="10503" max="10509" width="9.140625" style="264"/>
    <col min="10510" max="10510" width="19.28515625" style="264" customWidth="1"/>
    <col min="10511" max="10511" width="9.140625" style="264"/>
    <col min="10512" max="10512" width="25.42578125" style="264" customWidth="1"/>
    <col min="10513" max="10752" width="9.140625" style="264"/>
    <col min="10753" max="10753" width="4.5703125" style="264" customWidth="1"/>
    <col min="10754" max="10754" width="87.28515625" style="264" customWidth="1"/>
    <col min="10755" max="10756" width="20.7109375" style="264" customWidth="1"/>
    <col min="10757" max="10757" width="16.7109375" style="264" customWidth="1"/>
    <col min="10758" max="10758" width="3.85546875" style="264" customWidth="1"/>
    <col min="10759" max="10765" width="9.140625" style="264"/>
    <col min="10766" max="10766" width="19.28515625" style="264" customWidth="1"/>
    <col min="10767" max="10767" width="9.140625" style="264"/>
    <col min="10768" max="10768" width="25.42578125" style="264" customWidth="1"/>
    <col min="10769" max="11008" width="9.140625" style="264"/>
    <col min="11009" max="11009" width="4.5703125" style="264" customWidth="1"/>
    <col min="11010" max="11010" width="87.28515625" style="264" customWidth="1"/>
    <col min="11011" max="11012" width="20.7109375" style="264" customWidth="1"/>
    <col min="11013" max="11013" width="16.7109375" style="264" customWidth="1"/>
    <col min="11014" max="11014" width="3.85546875" style="264" customWidth="1"/>
    <col min="11015" max="11021" width="9.140625" style="264"/>
    <col min="11022" max="11022" width="19.28515625" style="264" customWidth="1"/>
    <col min="11023" max="11023" width="9.140625" style="264"/>
    <col min="11024" max="11024" width="25.42578125" style="264" customWidth="1"/>
    <col min="11025" max="11264" width="9.140625" style="264"/>
    <col min="11265" max="11265" width="4.5703125" style="264" customWidth="1"/>
    <col min="11266" max="11266" width="87.28515625" style="264" customWidth="1"/>
    <col min="11267" max="11268" width="20.7109375" style="264" customWidth="1"/>
    <col min="11269" max="11269" width="16.7109375" style="264" customWidth="1"/>
    <col min="11270" max="11270" width="3.85546875" style="264" customWidth="1"/>
    <col min="11271" max="11277" width="9.140625" style="264"/>
    <col min="11278" max="11278" width="19.28515625" style="264" customWidth="1"/>
    <col min="11279" max="11279" width="9.140625" style="264"/>
    <col min="11280" max="11280" width="25.42578125" style="264" customWidth="1"/>
    <col min="11281" max="11520" width="9.140625" style="264"/>
    <col min="11521" max="11521" width="4.5703125" style="264" customWidth="1"/>
    <col min="11522" max="11522" width="87.28515625" style="264" customWidth="1"/>
    <col min="11523" max="11524" width="20.7109375" style="264" customWidth="1"/>
    <col min="11525" max="11525" width="16.7109375" style="264" customWidth="1"/>
    <col min="11526" max="11526" width="3.85546875" style="264" customWidth="1"/>
    <col min="11527" max="11533" width="9.140625" style="264"/>
    <col min="11534" max="11534" width="19.28515625" style="264" customWidth="1"/>
    <col min="11535" max="11535" width="9.140625" style="264"/>
    <col min="11536" max="11536" width="25.42578125" style="264" customWidth="1"/>
    <col min="11537" max="11776" width="9.140625" style="264"/>
    <col min="11777" max="11777" width="4.5703125" style="264" customWidth="1"/>
    <col min="11778" max="11778" width="87.28515625" style="264" customWidth="1"/>
    <col min="11779" max="11780" width="20.7109375" style="264" customWidth="1"/>
    <col min="11781" max="11781" width="16.7109375" style="264" customWidth="1"/>
    <col min="11782" max="11782" width="3.85546875" style="264" customWidth="1"/>
    <col min="11783" max="11789" width="9.140625" style="264"/>
    <col min="11790" max="11790" width="19.28515625" style="264" customWidth="1"/>
    <col min="11791" max="11791" width="9.140625" style="264"/>
    <col min="11792" max="11792" width="25.42578125" style="264" customWidth="1"/>
    <col min="11793" max="12032" width="9.140625" style="264"/>
    <col min="12033" max="12033" width="4.5703125" style="264" customWidth="1"/>
    <col min="12034" max="12034" width="87.28515625" style="264" customWidth="1"/>
    <col min="12035" max="12036" width="20.7109375" style="264" customWidth="1"/>
    <col min="12037" max="12037" width="16.7109375" style="264" customWidth="1"/>
    <col min="12038" max="12038" width="3.85546875" style="264" customWidth="1"/>
    <col min="12039" max="12045" width="9.140625" style="264"/>
    <col min="12046" max="12046" width="19.28515625" style="264" customWidth="1"/>
    <col min="12047" max="12047" width="9.140625" style="264"/>
    <col min="12048" max="12048" width="25.42578125" style="264" customWidth="1"/>
    <col min="12049" max="12288" width="9.140625" style="264"/>
    <col min="12289" max="12289" width="4.5703125" style="264" customWidth="1"/>
    <col min="12290" max="12290" width="87.28515625" style="264" customWidth="1"/>
    <col min="12291" max="12292" width="20.7109375" style="264" customWidth="1"/>
    <col min="12293" max="12293" width="16.7109375" style="264" customWidth="1"/>
    <col min="12294" max="12294" width="3.85546875" style="264" customWidth="1"/>
    <col min="12295" max="12301" width="9.140625" style="264"/>
    <col min="12302" max="12302" width="19.28515625" style="264" customWidth="1"/>
    <col min="12303" max="12303" width="9.140625" style="264"/>
    <col min="12304" max="12304" width="25.42578125" style="264" customWidth="1"/>
    <col min="12305" max="12544" width="9.140625" style="264"/>
    <col min="12545" max="12545" width="4.5703125" style="264" customWidth="1"/>
    <col min="12546" max="12546" width="87.28515625" style="264" customWidth="1"/>
    <col min="12547" max="12548" width="20.7109375" style="264" customWidth="1"/>
    <col min="12549" max="12549" width="16.7109375" style="264" customWidth="1"/>
    <col min="12550" max="12550" width="3.85546875" style="264" customWidth="1"/>
    <col min="12551" max="12557" width="9.140625" style="264"/>
    <col min="12558" max="12558" width="19.28515625" style="264" customWidth="1"/>
    <col min="12559" max="12559" width="9.140625" style="264"/>
    <col min="12560" max="12560" width="25.42578125" style="264" customWidth="1"/>
    <col min="12561" max="12800" width="9.140625" style="264"/>
    <col min="12801" max="12801" width="4.5703125" style="264" customWidth="1"/>
    <col min="12802" max="12802" width="87.28515625" style="264" customWidth="1"/>
    <col min="12803" max="12804" width="20.7109375" style="264" customWidth="1"/>
    <col min="12805" max="12805" width="16.7109375" style="264" customWidth="1"/>
    <col min="12806" max="12806" width="3.85546875" style="264" customWidth="1"/>
    <col min="12807" max="12813" width="9.140625" style="264"/>
    <col min="12814" max="12814" width="19.28515625" style="264" customWidth="1"/>
    <col min="12815" max="12815" width="9.140625" style="264"/>
    <col min="12816" max="12816" width="25.42578125" style="264" customWidth="1"/>
    <col min="12817" max="13056" width="9.140625" style="264"/>
    <col min="13057" max="13057" width="4.5703125" style="264" customWidth="1"/>
    <col min="13058" max="13058" width="87.28515625" style="264" customWidth="1"/>
    <col min="13059" max="13060" width="20.7109375" style="264" customWidth="1"/>
    <col min="13061" max="13061" width="16.7109375" style="264" customWidth="1"/>
    <col min="13062" max="13062" width="3.85546875" style="264" customWidth="1"/>
    <col min="13063" max="13069" width="9.140625" style="264"/>
    <col min="13070" max="13070" width="19.28515625" style="264" customWidth="1"/>
    <col min="13071" max="13071" width="9.140625" style="264"/>
    <col min="13072" max="13072" width="25.42578125" style="264" customWidth="1"/>
    <col min="13073" max="13312" width="9.140625" style="264"/>
    <col min="13313" max="13313" width="4.5703125" style="264" customWidth="1"/>
    <col min="13314" max="13314" width="87.28515625" style="264" customWidth="1"/>
    <col min="13315" max="13316" width="20.7109375" style="264" customWidth="1"/>
    <col min="13317" max="13317" width="16.7109375" style="264" customWidth="1"/>
    <col min="13318" max="13318" width="3.85546875" style="264" customWidth="1"/>
    <col min="13319" max="13325" width="9.140625" style="264"/>
    <col min="13326" max="13326" width="19.28515625" style="264" customWidth="1"/>
    <col min="13327" max="13327" width="9.140625" style="264"/>
    <col min="13328" max="13328" width="25.42578125" style="264" customWidth="1"/>
    <col min="13329" max="13568" width="9.140625" style="264"/>
    <col min="13569" max="13569" width="4.5703125" style="264" customWidth="1"/>
    <col min="13570" max="13570" width="87.28515625" style="264" customWidth="1"/>
    <col min="13571" max="13572" width="20.7109375" style="264" customWidth="1"/>
    <col min="13573" max="13573" width="16.7109375" style="264" customWidth="1"/>
    <col min="13574" max="13574" width="3.85546875" style="264" customWidth="1"/>
    <col min="13575" max="13581" width="9.140625" style="264"/>
    <col min="13582" max="13582" width="19.28515625" style="264" customWidth="1"/>
    <col min="13583" max="13583" width="9.140625" style="264"/>
    <col min="13584" max="13584" width="25.42578125" style="264" customWidth="1"/>
    <col min="13585" max="13824" width="9.140625" style="264"/>
    <col min="13825" max="13825" width="4.5703125" style="264" customWidth="1"/>
    <col min="13826" max="13826" width="87.28515625" style="264" customWidth="1"/>
    <col min="13827" max="13828" width="20.7109375" style="264" customWidth="1"/>
    <col min="13829" max="13829" width="16.7109375" style="264" customWidth="1"/>
    <col min="13830" max="13830" width="3.85546875" style="264" customWidth="1"/>
    <col min="13831" max="13837" width="9.140625" style="264"/>
    <col min="13838" max="13838" width="19.28515625" style="264" customWidth="1"/>
    <col min="13839" max="13839" width="9.140625" style="264"/>
    <col min="13840" max="13840" width="25.42578125" style="264" customWidth="1"/>
    <col min="13841" max="14080" width="9.140625" style="264"/>
    <col min="14081" max="14081" width="4.5703125" style="264" customWidth="1"/>
    <col min="14082" max="14082" width="87.28515625" style="264" customWidth="1"/>
    <col min="14083" max="14084" width="20.7109375" style="264" customWidth="1"/>
    <col min="14085" max="14085" width="16.7109375" style="264" customWidth="1"/>
    <col min="14086" max="14086" width="3.85546875" style="264" customWidth="1"/>
    <col min="14087" max="14093" width="9.140625" style="264"/>
    <col min="14094" max="14094" width="19.28515625" style="264" customWidth="1"/>
    <col min="14095" max="14095" width="9.140625" style="264"/>
    <col min="14096" max="14096" width="25.42578125" style="264" customWidth="1"/>
    <col min="14097" max="14336" width="9.140625" style="264"/>
    <col min="14337" max="14337" width="4.5703125" style="264" customWidth="1"/>
    <col min="14338" max="14338" width="87.28515625" style="264" customWidth="1"/>
    <col min="14339" max="14340" width="20.7109375" style="264" customWidth="1"/>
    <col min="14341" max="14341" width="16.7109375" style="264" customWidth="1"/>
    <col min="14342" max="14342" width="3.85546875" style="264" customWidth="1"/>
    <col min="14343" max="14349" width="9.140625" style="264"/>
    <col min="14350" max="14350" width="19.28515625" style="264" customWidth="1"/>
    <col min="14351" max="14351" width="9.140625" style="264"/>
    <col min="14352" max="14352" width="25.42578125" style="264" customWidth="1"/>
    <col min="14353" max="14592" width="9.140625" style="264"/>
    <col min="14593" max="14593" width="4.5703125" style="264" customWidth="1"/>
    <col min="14594" max="14594" width="87.28515625" style="264" customWidth="1"/>
    <col min="14595" max="14596" width="20.7109375" style="264" customWidth="1"/>
    <col min="14597" max="14597" width="16.7109375" style="264" customWidth="1"/>
    <col min="14598" max="14598" width="3.85546875" style="264" customWidth="1"/>
    <col min="14599" max="14605" width="9.140625" style="264"/>
    <col min="14606" max="14606" width="19.28515625" style="264" customWidth="1"/>
    <col min="14607" max="14607" width="9.140625" style="264"/>
    <col min="14608" max="14608" width="25.42578125" style="264" customWidth="1"/>
    <col min="14609" max="14848" width="9.140625" style="264"/>
    <col min="14849" max="14849" width="4.5703125" style="264" customWidth="1"/>
    <col min="14850" max="14850" width="87.28515625" style="264" customWidth="1"/>
    <col min="14851" max="14852" width="20.7109375" style="264" customWidth="1"/>
    <col min="14853" max="14853" width="16.7109375" style="264" customWidth="1"/>
    <col min="14854" max="14854" width="3.85546875" style="264" customWidth="1"/>
    <col min="14855" max="14861" width="9.140625" style="264"/>
    <col min="14862" max="14862" width="19.28515625" style="264" customWidth="1"/>
    <col min="14863" max="14863" width="9.140625" style="264"/>
    <col min="14864" max="14864" width="25.42578125" style="264" customWidth="1"/>
    <col min="14865" max="15104" width="9.140625" style="264"/>
    <col min="15105" max="15105" width="4.5703125" style="264" customWidth="1"/>
    <col min="15106" max="15106" width="87.28515625" style="264" customWidth="1"/>
    <col min="15107" max="15108" width="20.7109375" style="264" customWidth="1"/>
    <col min="15109" max="15109" width="16.7109375" style="264" customWidth="1"/>
    <col min="15110" max="15110" width="3.85546875" style="264" customWidth="1"/>
    <col min="15111" max="15117" width="9.140625" style="264"/>
    <col min="15118" max="15118" width="19.28515625" style="264" customWidth="1"/>
    <col min="15119" max="15119" width="9.140625" style="264"/>
    <col min="15120" max="15120" width="25.42578125" style="264" customWidth="1"/>
    <col min="15121" max="15360" width="9.140625" style="264"/>
    <col min="15361" max="15361" width="4.5703125" style="264" customWidth="1"/>
    <col min="15362" max="15362" width="87.28515625" style="264" customWidth="1"/>
    <col min="15363" max="15364" width="20.7109375" style="264" customWidth="1"/>
    <col min="15365" max="15365" width="16.7109375" style="264" customWidth="1"/>
    <col min="15366" max="15366" width="3.85546875" style="264" customWidth="1"/>
    <col min="15367" max="15373" width="9.140625" style="264"/>
    <col min="15374" max="15374" width="19.28515625" style="264" customWidth="1"/>
    <col min="15375" max="15375" width="9.140625" style="264"/>
    <col min="15376" max="15376" width="25.42578125" style="264" customWidth="1"/>
    <col min="15377" max="15616" width="9.140625" style="264"/>
    <col min="15617" max="15617" width="4.5703125" style="264" customWidth="1"/>
    <col min="15618" max="15618" width="87.28515625" style="264" customWidth="1"/>
    <col min="15619" max="15620" width="20.7109375" style="264" customWidth="1"/>
    <col min="15621" max="15621" width="16.7109375" style="264" customWidth="1"/>
    <col min="15622" max="15622" width="3.85546875" style="264" customWidth="1"/>
    <col min="15623" max="15629" width="9.140625" style="264"/>
    <col min="15630" max="15630" width="19.28515625" style="264" customWidth="1"/>
    <col min="15631" max="15631" width="9.140625" style="264"/>
    <col min="15632" max="15632" width="25.42578125" style="264" customWidth="1"/>
    <col min="15633" max="15872" width="9.140625" style="264"/>
    <col min="15873" max="15873" width="4.5703125" style="264" customWidth="1"/>
    <col min="15874" max="15874" width="87.28515625" style="264" customWidth="1"/>
    <col min="15875" max="15876" width="20.7109375" style="264" customWidth="1"/>
    <col min="15877" max="15877" width="16.7109375" style="264" customWidth="1"/>
    <col min="15878" max="15878" width="3.85546875" style="264" customWidth="1"/>
    <col min="15879" max="15885" width="9.140625" style="264"/>
    <col min="15886" max="15886" width="19.28515625" style="264" customWidth="1"/>
    <col min="15887" max="15887" width="9.140625" style="264"/>
    <col min="15888" max="15888" width="25.42578125" style="264" customWidth="1"/>
    <col min="15889" max="16128" width="9.140625" style="264"/>
    <col min="16129" max="16129" width="4.5703125" style="264" customWidth="1"/>
    <col min="16130" max="16130" width="87.28515625" style="264" customWidth="1"/>
    <col min="16131" max="16132" width="20.7109375" style="264" customWidth="1"/>
    <col min="16133" max="16133" width="16.7109375" style="264" customWidth="1"/>
    <col min="16134" max="16134" width="3.85546875" style="264" customWidth="1"/>
    <col min="16135" max="16141" width="9.140625" style="264"/>
    <col min="16142" max="16142" width="19.28515625" style="264" customWidth="1"/>
    <col min="16143" max="16143" width="9.140625" style="264"/>
    <col min="16144" max="16144" width="25.42578125" style="264" customWidth="1"/>
    <col min="16145" max="16384" width="9.140625" style="264"/>
  </cols>
  <sheetData>
    <row r="1" spans="1:16" ht="15.75">
      <c r="A1" s="261" t="s">
        <v>515</v>
      </c>
      <c r="B1" s="716"/>
    </row>
    <row r="2" spans="1:16" ht="17.25" customHeight="1">
      <c r="A2" s="1675" t="s">
        <v>4</v>
      </c>
      <c r="B2" s="1675"/>
      <c r="C2" s="1675"/>
      <c r="D2" s="1675"/>
      <c r="E2" s="1675"/>
    </row>
    <row r="3" spans="1:16" ht="17.25" customHeight="1">
      <c r="A3" s="1675" t="s">
        <v>643</v>
      </c>
      <c r="B3" s="1675"/>
      <c r="C3" s="1675"/>
      <c r="D3" s="1675"/>
      <c r="E3" s="1675"/>
    </row>
    <row r="4" spans="1:16" ht="17.25" customHeight="1">
      <c r="B4" s="269"/>
      <c r="C4" s="269"/>
      <c r="D4" s="263"/>
      <c r="E4" s="263"/>
    </row>
    <row r="5" spans="1:16" ht="20.25" customHeight="1">
      <c r="B5" s="269"/>
      <c r="C5" s="269"/>
      <c r="D5" s="270"/>
      <c r="E5" s="717" t="s">
        <v>644</v>
      </c>
    </row>
    <row r="6" spans="1:16" ht="17.25" customHeight="1">
      <c r="A6" s="718"/>
      <c r="B6" s="719"/>
      <c r="C6" s="720" t="s">
        <v>800</v>
      </c>
      <c r="D6" s="1676" t="s">
        <v>235</v>
      </c>
      <c r="E6" s="721" t="s">
        <v>236</v>
      </c>
    </row>
    <row r="7" spans="1:16" ht="12.75" customHeight="1">
      <c r="A7" s="295" t="s">
        <v>645</v>
      </c>
      <c r="B7" s="722" t="s">
        <v>3</v>
      </c>
      <c r="C7" s="723" t="s">
        <v>801</v>
      </c>
      <c r="D7" s="1677"/>
      <c r="E7" s="724" t="s">
        <v>4</v>
      </c>
    </row>
    <row r="8" spans="1:16" ht="14.25" customHeight="1">
      <c r="A8" s="725"/>
      <c r="B8" s="726"/>
      <c r="C8" s="727" t="s">
        <v>733</v>
      </c>
      <c r="D8" s="1678"/>
      <c r="E8" s="728" t="s">
        <v>549</v>
      </c>
      <c r="F8" s="285"/>
    </row>
    <row r="9" spans="1:16" s="289" customFormat="1" ht="9.75" customHeight="1">
      <c r="A9" s="287" t="s">
        <v>455</v>
      </c>
      <c r="B9" s="287">
        <v>2</v>
      </c>
      <c r="C9" s="729">
        <v>3</v>
      </c>
      <c r="D9" s="976">
        <v>4</v>
      </c>
      <c r="E9" s="288">
        <v>5</v>
      </c>
    </row>
    <row r="10" spans="1:16" ht="30" customHeight="1">
      <c r="A10" s="730" t="s">
        <v>646</v>
      </c>
      <c r="B10" s="731" t="s">
        <v>647</v>
      </c>
      <c r="C10" s="1122">
        <v>387734520000</v>
      </c>
      <c r="D10" s="1123">
        <v>332891923555.92865</v>
      </c>
      <c r="E10" s="1118">
        <v>0.85855632239277702</v>
      </c>
      <c r="P10" s="830"/>
    </row>
    <row r="11" spans="1:16" ht="12.75" customHeight="1">
      <c r="A11" s="732"/>
      <c r="B11" s="733" t="s">
        <v>648</v>
      </c>
      <c r="C11" s="1122">
        <v>0</v>
      </c>
      <c r="D11" s="1124"/>
      <c r="E11" s="1119"/>
      <c r="P11" s="830"/>
    </row>
    <row r="12" spans="1:16" s="285" customFormat="1" ht="24" customHeight="1">
      <c r="A12" s="734"/>
      <c r="B12" s="735" t="s">
        <v>649</v>
      </c>
      <c r="C12" s="1122">
        <v>359731300000</v>
      </c>
      <c r="D12" s="1124">
        <v>304546809640.15015</v>
      </c>
      <c r="E12" s="1119">
        <v>0.84659524939906572</v>
      </c>
      <c r="I12" s="1117"/>
      <c r="P12" s="831"/>
    </row>
    <row r="13" spans="1:16" s="285" customFormat="1" ht="12.75" customHeight="1">
      <c r="A13" s="734"/>
      <c r="B13" s="733" t="s">
        <v>650</v>
      </c>
      <c r="C13" s="1125">
        <v>0</v>
      </c>
      <c r="D13" s="1124"/>
      <c r="E13" s="1119"/>
      <c r="P13" s="831"/>
    </row>
    <row r="14" spans="1:16" ht="16.5" customHeight="1">
      <c r="A14" s="732"/>
      <c r="B14" s="296" t="s">
        <v>651</v>
      </c>
      <c r="C14" s="1125">
        <v>254680000000</v>
      </c>
      <c r="D14" s="1126">
        <v>211353199884.65009</v>
      </c>
      <c r="E14" s="1120">
        <v>0.82987749287203583</v>
      </c>
      <c r="J14" s="1145"/>
      <c r="P14" s="830"/>
    </row>
    <row r="15" spans="1:16" ht="17.100000000000001" customHeight="1">
      <c r="A15" s="732"/>
      <c r="B15" s="736" t="s">
        <v>652</v>
      </c>
      <c r="C15" s="1125">
        <v>73000000000</v>
      </c>
      <c r="D15" s="1126">
        <v>59334864058.530014</v>
      </c>
      <c r="E15" s="1120">
        <v>0.81280635696616454</v>
      </c>
      <c r="I15" s="1145"/>
      <c r="J15" s="1145"/>
      <c r="P15" s="830"/>
    </row>
    <row r="16" spans="1:16" ht="16.5" customHeight="1">
      <c r="A16" s="732"/>
      <c r="B16" s="296" t="s">
        <v>653</v>
      </c>
      <c r="C16" s="1125">
        <v>34800000000</v>
      </c>
      <c r="D16" s="1126">
        <v>34019866998.210007</v>
      </c>
      <c r="E16" s="1120">
        <v>0.97758238500603467</v>
      </c>
      <c r="P16" s="977"/>
    </row>
    <row r="17" spans="1:16" ht="16.5" customHeight="1">
      <c r="A17" s="732"/>
      <c r="B17" s="737" t="s">
        <v>654</v>
      </c>
      <c r="C17" s="1125">
        <v>64300000000</v>
      </c>
      <c r="D17" s="1126">
        <v>53974055305.299988</v>
      </c>
      <c r="E17" s="1120">
        <v>0.83940988033125952</v>
      </c>
      <c r="P17" s="978"/>
    </row>
    <row r="18" spans="1:16" ht="16.5" customHeight="1">
      <c r="A18" s="732"/>
      <c r="B18" s="737" t="s">
        <v>655</v>
      </c>
      <c r="C18" s="1125">
        <v>4551300000</v>
      </c>
      <c r="D18" s="1126">
        <v>3897794869.7800002</v>
      </c>
      <c r="E18" s="1120">
        <v>0.85641352356030154</v>
      </c>
      <c r="P18" s="978"/>
    </row>
    <row r="19" spans="1:16" s="285" customFormat="1" ht="16.5" customHeight="1">
      <c r="A19" s="734"/>
      <c r="B19" s="735" t="s">
        <v>656</v>
      </c>
      <c r="C19" s="1122">
        <v>25806040000</v>
      </c>
      <c r="D19" s="1124">
        <v>27342013599.448502</v>
      </c>
      <c r="E19" s="1119">
        <v>1.0595199263214543</v>
      </c>
      <c r="L19" s="1203"/>
    </row>
    <row r="20" spans="1:16" ht="17.100000000000001" customHeight="1">
      <c r="A20" s="732"/>
      <c r="B20" s="737" t="s">
        <v>657</v>
      </c>
      <c r="C20" s="1125">
        <v>4184000000</v>
      </c>
      <c r="D20" s="1126">
        <v>3735714849.9000001</v>
      </c>
      <c r="E20" s="1120">
        <v>0.89285727770076484</v>
      </c>
      <c r="N20" s="979"/>
      <c r="P20" s="979"/>
    </row>
    <row r="21" spans="1:16" ht="24" customHeight="1">
      <c r="A21" s="732"/>
      <c r="B21" s="735" t="s">
        <v>658</v>
      </c>
      <c r="C21" s="1122">
        <v>2197180000</v>
      </c>
      <c r="D21" s="1124">
        <v>1003100316.3300002</v>
      </c>
      <c r="E21" s="1119">
        <v>0.45653989037311471</v>
      </c>
      <c r="P21" s="979"/>
    </row>
    <row r="22" spans="1:16" ht="17.100000000000001" customHeight="1">
      <c r="A22" s="738" t="s">
        <v>4</v>
      </c>
      <c r="B22" s="737" t="s">
        <v>659</v>
      </c>
      <c r="C22" s="1125">
        <v>180731000</v>
      </c>
      <c r="D22" s="1126">
        <v>96108761.840000004</v>
      </c>
      <c r="E22" s="1120">
        <v>0.53177795641035575</v>
      </c>
      <c r="F22" s="292"/>
      <c r="N22" s="979"/>
    </row>
    <row r="23" spans="1:16" ht="17.100000000000001" customHeight="1">
      <c r="A23" s="295"/>
      <c r="B23" s="737" t="s">
        <v>660</v>
      </c>
      <c r="C23" s="1125">
        <v>2016449000</v>
      </c>
      <c r="D23" s="1126">
        <v>906991554.49000013</v>
      </c>
      <c r="E23" s="1120">
        <v>0.44979642653496327</v>
      </c>
      <c r="F23" s="292"/>
    </row>
    <row r="24" spans="1:16" ht="24" customHeight="1">
      <c r="A24" s="738" t="s">
        <v>661</v>
      </c>
      <c r="B24" s="739" t="s">
        <v>662</v>
      </c>
      <c r="C24" s="1124">
        <v>416234519999.99994</v>
      </c>
      <c r="D24" s="1124">
        <v>336083991680</v>
      </c>
      <c r="E24" s="1119">
        <v>0.80743901702338394</v>
      </c>
      <c r="F24" s="292"/>
    </row>
    <row r="25" spans="1:16" ht="12.75" customHeight="1">
      <c r="A25" s="732"/>
      <c r="B25" s="733" t="s">
        <v>650</v>
      </c>
      <c r="C25" s="1124"/>
      <c r="D25" s="1124"/>
      <c r="E25" s="1119"/>
      <c r="F25" s="292"/>
    </row>
    <row r="26" spans="1:16" ht="17.100000000000001" customHeight="1">
      <c r="A26" s="732"/>
      <c r="B26" s="296" t="s">
        <v>663</v>
      </c>
      <c r="C26" s="1126">
        <v>28082101163</v>
      </c>
      <c r="D26" s="1126">
        <v>24953202655.650002</v>
      </c>
      <c r="E26" s="1120">
        <v>0.88858032776149509</v>
      </c>
      <c r="F26" s="292"/>
    </row>
    <row r="27" spans="1:16" ht="17.100000000000001" customHeight="1">
      <c r="A27" s="732"/>
      <c r="B27" s="296" t="s">
        <v>664</v>
      </c>
      <c r="C27" s="1126">
        <v>21767223000</v>
      </c>
      <c r="D27" s="1126">
        <v>19711986003.839996</v>
      </c>
      <c r="E27" s="1120">
        <v>0.9055811117403445</v>
      </c>
      <c r="F27" s="292"/>
    </row>
    <row r="28" spans="1:16" ht="17.100000000000001" customHeight="1">
      <c r="A28" s="732"/>
      <c r="B28" s="740" t="s">
        <v>665</v>
      </c>
      <c r="C28" s="1126">
        <v>17368778000</v>
      </c>
      <c r="D28" s="1126">
        <v>15584983694.17</v>
      </c>
      <c r="E28" s="1120">
        <v>0.89729880214773894</v>
      </c>
      <c r="F28" s="292"/>
    </row>
    <row r="29" spans="1:16" ht="17.100000000000001" customHeight="1">
      <c r="A29" s="732"/>
      <c r="B29" s="741" t="s">
        <v>666</v>
      </c>
      <c r="C29" s="1126">
        <v>48390438000</v>
      </c>
      <c r="D29" s="1126">
        <v>39861109190.160004</v>
      </c>
      <c r="E29" s="1120">
        <v>0.82373937574526612</v>
      </c>
      <c r="F29" s="292"/>
    </row>
    <row r="30" spans="1:16" ht="17.100000000000001" customHeight="1">
      <c r="A30" s="742"/>
      <c r="B30" s="743" t="s">
        <v>667</v>
      </c>
      <c r="C30" s="1127">
        <v>61762707000</v>
      </c>
      <c r="D30" s="1127">
        <v>55206264221</v>
      </c>
      <c r="E30" s="1121">
        <v>0.89384463380142976</v>
      </c>
    </row>
    <row r="31" spans="1:16">
      <c r="C31" s="1128"/>
      <c r="D31" s="1128"/>
    </row>
    <row r="34" spans="1:6">
      <c r="A34" s="61"/>
      <c r="B34" s="61"/>
      <c r="C34" s="61"/>
      <c r="D34" s="61"/>
      <c r="E34" s="61"/>
      <c r="F34" s="744"/>
    </row>
    <row r="35" spans="1:6">
      <c r="A35" s="61"/>
      <c r="B35" s="61"/>
      <c r="C35" s="61"/>
      <c r="D35" s="61"/>
      <c r="E35" s="61"/>
      <c r="F35" s="744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5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2"/>
  <dimension ref="A1:J43"/>
  <sheetViews>
    <sheetView showGridLines="0" zoomScale="85" zoomScaleNormal="85" workbookViewId="0">
      <selection activeCell="J41" sqref="J41"/>
    </sheetView>
  </sheetViews>
  <sheetFormatPr defaultColWidth="11.42578125" defaultRowHeight="15"/>
  <cols>
    <col min="1" max="1" width="17.5703125" style="336" customWidth="1"/>
    <col min="2" max="2" width="70.42578125" style="336" customWidth="1"/>
    <col min="3" max="3" width="16.28515625" style="336" customWidth="1"/>
    <col min="4" max="4" width="35.28515625" style="336" customWidth="1"/>
    <col min="5" max="5" width="16.5703125" style="336" customWidth="1"/>
    <col min="6" max="253" width="12.5703125" style="336" customWidth="1"/>
    <col min="254" max="256" width="11.42578125" style="336"/>
    <col min="257" max="257" width="17.5703125" style="336" customWidth="1"/>
    <col min="258" max="258" width="70.42578125" style="336" customWidth="1"/>
    <col min="259" max="259" width="16.28515625" style="336" customWidth="1"/>
    <col min="260" max="260" width="35.28515625" style="336" customWidth="1"/>
    <col min="261" max="261" width="16.5703125" style="336" customWidth="1"/>
    <col min="262" max="509" width="12.5703125" style="336" customWidth="1"/>
    <col min="510" max="512" width="11.42578125" style="336"/>
    <col min="513" max="513" width="17.5703125" style="336" customWidth="1"/>
    <col min="514" max="514" width="70.42578125" style="336" customWidth="1"/>
    <col min="515" max="515" width="16.28515625" style="336" customWidth="1"/>
    <col min="516" max="516" width="35.28515625" style="336" customWidth="1"/>
    <col min="517" max="517" width="16.5703125" style="336" customWidth="1"/>
    <col min="518" max="765" width="12.5703125" style="336" customWidth="1"/>
    <col min="766" max="768" width="11.42578125" style="336"/>
    <col min="769" max="769" width="17.5703125" style="336" customWidth="1"/>
    <col min="770" max="770" width="70.42578125" style="336" customWidth="1"/>
    <col min="771" max="771" width="16.28515625" style="336" customWidth="1"/>
    <col min="772" max="772" width="35.28515625" style="336" customWidth="1"/>
    <col min="773" max="773" width="16.5703125" style="336" customWidth="1"/>
    <col min="774" max="1021" width="12.5703125" style="336" customWidth="1"/>
    <col min="1022" max="1024" width="11.42578125" style="336"/>
    <col min="1025" max="1025" width="17.5703125" style="336" customWidth="1"/>
    <col min="1026" max="1026" width="70.42578125" style="336" customWidth="1"/>
    <col min="1027" max="1027" width="16.28515625" style="336" customWidth="1"/>
    <col min="1028" max="1028" width="35.28515625" style="336" customWidth="1"/>
    <col min="1029" max="1029" width="16.5703125" style="336" customWidth="1"/>
    <col min="1030" max="1277" width="12.5703125" style="336" customWidth="1"/>
    <col min="1278" max="1280" width="11.42578125" style="336"/>
    <col min="1281" max="1281" width="17.5703125" style="336" customWidth="1"/>
    <col min="1282" max="1282" width="70.42578125" style="336" customWidth="1"/>
    <col min="1283" max="1283" width="16.28515625" style="336" customWidth="1"/>
    <col min="1284" max="1284" width="35.28515625" style="336" customWidth="1"/>
    <col min="1285" max="1285" width="16.5703125" style="336" customWidth="1"/>
    <col min="1286" max="1533" width="12.5703125" style="336" customWidth="1"/>
    <col min="1534" max="1536" width="11.42578125" style="336"/>
    <col min="1537" max="1537" width="17.5703125" style="336" customWidth="1"/>
    <col min="1538" max="1538" width="70.42578125" style="336" customWidth="1"/>
    <col min="1539" max="1539" width="16.28515625" style="336" customWidth="1"/>
    <col min="1540" max="1540" width="35.28515625" style="336" customWidth="1"/>
    <col min="1541" max="1541" width="16.5703125" style="336" customWidth="1"/>
    <col min="1542" max="1789" width="12.5703125" style="336" customWidth="1"/>
    <col min="1790" max="1792" width="11.42578125" style="336"/>
    <col min="1793" max="1793" width="17.5703125" style="336" customWidth="1"/>
    <col min="1794" max="1794" width="70.42578125" style="336" customWidth="1"/>
    <col min="1795" max="1795" width="16.28515625" style="336" customWidth="1"/>
    <col min="1796" max="1796" width="35.28515625" style="336" customWidth="1"/>
    <col min="1797" max="1797" width="16.5703125" style="336" customWidth="1"/>
    <col min="1798" max="2045" width="12.5703125" style="336" customWidth="1"/>
    <col min="2046" max="2048" width="11.42578125" style="336"/>
    <col min="2049" max="2049" width="17.5703125" style="336" customWidth="1"/>
    <col min="2050" max="2050" width="70.42578125" style="336" customWidth="1"/>
    <col min="2051" max="2051" width="16.28515625" style="336" customWidth="1"/>
    <col min="2052" max="2052" width="35.28515625" style="336" customWidth="1"/>
    <col min="2053" max="2053" width="16.5703125" style="336" customWidth="1"/>
    <col min="2054" max="2301" width="12.5703125" style="336" customWidth="1"/>
    <col min="2302" max="2304" width="11.42578125" style="336"/>
    <col min="2305" max="2305" width="17.5703125" style="336" customWidth="1"/>
    <col min="2306" max="2306" width="70.42578125" style="336" customWidth="1"/>
    <col min="2307" max="2307" width="16.28515625" style="336" customWidth="1"/>
    <col min="2308" max="2308" width="35.28515625" style="336" customWidth="1"/>
    <col min="2309" max="2309" width="16.5703125" style="336" customWidth="1"/>
    <col min="2310" max="2557" width="12.5703125" style="336" customWidth="1"/>
    <col min="2558" max="2560" width="11.42578125" style="336"/>
    <col min="2561" max="2561" width="17.5703125" style="336" customWidth="1"/>
    <col min="2562" max="2562" width="70.42578125" style="336" customWidth="1"/>
    <col min="2563" max="2563" width="16.28515625" style="336" customWidth="1"/>
    <col min="2564" max="2564" width="35.28515625" style="336" customWidth="1"/>
    <col min="2565" max="2565" width="16.5703125" style="336" customWidth="1"/>
    <col min="2566" max="2813" width="12.5703125" style="336" customWidth="1"/>
    <col min="2814" max="2816" width="11.42578125" style="336"/>
    <col min="2817" max="2817" width="17.5703125" style="336" customWidth="1"/>
    <col min="2818" max="2818" width="70.42578125" style="336" customWidth="1"/>
    <col min="2819" max="2819" width="16.28515625" style="336" customWidth="1"/>
    <col min="2820" max="2820" width="35.28515625" style="336" customWidth="1"/>
    <col min="2821" max="2821" width="16.5703125" style="336" customWidth="1"/>
    <col min="2822" max="3069" width="12.5703125" style="336" customWidth="1"/>
    <col min="3070" max="3072" width="11.42578125" style="336"/>
    <col min="3073" max="3073" width="17.5703125" style="336" customWidth="1"/>
    <col min="3074" max="3074" width="70.42578125" style="336" customWidth="1"/>
    <col min="3075" max="3075" width="16.28515625" style="336" customWidth="1"/>
    <col min="3076" max="3076" width="35.28515625" style="336" customWidth="1"/>
    <col min="3077" max="3077" width="16.5703125" style="336" customWidth="1"/>
    <col min="3078" max="3325" width="12.5703125" style="336" customWidth="1"/>
    <col min="3326" max="3328" width="11.42578125" style="336"/>
    <col min="3329" max="3329" width="17.5703125" style="336" customWidth="1"/>
    <col min="3330" max="3330" width="70.42578125" style="336" customWidth="1"/>
    <col min="3331" max="3331" width="16.28515625" style="336" customWidth="1"/>
    <col min="3332" max="3332" width="35.28515625" style="336" customWidth="1"/>
    <col min="3333" max="3333" width="16.5703125" style="336" customWidth="1"/>
    <col min="3334" max="3581" width="12.5703125" style="336" customWidth="1"/>
    <col min="3582" max="3584" width="11.42578125" style="336"/>
    <col min="3585" max="3585" width="17.5703125" style="336" customWidth="1"/>
    <col min="3586" max="3586" width="70.42578125" style="336" customWidth="1"/>
    <col min="3587" max="3587" width="16.28515625" style="336" customWidth="1"/>
    <col min="3588" max="3588" width="35.28515625" style="336" customWidth="1"/>
    <col min="3589" max="3589" width="16.5703125" style="336" customWidth="1"/>
    <col min="3590" max="3837" width="12.5703125" style="336" customWidth="1"/>
    <col min="3838" max="3840" width="11.42578125" style="336"/>
    <col min="3841" max="3841" width="17.5703125" style="336" customWidth="1"/>
    <col min="3842" max="3842" width="70.42578125" style="336" customWidth="1"/>
    <col min="3843" max="3843" width="16.28515625" style="336" customWidth="1"/>
    <col min="3844" max="3844" width="35.28515625" style="336" customWidth="1"/>
    <col min="3845" max="3845" width="16.5703125" style="336" customWidth="1"/>
    <col min="3846" max="4093" width="12.5703125" style="336" customWidth="1"/>
    <col min="4094" max="4096" width="11.42578125" style="336"/>
    <col min="4097" max="4097" width="17.5703125" style="336" customWidth="1"/>
    <col min="4098" max="4098" width="70.42578125" style="336" customWidth="1"/>
    <col min="4099" max="4099" width="16.28515625" style="336" customWidth="1"/>
    <col min="4100" max="4100" width="35.28515625" style="336" customWidth="1"/>
    <col min="4101" max="4101" width="16.5703125" style="336" customWidth="1"/>
    <col min="4102" max="4349" width="12.5703125" style="336" customWidth="1"/>
    <col min="4350" max="4352" width="11.42578125" style="336"/>
    <col min="4353" max="4353" width="17.5703125" style="336" customWidth="1"/>
    <col min="4354" max="4354" width="70.42578125" style="336" customWidth="1"/>
    <col min="4355" max="4355" width="16.28515625" style="336" customWidth="1"/>
    <col min="4356" max="4356" width="35.28515625" style="336" customWidth="1"/>
    <col min="4357" max="4357" width="16.5703125" style="336" customWidth="1"/>
    <col min="4358" max="4605" width="12.5703125" style="336" customWidth="1"/>
    <col min="4606" max="4608" width="11.42578125" style="336"/>
    <col min="4609" max="4609" width="17.5703125" style="336" customWidth="1"/>
    <col min="4610" max="4610" width="70.42578125" style="336" customWidth="1"/>
    <col min="4611" max="4611" width="16.28515625" style="336" customWidth="1"/>
    <col min="4612" max="4612" width="35.28515625" style="336" customWidth="1"/>
    <col min="4613" max="4613" width="16.5703125" style="336" customWidth="1"/>
    <col min="4614" max="4861" width="12.5703125" style="336" customWidth="1"/>
    <col min="4862" max="4864" width="11.42578125" style="336"/>
    <col min="4865" max="4865" width="17.5703125" style="336" customWidth="1"/>
    <col min="4866" max="4866" width="70.42578125" style="336" customWidth="1"/>
    <col min="4867" max="4867" width="16.28515625" style="336" customWidth="1"/>
    <col min="4868" max="4868" width="35.28515625" style="336" customWidth="1"/>
    <col min="4869" max="4869" width="16.5703125" style="336" customWidth="1"/>
    <col min="4870" max="5117" width="12.5703125" style="336" customWidth="1"/>
    <col min="5118" max="5120" width="11.42578125" style="336"/>
    <col min="5121" max="5121" width="17.5703125" style="336" customWidth="1"/>
    <col min="5122" max="5122" width="70.42578125" style="336" customWidth="1"/>
    <col min="5123" max="5123" width="16.28515625" style="336" customWidth="1"/>
    <col min="5124" max="5124" width="35.28515625" style="336" customWidth="1"/>
    <col min="5125" max="5125" width="16.5703125" style="336" customWidth="1"/>
    <col min="5126" max="5373" width="12.5703125" style="336" customWidth="1"/>
    <col min="5374" max="5376" width="11.42578125" style="336"/>
    <col min="5377" max="5377" width="17.5703125" style="336" customWidth="1"/>
    <col min="5378" max="5378" width="70.42578125" style="336" customWidth="1"/>
    <col min="5379" max="5379" width="16.28515625" style="336" customWidth="1"/>
    <col min="5380" max="5380" width="35.28515625" style="336" customWidth="1"/>
    <col min="5381" max="5381" width="16.5703125" style="336" customWidth="1"/>
    <col min="5382" max="5629" width="12.5703125" style="336" customWidth="1"/>
    <col min="5630" max="5632" width="11.42578125" style="336"/>
    <col min="5633" max="5633" width="17.5703125" style="336" customWidth="1"/>
    <col min="5634" max="5634" width="70.42578125" style="336" customWidth="1"/>
    <col min="5635" max="5635" width="16.28515625" style="336" customWidth="1"/>
    <col min="5636" max="5636" width="35.28515625" style="336" customWidth="1"/>
    <col min="5637" max="5637" width="16.5703125" style="336" customWidth="1"/>
    <col min="5638" max="5885" width="12.5703125" style="336" customWidth="1"/>
    <col min="5886" max="5888" width="11.42578125" style="336"/>
    <col min="5889" max="5889" width="17.5703125" style="336" customWidth="1"/>
    <col min="5890" max="5890" width="70.42578125" style="336" customWidth="1"/>
    <col min="5891" max="5891" width="16.28515625" style="336" customWidth="1"/>
    <col min="5892" max="5892" width="35.28515625" style="336" customWidth="1"/>
    <col min="5893" max="5893" width="16.5703125" style="336" customWidth="1"/>
    <col min="5894" max="6141" width="12.5703125" style="336" customWidth="1"/>
    <col min="6142" max="6144" width="11.42578125" style="336"/>
    <col min="6145" max="6145" width="17.5703125" style="336" customWidth="1"/>
    <col min="6146" max="6146" width="70.42578125" style="336" customWidth="1"/>
    <col min="6147" max="6147" width="16.28515625" style="336" customWidth="1"/>
    <col min="6148" max="6148" width="35.28515625" style="336" customWidth="1"/>
    <col min="6149" max="6149" width="16.5703125" style="336" customWidth="1"/>
    <col min="6150" max="6397" width="12.5703125" style="336" customWidth="1"/>
    <col min="6398" max="6400" width="11.42578125" style="336"/>
    <col min="6401" max="6401" width="17.5703125" style="336" customWidth="1"/>
    <col min="6402" max="6402" width="70.42578125" style="336" customWidth="1"/>
    <col min="6403" max="6403" width="16.28515625" style="336" customWidth="1"/>
    <col min="6404" max="6404" width="35.28515625" style="336" customWidth="1"/>
    <col min="6405" max="6405" width="16.5703125" style="336" customWidth="1"/>
    <col min="6406" max="6653" width="12.5703125" style="336" customWidth="1"/>
    <col min="6654" max="6656" width="11.42578125" style="336"/>
    <col min="6657" max="6657" width="17.5703125" style="336" customWidth="1"/>
    <col min="6658" max="6658" width="70.42578125" style="336" customWidth="1"/>
    <col min="6659" max="6659" width="16.28515625" style="336" customWidth="1"/>
    <col min="6660" max="6660" width="35.28515625" style="336" customWidth="1"/>
    <col min="6661" max="6661" width="16.5703125" style="336" customWidth="1"/>
    <col min="6662" max="6909" width="12.5703125" style="336" customWidth="1"/>
    <col min="6910" max="6912" width="11.42578125" style="336"/>
    <col min="6913" max="6913" width="17.5703125" style="336" customWidth="1"/>
    <col min="6914" max="6914" width="70.42578125" style="336" customWidth="1"/>
    <col min="6915" max="6915" width="16.28515625" style="336" customWidth="1"/>
    <col min="6916" max="6916" width="35.28515625" style="336" customWidth="1"/>
    <col min="6917" max="6917" width="16.5703125" style="336" customWidth="1"/>
    <col min="6918" max="7165" width="12.5703125" style="336" customWidth="1"/>
    <col min="7166" max="7168" width="11.42578125" style="336"/>
    <col min="7169" max="7169" width="17.5703125" style="336" customWidth="1"/>
    <col min="7170" max="7170" width="70.42578125" style="336" customWidth="1"/>
    <col min="7171" max="7171" width="16.28515625" style="336" customWidth="1"/>
    <col min="7172" max="7172" width="35.28515625" style="336" customWidth="1"/>
    <col min="7173" max="7173" width="16.5703125" style="336" customWidth="1"/>
    <col min="7174" max="7421" width="12.5703125" style="336" customWidth="1"/>
    <col min="7422" max="7424" width="11.42578125" style="336"/>
    <col min="7425" max="7425" width="17.5703125" style="336" customWidth="1"/>
    <col min="7426" max="7426" width="70.42578125" style="336" customWidth="1"/>
    <col min="7427" max="7427" width="16.28515625" style="336" customWidth="1"/>
    <col min="7428" max="7428" width="35.28515625" style="336" customWidth="1"/>
    <col min="7429" max="7429" width="16.5703125" style="336" customWidth="1"/>
    <col min="7430" max="7677" width="12.5703125" style="336" customWidth="1"/>
    <col min="7678" max="7680" width="11.42578125" style="336"/>
    <col min="7681" max="7681" width="17.5703125" style="336" customWidth="1"/>
    <col min="7682" max="7682" width="70.42578125" style="336" customWidth="1"/>
    <col min="7683" max="7683" width="16.28515625" style="336" customWidth="1"/>
    <col min="7684" max="7684" width="35.28515625" style="336" customWidth="1"/>
    <col min="7685" max="7685" width="16.5703125" style="336" customWidth="1"/>
    <col min="7686" max="7933" width="12.5703125" style="336" customWidth="1"/>
    <col min="7934" max="7936" width="11.42578125" style="336"/>
    <col min="7937" max="7937" width="17.5703125" style="336" customWidth="1"/>
    <col min="7938" max="7938" width="70.42578125" style="336" customWidth="1"/>
    <col min="7939" max="7939" width="16.28515625" style="336" customWidth="1"/>
    <col min="7940" max="7940" width="35.28515625" style="336" customWidth="1"/>
    <col min="7941" max="7941" width="16.5703125" style="336" customWidth="1"/>
    <col min="7942" max="8189" width="12.5703125" style="336" customWidth="1"/>
    <col min="8190" max="8192" width="11.42578125" style="336"/>
    <col min="8193" max="8193" width="17.5703125" style="336" customWidth="1"/>
    <col min="8194" max="8194" width="70.42578125" style="336" customWidth="1"/>
    <col min="8195" max="8195" width="16.28515625" style="336" customWidth="1"/>
    <col min="8196" max="8196" width="35.28515625" style="336" customWidth="1"/>
    <col min="8197" max="8197" width="16.5703125" style="336" customWidth="1"/>
    <col min="8198" max="8445" width="12.5703125" style="336" customWidth="1"/>
    <col min="8446" max="8448" width="11.42578125" style="336"/>
    <col min="8449" max="8449" width="17.5703125" style="336" customWidth="1"/>
    <col min="8450" max="8450" width="70.42578125" style="336" customWidth="1"/>
    <col min="8451" max="8451" width="16.28515625" style="336" customWidth="1"/>
    <col min="8452" max="8452" width="35.28515625" style="336" customWidth="1"/>
    <col min="8453" max="8453" width="16.5703125" style="336" customWidth="1"/>
    <col min="8454" max="8701" width="12.5703125" style="336" customWidth="1"/>
    <col min="8702" max="8704" width="11.42578125" style="336"/>
    <col min="8705" max="8705" width="17.5703125" style="336" customWidth="1"/>
    <col min="8706" max="8706" width="70.42578125" style="336" customWidth="1"/>
    <col min="8707" max="8707" width="16.28515625" style="336" customWidth="1"/>
    <col min="8708" max="8708" width="35.28515625" style="336" customWidth="1"/>
    <col min="8709" max="8709" width="16.5703125" style="336" customWidth="1"/>
    <col min="8710" max="8957" width="12.5703125" style="336" customWidth="1"/>
    <col min="8958" max="8960" width="11.42578125" style="336"/>
    <col min="8961" max="8961" width="17.5703125" style="336" customWidth="1"/>
    <col min="8962" max="8962" width="70.42578125" style="336" customWidth="1"/>
    <col min="8963" max="8963" width="16.28515625" style="336" customWidth="1"/>
    <col min="8964" max="8964" width="35.28515625" style="336" customWidth="1"/>
    <col min="8965" max="8965" width="16.5703125" style="336" customWidth="1"/>
    <col min="8966" max="9213" width="12.5703125" style="336" customWidth="1"/>
    <col min="9214" max="9216" width="11.42578125" style="336"/>
    <col min="9217" max="9217" width="17.5703125" style="336" customWidth="1"/>
    <col min="9218" max="9218" width="70.42578125" style="336" customWidth="1"/>
    <col min="9219" max="9219" width="16.28515625" style="336" customWidth="1"/>
    <col min="9220" max="9220" width="35.28515625" style="336" customWidth="1"/>
    <col min="9221" max="9221" width="16.5703125" style="336" customWidth="1"/>
    <col min="9222" max="9469" width="12.5703125" style="336" customWidth="1"/>
    <col min="9470" max="9472" width="11.42578125" style="336"/>
    <col min="9473" max="9473" width="17.5703125" style="336" customWidth="1"/>
    <col min="9474" max="9474" width="70.42578125" style="336" customWidth="1"/>
    <col min="9475" max="9475" width="16.28515625" style="336" customWidth="1"/>
    <col min="9476" max="9476" width="35.28515625" style="336" customWidth="1"/>
    <col min="9477" max="9477" width="16.5703125" style="336" customWidth="1"/>
    <col min="9478" max="9725" width="12.5703125" style="336" customWidth="1"/>
    <col min="9726" max="9728" width="11.42578125" style="336"/>
    <col min="9729" max="9729" width="17.5703125" style="336" customWidth="1"/>
    <col min="9730" max="9730" width="70.42578125" style="336" customWidth="1"/>
    <col min="9731" max="9731" width="16.28515625" style="336" customWidth="1"/>
    <col min="9732" max="9732" width="35.28515625" style="336" customWidth="1"/>
    <col min="9733" max="9733" width="16.5703125" style="336" customWidth="1"/>
    <col min="9734" max="9981" width="12.5703125" style="336" customWidth="1"/>
    <col min="9982" max="9984" width="11.42578125" style="336"/>
    <col min="9985" max="9985" width="17.5703125" style="336" customWidth="1"/>
    <col min="9986" max="9986" width="70.42578125" style="336" customWidth="1"/>
    <col min="9987" max="9987" width="16.28515625" style="336" customWidth="1"/>
    <col min="9988" max="9988" width="35.28515625" style="336" customWidth="1"/>
    <col min="9989" max="9989" width="16.5703125" style="336" customWidth="1"/>
    <col min="9990" max="10237" width="12.5703125" style="336" customWidth="1"/>
    <col min="10238" max="10240" width="11.42578125" style="336"/>
    <col min="10241" max="10241" width="17.5703125" style="336" customWidth="1"/>
    <col min="10242" max="10242" width="70.42578125" style="336" customWidth="1"/>
    <col min="10243" max="10243" width="16.28515625" style="336" customWidth="1"/>
    <col min="10244" max="10244" width="35.28515625" style="336" customWidth="1"/>
    <col min="10245" max="10245" width="16.5703125" style="336" customWidth="1"/>
    <col min="10246" max="10493" width="12.5703125" style="336" customWidth="1"/>
    <col min="10494" max="10496" width="11.42578125" style="336"/>
    <col min="10497" max="10497" width="17.5703125" style="336" customWidth="1"/>
    <col min="10498" max="10498" width="70.42578125" style="336" customWidth="1"/>
    <col min="10499" max="10499" width="16.28515625" style="336" customWidth="1"/>
    <col min="10500" max="10500" width="35.28515625" style="336" customWidth="1"/>
    <col min="10501" max="10501" width="16.5703125" style="336" customWidth="1"/>
    <col min="10502" max="10749" width="12.5703125" style="336" customWidth="1"/>
    <col min="10750" max="10752" width="11.42578125" style="336"/>
    <col min="10753" max="10753" width="17.5703125" style="336" customWidth="1"/>
    <col min="10754" max="10754" width="70.42578125" style="336" customWidth="1"/>
    <col min="10755" max="10755" width="16.28515625" style="336" customWidth="1"/>
    <col min="10756" max="10756" width="35.28515625" style="336" customWidth="1"/>
    <col min="10757" max="10757" width="16.5703125" style="336" customWidth="1"/>
    <col min="10758" max="11005" width="12.5703125" style="336" customWidth="1"/>
    <col min="11006" max="11008" width="11.42578125" style="336"/>
    <col min="11009" max="11009" width="17.5703125" style="336" customWidth="1"/>
    <col min="11010" max="11010" width="70.42578125" style="336" customWidth="1"/>
    <col min="11011" max="11011" width="16.28515625" style="336" customWidth="1"/>
    <col min="11012" max="11012" width="35.28515625" style="336" customWidth="1"/>
    <col min="11013" max="11013" width="16.5703125" style="336" customWidth="1"/>
    <col min="11014" max="11261" width="12.5703125" style="336" customWidth="1"/>
    <col min="11262" max="11264" width="11.42578125" style="336"/>
    <col min="11265" max="11265" width="17.5703125" style="336" customWidth="1"/>
    <col min="11266" max="11266" width="70.42578125" style="336" customWidth="1"/>
    <col min="11267" max="11267" width="16.28515625" style="336" customWidth="1"/>
    <col min="11268" max="11268" width="35.28515625" style="336" customWidth="1"/>
    <col min="11269" max="11269" width="16.5703125" style="336" customWidth="1"/>
    <col min="11270" max="11517" width="12.5703125" style="336" customWidth="1"/>
    <col min="11518" max="11520" width="11.42578125" style="336"/>
    <col min="11521" max="11521" width="17.5703125" style="336" customWidth="1"/>
    <col min="11522" max="11522" width="70.42578125" style="336" customWidth="1"/>
    <col min="11523" max="11523" width="16.28515625" style="336" customWidth="1"/>
    <col min="11524" max="11524" width="35.28515625" style="336" customWidth="1"/>
    <col min="11525" max="11525" width="16.5703125" style="336" customWidth="1"/>
    <col min="11526" max="11773" width="12.5703125" style="336" customWidth="1"/>
    <col min="11774" max="11776" width="11.42578125" style="336"/>
    <col min="11777" max="11777" width="17.5703125" style="336" customWidth="1"/>
    <col min="11778" max="11778" width="70.42578125" style="336" customWidth="1"/>
    <col min="11779" max="11779" width="16.28515625" style="336" customWidth="1"/>
    <col min="11780" max="11780" width="35.28515625" style="336" customWidth="1"/>
    <col min="11781" max="11781" width="16.5703125" style="336" customWidth="1"/>
    <col min="11782" max="12029" width="12.5703125" style="336" customWidth="1"/>
    <col min="12030" max="12032" width="11.42578125" style="336"/>
    <col min="12033" max="12033" width="17.5703125" style="336" customWidth="1"/>
    <col min="12034" max="12034" width="70.42578125" style="336" customWidth="1"/>
    <col min="12035" max="12035" width="16.28515625" style="336" customWidth="1"/>
    <col min="12036" max="12036" width="35.28515625" style="336" customWidth="1"/>
    <col min="12037" max="12037" width="16.5703125" style="336" customWidth="1"/>
    <col min="12038" max="12285" width="12.5703125" style="336" customWidth="1"/>
    <col min="12286" max="12288" width="11.42578125" style="336"/>
    <col min="12289" max="12289" width="17.5703125" style="336" customWidth="1"/>
    <col min="12290" max="12290" width="70.42578125" style="336" customWidth="1"/>
    <col min="12291" max="12291" width="16.28515625" style="336" customWidth="1"/>
    <col min="12292" max="12292" width="35.28515625" style="336" customWidth="1"/>
    <col min="12293" max="12293" width="16.5703125" style="336" customWidth="1"/>
    <col min="12294" max="12541" width="12.5703125" style="336" customWidth="1"/>
    <col min="12542" max="12544" width="11.42578125" style="336"/>
    <col min="12545" max="12545" width="17.5703125" style="336" customWidth="1"/>
    <col min="12546" max="12546" width="70.42578125" style="336" customWidth="1"/>
    <col min="12547" max="12547" width="16.28515625" style="336" customWidth="1"/>
    <col min="12548" max="12548" width="35.28515625" style="336" customWidth="1"/>
    <col min="12549" max="12549" width="16.5703125" style="336" customWidth="1"/>
    <col min="12550" max="12797" width="12.5703125" style="336" customWidth="1"/>
    <col min="12798" max="12800" width="11.42578125" style="336"/>
    <col min="12801" max="12801" width="17.5703125" style="336" customWidth="1"/>
    <col min="12802" max="12802" width="70.42578125" style="336" customWidth="1"/>
    <col min="12803" max="12803" width="16.28515625" style="336" customWidth="1"/>
    <col min="12804" max="12804" width="35.28515625" style="336" customWidth="1"/>
    <col min="12805" max="12805" width="16.5703125" style="336" customWidth="1"/>
    <col min="12806" max="13053" width="12.5703125" style="336" customWidth="1"/>
    <col min="13054" max="13056" width="11.42578125" style="336"/>
    <col min="13057" max="13057" width="17.5703125" style="336" customWidth="1"/>
    <col min="13058" max="13058" width="70.42578125" style="336" customWidth="1"/>
    <col min="13059" max="13059" width="16.28515625" style="336" customWidth="1"/>
    <col min="13060" max="13060" width="35.28515625" style="336" customWidth="1"/>
    <col min="13061" max="13061" width="16.5703125" style="336" customWidth="1"/>
    <col min="13062" max="13309" width="12.5703125" style="336" customWidth="1"/>
    <col min="13310" max="13312" width="11.42578125" style="336"/>
    <col min="13313" max="13313" width="17.5703125" style="336" customWidth="1"/>
    <col min="13314" max="13314" width="70.42578125" style="336" customWidth="1"/>
    <col min="13315" max="13315" width="16.28515625" style="336" customWidth="1"/>
    <col min="13316" max="13316" width="35.28515625" style="336" customWidth="1"/>
    <col min="13317" max="13317" width="16.5703125" style="336" customWidth="1"/>
    <col min="13318" max="13565" width="12.5703125" style="336" customWidth="1"/>
    <col min="13566" max="13568" width="11.42578125" style="336"/>
    <col min="13569" max="13569" width="17.5703125" style="336" customWidth="1"/>
    <col min="13570" max="13570" width="70.42578125" style="336" customWidth="1"/>
    <col min="13571" max="13571" width="16.28515625" style="336" customWidth="1"/>
    <col min="13572" max="13572" width="35.28515625" style="336" customWidth="1"/>
    <col min="13573" max="13573" width="16.5703125" style="336" customWidth="1"/>
    <col min="13574" max="13821" width="12.5703125" style="336" customWidth="1"/>
    <col min="13822" max="13824" width="11.42578125" style="336"/>
    <col min="13825" max="13825" width="17.5703125" style="336" customWidth="1"/>
    <col min="13826" max="13826" width="70.42578125" style="336" customWidth="1"/>
    <col min="13827" max="13827" width="16.28515625" style="336" customWidth="1"/>
    <col min="13828" max="13828" width="35.28515625" style="336" customWidth="1"/>
    <col min="13829" max="13829" width="16.5703125" style="336" customWidth="1"/>
    <col min="13830" max="14077" width="12.5703125" style="336" customWidth="1"/>
    <col min="14078" max="14080" width="11.42578125" style="336"/>
    <col min="14081" max="14081" width="17.5703125" style="336" customWidth="1"/>
    <col min="14082" max="14082" width="70.42578125" style="336" customWidth="1"/>
    <col min="14083" max="14083" width="16.28515625" style="336" customWidth="1"/>
    <col min="14084" max="14084" width="35.28515625" style="336" customWidth="1"/>
    <col min="14085" max="14085" width="16.5703125" style="336" customWidth="1"/>
    <col min="14086" max="14333" width="12.5703125" style="336" customWidth="1"/>
    <col min="14334" max="14336" width="11.42578125" style="336"/>
    <col min="14337" max="14337" width="17.5703125" style="336" customWidth="1"/>
    <col min="14338" max="14338" width="70.42578125" style="336" customWidth="1"/>
    <col min="14339" max="14339" width="16.28515625" style="336" customWidth="1"/>
    <col min="14340" max="14340" width="35.28515625" style="336" customWidth="1"/>
    <col min="14341" max="14341" width="16.5703125" style="336" customWidth="1"/>
    <col min="14342" max="14589" width="12.5703125" style="336" customWidth="1"/>
    <col min="14590" max="14592" width="11.42578125" style="336"/>
    <col min="14593" max="14593" width="17.5703125" style="336" customWidth="1"/>
    <col min="14594" max="14594" width="70.42578125" style="336" customWidth="1"/>
    <col min="14595" max="14595" width="16.28515625" style="336" customWidth="1"/>
    <col min="14596" max="14596" width="35.28515625" style="336" customWidth="1"/>
    <col min="14597" max="14597" width="16.5703125" style="336" customWidth="1"/>
    <col min="14598" max="14845" width="12.5703125" style="336" customWidth="1"/>
    <col min="14846" max="14848" width="11.42578125" style="336"/>
    <col min="14849" max="14849" width="17.5703125" style="336" customWidth="1"/>
    <col min="14850" max="14850" width="70.42578125" style="336" customWidth="1"/>
    <col min="14851" max="14851" width="16.28515625" style="336" customWidth="1"/>
    <col min="14852" max="14852" width="35.28515625" style="336" customWidth="1"/>
    <col min="14853" max="14853" width="16.5703125" style="336" customWidth="1"/>
    <col min="14854" max="15101" width="12.5703125" style="336" customWidth="1"/>
    <col min="15102" max="15104" width="11.42578125" style="336"/>
    <col min="15105" max="15105" width="17.5703125" style="336" customWidth="1"/>
    <col min="15106" max="15106" width="70.42578125" style="336" customWidth="1"/>
    <col min="15107" max="15107" width="16.28515625" style="336" customWidth="1"/>
    <col min="15108" max="15108" width="35.28515625" style="336" customWidth="1"/>
    <col min="15109" max="15109" width="16.5703125" style="336" customWidth="1"/>
    <col min="15110" max="15357" width="12.5703125" style="336" customWidth="1"/>
    <col min="15358" max="15360" width="11.42578125" style="336"/>
    <col min="15361" max="15361" width="17.5703125" style="336" customWidth="1"/>
    <col min="15362" max="15362" width="70.42578125" style="336" customWidth="1"/>
    <col min="15363" max="15363" width="16.28515625" style="336" customWidth="1"/>
    <col min="15364" max="15364" width="35.28515625" style="336" customWidth="1"/>
    <col min="15365" max="15365" width="16.5703125" style="336" customWidth="1"/>
    <col min="15366" max="15613" width="12.5703125" style="336" customWidth="1"/>
    <col min="15614" max="15616" width="11.42578125" style="336"/>
    <col min="15617" max="15617" width="17.5703125" style="336" customWidth="1"/>
    <col min="15618" max="15618" width="70.42578125" style="336" customWidth="1"/>
    <col min="15619" max="15619" width="16.28515625" style="336" customWidth="1"/>
    <col min="15620" max="15620" width="35.28515625" style="336" customWidth="1"/>
    <col min="15621" max="15621" width="16.5703125" style="336" customWidth="1"/>
    <col min="15622" max="15869" width="12.5703125" style="336" customWidth="1"/>
    <col min="15870" max="15872" width="11.42578125" style="336"/>
    <col min="15873" max="15873" width="17.5703125" style="336" customWidth="1"/>
    <col min="15874" max="15874" width="70.42578125" style="336" customWidth="1"/>
    <col min="15875" max="15875" width="16.28515625" style="336" customWidth="1"/>
    <col min="15876" max="15876" width="35.28515625" style="336" customWidth="1"/>
    <col min="15877" max="15877" width="16.5703125" style="336" customWidth="1"/>
    <col min="15878" max="16125" width="12.5703125" style="336" customWidth="1"/>
    <col min="16126" max="16128" width="11.42578125" style="336"/>
    <col min="16129" max="16129" width="17.5703125" style="336" customWidth="1"/>
    <col min="16130" max="16130" width="70.42578125" style="336" customWidth="1"/>
    <col min="16131" max="16131" width="16.28515625" style="336" customWidth="1"/>
    <col min="16132" max="16132" width="35.28515625" style="336" customWidth="1"/>
    <col min="16133" max="16133" width="16.5703125" style="336" customWidth="1"/>
    <col min="16134" max="16381" width="12.5703125" style="336" customWidth="1"/>
    <col min="16382" max="16384" width="11.42578125" style="336"/>
  </cols>
  <sheetData>
    <row r="1" spans="1:10" ht="15.75" customHeight="1">
      <c r="A1" s="333" t="s">
        <v>4</v>
      </c>
      <c r="B1" s="1578" t="s">
        <v>484</v>
      </c>
      <c r="C1" s="1578"/>
      <c r="D1" s="1578"/>
      <c r="E1" s="334"/>
      <c r="F1" s="335"/>
      <c r="G1" s="335"/>
      <c r="H1" s="335"/>
      <c r="I1" s="335"/>
      <c r="J1" s="335"/>
    </row>
    <row r="2" spans="1:10" ht="15.75" customHeight="1">
      <c r="A2" s="333"/>
      <c r="B2" s="334"/>
      <c r="C2" s="334"/>
      <c r="D2" s="334"/>
      <c r="E2" s="334"/>
      <c r="F2" s="335"/>
      <c r="G2" s="335"/>
      <c r="H2" s="335"/>
      <c r="I2" s="335"/>
      <c r="J2" s="335"/>
    </row>
    <row r="3" spans="1:10" ht="15.75" customHeight="1">
      <c r="A3" s="334" t="s">
        <v>4</v>
      </c>
      <c r="B3" s="337" t="s">
        <v>4</v>
      </c>
      <c r="C3" s="334"/>
      <c r="D3" s="334"/>
      <c r="E3" s="338" t="s">
        <v>485</v>
      </c>
      <c r="F3" s="334"/>
    </row>
    <row r="4" spans="1:10" ht="15.75" customHeight="1">
      <c r="E4" s="339" t="s">
        <v>124</v>
      </c>
    </row>
    <row r="5" spans="1:10" ht="15.75" customHeight="1">
      <c r="A5" s="340" t="s">
        <v>486</v>
      </c>
      <c r="B5" s="341" t="s">
        <v>487</v>
      </c>
      <c r="E5" s="1186">
        <v>5</v>
      </c>
      <c r="F5" s="342"/>
    </row>
    <row r="6" spans="1:10" ht="15.75" customHeight="1">
      <c r="A6" s="340" t="s">
        <v>4</v>
      </c>
      <c r="B6" s="341" t="s">
        <v>4</v>
      </c>
      <c r="E6" s="1187"/>
      <c r="F6" s="343"/>
    </row>
    <row r="7" spans="1:10" ht="15.75" customHeight="1">
      <c r="A7" s="340" t="s">
        <v>488</v>
      </c>
      <c r="B7" s="341" t="s">
        <v>758</v>
      </c>
      <c r="E7" s="1186">
        <v>12</v>
      </c>
      <c r="F7" s="342"/>
    </row>
    <row r="8" spans="1:10" ht="15.75" customHeight="1">
      <c r="A8" s="344"/>
      <c r="B8" s="341" t="s">
        <v>4</v>
      </c>
      <c r="E8" s="1188"/>
      <c r="F8" s="90"/>
    </row>
    <row r="9" spans="1:10" ht="15.75" customHeight="1">
      <c r="A9" s="340" t="s">
        <v>489</v>
      </c>
      <c r="B9" s="341" t="s">
        <v>490</v>
      </c>
      <c r="E9" s="1186">
        <v>14</v>
      </c>
      <c r="F9" s="342"/>
    </row>
    <row r="10" spans="1:10" ht="15.75" customHeight="1">
      <c r="A10" s="344"/>
      <c r="E10" s="1188"/>
      <c r="F10" s="90"/>
    </row>
    <row r="11" spans="1:10" ht="15.75" customHeight="1">
      <c r="A11" s="340" t="s">
        <v>491</v>
      </c>
      <c r="B11" s="341" t="s">
        <v>492</v>
      </c>
      <c r="E11" s="1186">
        <v>19</v>
      </c>
      <c r="F11" s="342"/>
    </row>
    <row r="12" spans="1:10" ht="15.75" customHeight="1">
      <c r="A12" s="344"/>
      <c r="E12" s="1188"/>
      <c r="F12" s="90"/>
    </row>
    <row r="13" spans="1:10" ht="15.75" customHeight="1">
      <c r="A13" s="340" t="s">
        <v>493</v>
      </c>
      <c r="B13" s="341" t="s">
        <v>494</v>
      </c>
      <c r="E13" s="1186">
        <v>22</v>
      </c>
      <c r="F13" s="342"/>
    </row>
    <row r="14" spans="1:10" ht="15.75" customHeight="1">
      <c r="A14" s="344"/>
      <c r="E14" s="1188"/>
      <c r="F14" s="90"/>
    </row>
    <row r="15" spans="1:10" ht="15.75" customHeight="1">
      <c r="A15" s="340" t="s">
        <v>495</v>
      </c>
      <c r="B15" s="341" t="s">
        <v>496</v>
      </c>
      <c r="E15" s="1188">
        <v>24</v>
      </c>
      <c r="F15" s="90"/>
    </row>
    <row r="16" spans="1:10" ht="15.75" customHeight="1">
      <c r="A16" s="344"/>
      <c r="E16" s="1188"/>
      <c r="F16" s="90"/>
    </row>
    <row r="17" spans="1:6" ht="15.75" customHeight="1">
      <c r="A17" s="340" t="s">
        <v>497</v>
      </c>
      <c r="B17" s="341" t="s">
        <v>498</v>
      </c>
      <c r="E17" s="1186">
        <v>28</v>
      </c>
      <c r="F17" s="342"/>
    </row>
    <row r="18" spans="1:6" ht="15.75" customHeight="1">
      <c r="A18" s="344"/>
      <c r="E18" s="1188"/>
      <c r="F18" s="90"/>
    </row>
    <row r="19" spans="1:6" ht="15.75" customHeight="1">
      <c r="A19" s="340" t="s">
        <v>499</v>
      </c>
      <c r="B19" s="341" t="s">
        <v>500</v>
      </c>
      <c r="E19" s="1186">
        <v>34</v>
      </c>
      <c r="F19" s="342"/>
    </row>
    <row r="20" spans="1:6" ht="15.75" customHeight="1">
      <c r="A20" s="340"/>
      <c r="B20" s="341"/>
      <c r="E20" s="1186"/>
      <c r="F20" s="342"/>
    </row>
    <row r="21" spans="1:6" ht="15.75" customHeight="1">
      <c r="A21" s="340" t="s">
        <v>501</v>
      </c>
      <c r="B21" s="341" t="s">
        <v>502</v>
      </c>
      <c r="E21" s="1186">
        <v>48</v>
      </c>
      <c r="F21" s="342"/>
    </row>
    <row r="22" spans="1:6" ht="15.75" customHeight="1">
      <c r="A22" s="340"/>
      <c r="B22" s="341"/>
      <c r="E22" s="1186"/>
      <c r="F22" s="342"/>
    </row>
    <row r="23" spans="1:6" ht="15.75" customHeight="1">
      <c r="A23" s="340" t="s">
        <v>503</v>
      </c>
      <c r="B23" s="341" t="s">
        <v>504</v>
      </c>
      <c r="E23" s="1186">
        <v>53</v>
      </c>
      <c r="F23" s="342"/>
    </row>
    <row r="24" spans="1:6" ht="15.75" customHeight="1">
      <c r="B24" s="341"/>
      <c r="E24" s="1188"/>
      <c r="F24" s="90"/>
    </row>
    <row r="25" spans="1:6" ht="15.75">
      <c r="A25" s="345" t="s">
        <v>505</v>
      </c>
      <c r="B25" s="346" t="s">
        <v>506</v>
      </c>
      <c r="C25" s="347"/>
      <c r="D25" s="347"/>
      <c r="E25" s="1186">
        <v>56</v>
      </c>
      <c r="F25" s="348"/>
    </row>
    <row r="26" spans="1:6" ht="15.75">
      <c r="A26" s="349"/>
      <c r="B26" s="346"/>
      <c r="C26" s="347"/>
      <c r="D26" s="347"/>
      <c r="E26" s="1186"/>
      <c r="F26" s="348"/>
    </row>
    <row r="27" spans="1:6" ht="15.75">
      <c r="A27" s="345" t="s">
        <v>507</v>
      </c>
      <c r="B27" s="350" t="s">
        <v>508</v>
      </c>
      <c r="C27" s="347"/>
      <c r="D27" s="347"/>
      <c r="E27" s="1186">
        <v>58</v>
      </c>
      <c r="F27" s="348"/>
    </row>
    <row r="28" spans="1:6" ht="15.75">
      <c r="A28" s="349"/>
      <c r="B28" s="346"/>
      <c r="E28" s="1186"/>
      <c r="F28" s="348"/>
    </row>
    <row r="29" spans="1:6" ht="15.75">
      <c r="A29" s="345" t="s">
        <v>509</v>
      </c>
      <c r="B29" s="350" t="s">
        <v>510</v>
      </c>
      <c r="E29" s="1186">
        <v>61</v>
      </c>
      <c r="F29" s="348"/>
    </row>
    <row r="30" spans="1:6" ht="15.75">
      <c r="A30" s="349"/>
      <c r="B30" s="346"/>
      <c r="E30" s="1186"/>
      <c r="F30" s="348"/>
    </row>
    <row r="31" spans="1:6" ht="15.75">
      <c r="A31" s="349" t="s">
        <v>511</v>
      </c>
      <c r="B31" s="350" t="s">
        <v>512</v>
      </c>
      <c r="E31" s="1186">
        <v>62</v>
      </c>
      <c r="F31" s="348"/>
    </row>
    <row r="32" spans="1:6" ht="15.75">
      <c r="A32" s="349"/>
      <c r="B32" s="346"/>
      <c r="E32" s="1186"/>
      <c r="F32" s="348"/>
    </row>
    <row r="33" spans="1:6" ht="15.75">
      <c r="A33" s="349" t="s">
        <v>513</v>
      </c>
      <c r="B33" s="350" t="s">
        <v>514</v>
      </c>
      <c r="C33" s="347"/>
      <c r="D33" s="347"/>
      <c r="E33" s="1186">
        <v>63</v>
      </c>
      <c r="F33" s="348"/>
    </row>
    <row r="34" spans="1:6" ht="15.75">
      <c r="A34" s="345"/>
      <c r="B34" s="346"/>
      <c r="C34" s="347"/>
      <c r="D34" s="347"/>
      <c r="E34" s="1186"/>
      <c r="F34" s="348"/>
    </row>
    <row r="35" spans="1:6" ht="15.75">
      <c r="A35" s="349" t="s">
        <v>515</v>
      </c>
      <c r="B35" s="351" t="s">
        <v>516</v>
      </c>
      <c r="C35" s="347"/>
      <c r="D35" s="347"/>
      <c r="E35" s="1186">
        <v>65</v>
      </c>
      <c r="F35" s="348"/>
    </row>
    <row r="36" spans="1:6">
      <c r="E36" s="1186"/>
      <c r="F36" s="342"/>
    </row>
    <row r="37" spans="1:6" ht="15.75">
      <c r="A37" s="349" t="s">
        <v>517</v>
      </c>
      <c r="B37" s="341" t="s">
        <v>518</v>
      </c>
      <c r="C37" s="351"/>
      <c r="E37" s="1189">
        <v>66</v>
      </c>
      <c r="F37" s="352"/>
    </row>
    <row r="38" spans="1:6" ht="15.75">
      <c r="A38" s="353"/>
      <c r="E38" s="1186" t="s">
        <v>4</v>
      </c>
      <c r="F38" s="342"/>
    </row>
    <row r="39" spans="1:6" ht="15.75">
      <c r="A39" s="349" t="s">
        <v>519</v>
      </c>
      <c r="B39" s="341" t="s">
        <v>520</v>
      </c>
      <c r="E39" s="1189">
        <v>68</v>
      </c>
      <c r="F39" s="352"/>
    </row>
    <row r="40" spans="1:6" ht="15.75">
      <c r="A40" s="353"/>
      <c r="E40" s="1186"/>
      <c r="F40" s="342"/>
    </row>
    <row r="41" spans="1:6" ht="15.75">
      <c r="A41" s="349" t="s">
        <v>521</v>
      </c>
      <c r="B41" s="341" t="s">
        <v>522</v>
      </c>
      <c r="E41" s="1189">
        <v>70</v>
      </c>
      <c r="F41" s="352"/>
    </row>
    <row r="42" spans="1:6">
      <c r="E42" s="1189"/>
    </row>
    <row r="43" spans="1:6" ht="15.75">
      <c r="A43" s="349" t="s">
        <v>523</v>
      </c>
      <c r="B43" s="341" t="s">
        <v>524</v>
      </c>
      <c r="C43"/>
      <c r="E43" s="1189">
        <v>81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9:N38"/>
  <sheetViews>
    <sheetView showGridLines="0" zoomScale="75" zoomScaleNormal="75" workbookViewId="0">
      <selection activeCell="AF34" sqref="AF34"/>
    </sheetView>
  </sheetViews>
  <sheetFormatPr defaultRowHeight="12.75"/>
  <sheetData>
    <row r="9" spans="1:3" ht="15">
      <c r="A9" s="330" t="s">
        <v>525</v>
      </c>
      <c r="B9" s="330"/>
      <c r="C9" s="330"/>
    </row>
    <row r="10" spans="1:3" ht="15">
      <c r="A10" s="330"/>
      <c r="B10" s="330"/>
      <c r="C10" s="330"/>
    </row>
    <row r="20" spans="2:13" ht="20.45" customHeight="1">
      <c r="B20" s="1575" t="s">
        <v>526</v>
      </c>
      <c r="C20" s="1575"/>
      <c r="D20" s="1575"/>
      <c r="E20" s="1575"/>
      <c r="F20" s="1575"/>
      <c r="G20" s="1575"/>
      <c r="H20" s="1575"/>
      <c r="I20" s="1575"/>
      <c r="J20" s="1575"/>
      <c r="K20" s="1575"/>
      <c r="L20" s="1575"/>
      <c r="M20" s="1575"/>
    </row>
    <row r="21" spans="2:13"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</row>
    <row r="22" spans="2:13" ht="20.45" customHeight="1">
      <c r="B22" s="1575"/>
      <c r="C22" s="1575"/>
      <c r="D22" s="1575"/>
      <c r="E22" s="1575"/>
      <c r="F22" s="1575"/>
      <c r="G22" s="1575"/>
      <c r="H22" s="1575"/>
      <c r="I22" s="1575"/>
      <c r="J22" s="1575"/>
      <c r="K22" s="1575"/>
      <c r="L22" s="1575"/>
      <c r="M22" s="1575"/>
    </row>
    <row r="38" spans="1:14" s="332" customFormat="1" ht="18">
      <c r="A38" s="1577"/>
      <c r="B38" s="1577"/>
      <c r="C38" s="1577"/>
      <c r="D38" s="1577"/>
      <c r="E38" s="1577"/>
      <c r="F38" s="1577"/>
      <c r="G38" s="1577"/>
      <c r="H38" s="1577"/>
      <c r="I38" s="1577"/>
      <c r="J38" s="1577"/>
      <c r="K38" s="1577"/>
      <c r="L38" s="1577"/>
      <c r="M38" s="1577"/>
      <c r="N38" s="1577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J56"/>
  <sheetViews>
    <sheetView showGridLines="0" topLeftCell="A19" zoomScale="70" zoomScaleNormal="70" zoomScaleSheetLayoutView="75" workbookViewId="0">
      <selection activeCell="X41" sqref="X41"/>
    </sheetView>
  </sheetViews>
  <sheetFormatPr defaultColWidth="9.28515625" defaultRowHeight="14.25"/>
  <cols>
    <col min="1" max="1" width="54.28515625" style="983" customWidth="1"/>
    <col min="2" max="5" width="15" style="983" customWidth="1"/>
    <col min="6" max="8" width="11.140625" style="983" customWidth="1"/>
    <col min="9" max="9" width="9.28515625" style="983"/>
    <col min="10" max="10" width="9.28515625" style="993"/>
    <col min="11" max="16384" width="9.28515625" style="983"/>
  </cols>
  <sheetData>
    <row r="1" spans="1:10" ht="17.25" customHeight="1">
      <c r="A1" s="981" t="s">
        <v>517</v>
      </c>
      <c r="B1" s="981"/>
      <c r="C1" s="982"/>
      <c r="D1" s="982"/>
      <c r="E1" s="982"/>
      <c r="F1" s="982"/>
      <c r="G1" s="982"/>
      <c r="H1" s="982"/>
      <c r="J1" s="983"/>
    </row>
    <row r="2" spans="1:10" ht="17.25" customHeight="1">
      <c r="A2" s="984"/>
      <c r="B2" s="984"/>
      <c r="C2" s="982"/>
      <c r="D2" s="982"/>
      <c r="E2" s="982"/>
      <c r="F2" s="982"/>
      <c r="G2" s="982"/>
      <c r="H2" s="982"/>
      <c r="J2" s="983"/>
    </row>
    <row r="3" spans="1:10" ht="17.25" customHeight="1">
      <c r="A3" s="985" t="s">
        <v>750</v>
      </c>
      <c r="B3" s="986"/>
      <c r="C3" s="987"/>
      <c r="D3" s="987"/>
      <c r="E3" s="987"/>
      <c r="F3" s="987"/>
      <c r="G3" s="987"/>
      <c r="H3" s="987"/>
      <c r="J3" s="983"/>
    </row>
    <row r="4" spans="1:10" ht="17.25" customHeight="1">
      <c r="A4" s="985"/>
      <c r="B4" s="986"/>
      <c r="C4" s="987"/>
      <c r="D4" s="987"/>
      <c r="E4" s="987"/>
      <c r="F4" s="987"/>
      <c r="G4" s="987"/>
      <c r="H4" s="987"/>
      <c r="J4" s="983"/>
    </row>
    <row r="5" spans="1:10" ht="15" customHeight="1">
      <c r="A5" s="988"/>
      <c r="B5" s="988"/>
      <c r="C5" s="989"/>
      <c r="D5" s="990"/>
      <c r="E5" s="990"/>
      <c r="F5" s="990"/>
      <c r="G5" s="991"/>
      <c r="H5" s="992" t="s">
        <v>2</v>
      </c>
      <c r="J5" s="983"/>
    </row>
    <row r="8" spans="1:10" ht="16.350000000000001" customHeight="1">
      <c r="A8" s="994"/>
      <c r="B8" s="995" t="s">
        <v>751</v>
      </c>
      <c r="C8" s="996" t="s">
        <v>235</v>
      </c>
      <c r="D8" s="997"/>
      <c r="E8" s="997"/>
      <c r="F8" s="998" t="s">
        <v>449</v>
      </c>
      <c r="G8" s="999"/>
      <c r="H8" s="1000"/>
      <c r="J8" s="983"/>
    </row>
    <row r="9" spans="1:10" ht="16.350000000000001" customHeight="1">
      <c r="A9" s="1001" t="s">
        <v>3</v>
      </c>
      <c r="B9" s="1002" t="s">
        <v>234</v>
      </c>
      <c r="C9" s="1003"/>
      <c r="D9" s="1003"/>
      <c r="E9" s="1003"/>
      <c r="F9" s="1003" t="s">
        <v>4</v>
      </c>
      <c r="G9" s="1003" t="s">
        <v>4</v>
      </c>
      <c r="H9" s="1004"/>
      <c r="J9" s="983"/>
    </row>
    <row r="10" spans="1:10" ht="16.350000000000001" customHeight="1">
      <c r="A10" s="1005"/>
      <c r="B10" s="1006" t="s">
        <v>732</v>
      </c>
      <c r="C10" s="1003" t="s">
        <v>450</v>
      </c>
      <c r="D10" s="1003" t="s">
        <v>451</v>
      </c>
      <c r="E10" s="1003" t="s">
        <v>452</v>
      </c>
      <c r="F10" s="1007" t="s">
        <v>238</v>
      </c>
      <c r="G10" s="1007" t="s">
        <v>453</v>
      </c>
      <c r="H10" s="1008" t="s">
        <v>454</v>
      </c>
      <c r="J10" s="983"/>
    </row>
    <row r="11" spans="1:10" s="1013" customFormat="1" ht="9.75" customHeight="1">
      <c r="A11" s="1009" t="s">
        <v>455</v>
      </c>
      <c r="B11" s="1010">
        <v>2</v>
      </c>
      <c r="C11" s="1011">
        <v>3</v>
      </c>
      <c r="D11" s="1011">
        <v>4</v>
      </c>
      <c r="E11" s="1011">
        <v>5</v>
      </c>
      <c r="F11" s="1011">
        <v>6</v>
      </c>
      <c r="G11" s="1011">
        <v>7</v>
      </c>
      <c r="H11" s="1012">
        <v>8</v>
      </c>
    </row>
    <row r="12" spans="1:10" ht="24" customHeight="1">
      <c r="A12" s="1014" t="s">
        <v>456</v>
      </c>
      <c r="B12" s="1015">
        <v>69716396</v>
      </c>
      <c r="C12" s="376">
        <v>2898285</v>
      </c>
      <c r="D12" s="376">
        <v>7430106</v>
      </c>
      <c r="E12" s="376">
        <v>12653852</v>
      </c>
      <c r="F12" s="1016">
        <v>4.1572501825825878E-2</v>
      </c>
      <c r="G12" s="1016">
        <v>0.10657616323138677</v>
      </c>
      <c r="H12" s="1016">
        <v>0.18150467789528305</v>
      </c>
      <c r="J12" s="983"/>
    </row>
    <row r="13" spans="1:10" ht="24" customHeight="1">
      <c r="A13" s="1017" t="s">
        <v>457</v>
      </c>
      <c r="B13" s="378">
        <v>85281687</v>
      </c>
      <c r="C13" s="376">
        <v>2764952</v>
      </c>
      <c r="D13" s="376">
        <v>7576223</v>
      </c>
      <c r="E13" s="376">
        <v>12612073</v>
      </c>
      <c r="F13" s="1018">
        <v>3.2421403671341539E-2</v>
      </c>
      <c r="G13" s="1019">
        <v>8.8837630522013475E-2</v>
      </c>
      <c r="H13" s="377">
        <v>0.14788723633011622</v>
      </c>
      <c r="J13" s="983"/>
    </row>
    <row r="14" spans="1:10" ht="24" customHeight="1">
      <c r="A14" s="1020" t="s">
        <v>773</v>
      </c>
      <c r="B14" s="1021">
        <v>-15565291</v>
      </c>
      <c r="C14" s="1022">
        <v>133332</v>
      </c>
      <c r="D14" s="1022">
        <v>-146117</v>
      </c>
      <c r="E14" s="1022">
        <v>41779</v>
      </c>
      <c r="F14" s="1023"/>
      <c r="G14" s="1024">
        <v>9.3873606346325297E-3</v>
      </c>
      <c r="H14" s="1023"/>
      <c r="J14" s="983"/>
    </row>
    <row r="18" spans="1:10" ht="15.75">
      <c r="A18" s="985"/>
      <c r="B18" s="986"/>
      <c r="C18" s="987"/>
      <c r="D18" s="987"/>
      <c r="E18" s="987"/>
      <c r="F18" s="987"/>
      <c r="G18" s="987"/>
      <c r="H18" s="987"/>
    </row>
    <row r="19" spans="1:10" ht="15.75">
      <c r="A19" s="988"/>
      <c r="B19" s="988"/>
      <c r="C19" s="989"/>
      <c r="D19" s="990"/>
      <c r="E19" s="990"/>
      <c r="F19" s="990"/>
      <c r="G19" s="991"/>
      <c r="H19" s="992" t="s">
        <v>2</v>
      </c>
    </row>
    <row r="20" spans="1:10">
      <c r="J20" s="1025"/>
    </row>
    <row r="21" spans="1:10">
      <c r="J21" s="1025"/>
    </row>
    <row r="22" spans="1:10" ht="16.350000000000001" customHeight="1">
      <c r="A22" s="994"/>
      <c r="B22" s="995" t="s">
        <v>751</v>
      </c>
      <c r="C22" s="996" t="s">
        <v>235</v>
      </c>
      <c r="D22" s="997"/>
      <c r="E22" s="997"/>
      <c r="F22" s="998" t="s">
        <v>449</v>
      </c>
      <c r="G22" s="999"/>
      <c r="H22" s="1000"/>
      <c r="J22" s="983"/>
    </row>
    <row r="23" spans="1:10" ht="16.350000000000001" customHeight="1">
      <c r="A23" s="1001" t="s">
        <v>3</v>
      </c>
      <c r="B23" s="1002" t="s">
        <v>234</v>
      </c>
      <c r="C23" s="1003"/>
      <c r="D23" s="1003"/>
      <c r="E23" s="1003"/>
      <c r="F23" s="1003" t="s">
        <v>4</v>
      </c>
      <c r="G23" s="1003" t="s">
        <v>4</v>
      </c>
      <c r="H23" s="1004"/>
      <c r="J23" s="983"/>
    </row>
    <row r="24" spans="1:10" ht="16.350000000000001" customHeight="1">
      <c r="A24" s="1005"/>
      <c r="B24" s="1006" t="s">
        <v>732</v>
      </c>
      <c r="C24" s="1003" t="s">
        <v>776</v>
      </c>
      <c r="D24" s="1003" t="s">
        <v>775</v>
      </c>
      <c r="E24" s="1003" t="s">
        <v>774</v>
      </c>
      <c r="F24" s="1007" t="s">
        <v>238</v>
      </c>
      <c r="G24" s="1007" t="s">
        <v>453</v>
      </c>
      <c r="H24" s="1008" t="s">
        <v>454</v>
      </c>
      <c r="J24" s="983"/>
    </row>
    <row r="25" spans="1:10" s="1013" customFormat="1" ht="9.75" customHeight="1">
      <c r="A25" s="1009" t="s">
        <v>455</v>
      </c>
      <c r="B25" s="1010">
        <v>2</v>
      </c>
      <c r="C25" s="1011">
        <v>3</v>
      </c>
      <c r="D25" s="1011">
        <v>4</v>
      </c>
      <c r="E25" s="1011">
        <v>5</v>
      </c>
      <c r="F25" s="1011">
        <v>6</v>
      </c>
      <c r="G25" s="1011">
        <v>7</v>
      </c>
      <c r="H25" s="1012">
        <v>8</v>
      </c>
    </row>
    <row r="26" spans="1:10" ht="24" customHeight="1">
      <c r="A26" s="1014" t="s">
        <v>456</v>
      </c>
      <c r="B26" s="1015">
        <v>69716396</v>
      </c>
      <c r="C26" s="376">
        <v>17693797</v>
      </c>
      <c r="D26" s="376">
        <v>21798245</v>
      </c>
      <c r="E26" s="376">
        <v>27190442</v>
      </c>
      <c r="F26" s="1016">
        <v>0.2537967826105067</v>
      </c>
      <c r="G26" s="1016">
        <v>0.31267027916933632</v>
      </c>
      <c r="H26" s="1016">
        <v>0.39001502602056481</v>
      </c>
      <c r="J26" s="983"/>
    </row>
    <row r="27" spans="1:10" ht="24" customHeight="1">
      <c r="A27" s="1017" t="s">
        <v>457</v>
      </c>
      <c r="B27" s="378">
        <v>85281687</v>
      </c>
      <c r="C27" s="376">
        <v>17290921</v>
      </c>
      <c r="D27" s="376">
        <v>20900298</v>
      </c>
      <c r="E27" s="376">
        <v>27192090</v>
      </c>
      <c r="F27" s="1018">
        <v>0.20275069136472407</v>
      </c>
      <c r="G27" s="1018">
        <v>0.24507369325374626</v>
      </c>
      <c r="H27" s="1019">
        <v>0.31885028259349513</v>
      </c>
      <c r="J27" s="983"/>
    </row>
    <row r="28" spans="1:10" ht="24" customHeight="1">
      <c r="A28" s="1020" t="s">
        <v>773</v>
      </c>
      <c r="B28" s="1021">
        <v>-15565291</v>
      </c>
      <c r="C28" s="1022">
        <v>402876</v>
      </c>
      <c r="D28" s="1022">
        <v>897947</v>
      </c>
      <c r="E28" s="1022">
        <v>-1648</v>
      </c>
      <c r="F28" s="1023"/>
      <c r="G28" s="1024"/>
      <c r="H28" s="1202">
        <v>1.0587659427632931E-4</v>
      </c>
      <c r="J28" s="983"/>
    </row>
    <row r="33" spans="1:10" ht="15">
      <c r="H33" s="992" t="s">
        <v>2</v>
      </c>
    </row>
    <row r="34" spans="1:10" ht="15">
      <c r="H34" s="992"/>
    </row>
    <row r="36" spans="1:10" ht="16.350000000000001" customHeight="1">
      <c r="A36" s="994"/>
      <c r="B36" s="995" t="s">
        <v>751</v>
      </c>
      <c r="C36" s="996" t="s">
        <v>235</v>
      </c>
      <c r="D36" s="997"/>
      <c r="E36" s="997"/>
      <c r="F36" s="998" t="s">
        <v>449</v>
      </c>
      <c r="G36" s="999"/>
      <c r="H36" s="1000"/>
      <c r="J36" s="983"/>
    </row>
    <row r="37" spans="1:10" ht="16.350000000000001" customHeight="1">
      <c r="A37" s="1001" t="s">
        <v>3</v>
      </c>
      <c r="B37" s="1002" t="s">
        <v>234</v>
      </c>
      <c r="C37" s="1003"/>
      <c r="D37" s="1003"/>
      <c r="E37" s="1003"/>
      <c r="F37" s="1003" t="s">
        <v>4</v>
      </c>
      <c r="G37" s="1003" t="s">
        <v>4</v>
      </c>
      <c r="H37" s="1004"/>
      <c r="J37" s="983"/>
    </row>
    <row r="38" spans="1:10" ht="16.350000000000001" customHeight="1">
      <c r="A38" s="1005"/>
      <c r="B38" s="1006" t="s">
        <v>732</v>
      </c>
      <c r="C38" s="1003" t="s">
        <v>785</v>
      </c>
      <c r="D38" s="1003" t="s">
        <v>784</v>
      </c>
      <c r="E38" s="1003" t="s">
        <v>783</v>
      </c>
      <c r="F38" s="1007" t="s">
        <v>238</v>
      </c>
      <c r="G38" s="1007" t="s">
        <v>453</v>
      </c>
      <c r="H38" s="1008" t="s">
        <v>454</v>
      </c>
      <c r="J38" s="983"/>
    </row>
    <row r="39" spans="1:10" s="1013" customFormat="1" ht="9.75" customHeight="1">
      <c r="A39" s="1009" t="s">
        <v>455</v>
      </c>
      <c r="B39" s="1010">
        <v>2</v>
      </c>
      <c r="C39" s="1011">
        <v>3</v>
      </c>
      <c r="D39" s="1011">
        <v>4</v>
      </c>
      <c r="E39" s="1011">
        <v>5</v>
      </c>
      <c r="F39" s="1011">
        <v>6</v>
      </c>
      <c r="G39" s="1011">
        <v>7</v>
      </c>
      <c r="H39" s="1012">
        <v>8</v>
      </c>
    </row>
    <row r="40" spans="1:10" ht="24" customHeight="1">
      <c r="A40" s="1014" t="s">
        <v>456</v>
      </c>
      <c r="B40" s="1015">
        <v>69716396</v>
      </c>
      <c r="C40" s="376">
        <v>31617700</v>
      </c>
      <c r="D40" s="376">
        <v>35002945</v>
      </c>
      <c r="E40" s="376">
        <v>39888425</v>
      </c>
      <c r="F40" s="1016">
        <v>0.45351885372846867</v>
      </c>
      <c r="G40" s="1016">
        <v>0.50207622608604152</v>
      </c>
      <c r="H40" s="1016">
        <v>0.57215271139374446</v>
      </c>
      <c r="J40" s="983"/>
    </row>
    <row r="41" spans="1:10" ht="24" customHeight="1">
      <c r="A41" s="1017" t="s">
        <v>457</v>
      </c>
      <c r="B41" s="378">
        <v>85281687</v>
      </c>
      <c r="C41" s="376">
        <v>30833139</v>
      </c>
      <c r="D41" s="376">
        <v>33515110</v>
      </c>
      <c r="E41" s="376">
        <v>39054710</v>
      </c>
      <c r="F41" s="1018">
        <v>0.36154466550362685</v>
      </c>
      <c r="G41" s="1018">
        <v>0.39299304667835661</v>
      </c>
      <c r="H41" s="1019">
        <v>0.4579495478319982</v>
      </c>
      <c r="J41" s="983"/>
    </row>
    <row r="42" spans="1:10" ht="24" customHeight="1">
      <c r="A42" s="1020" t="s">
        <v>773</v>
      </c>
      <c r="B42" s="1021">
        <v>-15565291</v>
      </c>
      <c r="C42" s="1022">
        <v>784561</v>
      </c>
      <c r="D42" s="1022">
        <v>1487835</v>
      </c>
      <c r="E42" s="1022">
        <v>833715</v>
      </c>
      <c r="F42" s="1023"/>
      <c r="G42" s="1024"/>
      <c r="H42" s="1202"/>
      <c r="J42" s="983"/>
    </row>
    <row r="50" spans="1:8" ht="15">
      <c r="A50" s="994"/>
      <c r="B50" s="995" t="s">
        <v>751</v>
      </c>
      <c r="C50" s="996" t="s">
        <v>235</v>
      </c>
      <c r="D50" s="997"/>
      <c r="E50" s="997"/>
      <c r="F50" s="998" t="s">
        <v>449</v>
      </c>
      <c r="G50" s="999"/>
      <c r="H50" s="1000"/>
    </row>
    <row r="51" spans="1:8" ht="15">
      <c r="A51" s="1001" t="s">
        <v>3</v>
      </c>
      <c r="B51" s="1002" t="s">
        <v>234</v>
      </c>
      <c r="C51" s="1003"/>
      <c r="D51" s="1003"/>
      <c r="E51" s="1003"/>
      <c r="F51" s="1003" t="s">
        <v>4</v>
      </c>
      <c r="G51" s="1003" t="s">
        <v>4</v>
      </c>
      <c r="H51" s="1004"/>
    </row>
    <row r="52" spans="1:8" ht="17.25">
      <c r="A52" s="1005"/>
      <c r="B52" s="1006" t="s">
        <v>732</v>
      </c>
      <c r="C52" s="1003" t="s">
        <v>808</v>
      </c>
      <c r="D52" s="1003" t="s">
        <v>807</v>
      </c>
      <c r="E52" s="1003" t="s">
        <v>806</v>
      </c>
      <c r="F52" s="1007" t="s">
        <v>238</v>
      </c>
      <c r="G52" s="1007" t="s">
        <v>453</v>
      </c>
      <c r="H52" s="1008" t="s">
        <v>454</v>
      </c>
    </row>
    <row r="53" spans="1:8">
      <c r="A53" s="1009" t="s">
        <v>455</v>
      </c>
      <c r="B53" s="1010">
        <v>2</v>
      </c>
      <c r="C53" s="1011">
        <v>3</v>
      </c>
      <c r="D53" s="1011">
        <v>4</v>
      </c>
      <c r="E53" s="1011">
        <v>5</v>
      </c>
      <c r="F53" s="1011">
        <v>6</v>
      </c>
      <c r="G53" s="1011">
        <v>7</v>
      </c>
      <c r="H53" s="1012">
        <v>8</v>
      </c>
    </row>
    <row r="54" spans="1:8" ht="24" customHeight="1">
      <c r="A54" s="1014" t="s">
        <v>456</v>
      </c>
      <c r="B54" s="1015">
        <v>69716396</v>
      </c>
      <c r="C54" s="376">
        <v>49222871</v>
      </c>
      <c r="D54" s="376"/>
      <c r="E54" s="376"/>
      <c r="F54" s="1016">
        <v>0.70604440022975368</v>
      </c>
      <c r="G54" s="1016">
        <v>0</v>
      </c>
      <c r="H54" s="1016">
        <v>0</v>
      </c>
    </row>
    <row r="55" spans="1:8" ht="24" customHeight="1">
      <c r="A55" s="1017" t="s">
        <v>457</v>
      </c>
      <c r="B55" s="378">
        <v>85281687</v>
      </c>
      <c r="C55" s="376">
        <v>47066483</v>
      </c>
      <c r="D55" s="376"/>
      <c r="E55" s="376"/>
      <c r="F55" s="1018">
        <v>0.55189437094507754</v>
      </c>
      <c r="G55" s="1018">
        <v>0</v>
      </c>
      <c r="H55" s="1019">
        <v>0</v>
      </c>
    </row>
    <row r="56" spans="1:8" ht="24" customHeight="1">
      <c r="A56" s="1020" t="s">
        <v>773</v>
      </c>
      <c r="B56" s="1021">
        <v>-15565291</v>
      </c>
      <c r="C56" s="1022">
        <v>2156388</v>
      </c>
      <c r="D56" s="1022"/>
      <c r="E56" s="1022"/>
      <c r="F56" s="1023"/>
      <c r="G56" s="1024"/>
      <c r="H56" s="1202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66" orientation="landscape" useFirstPageNumber="1" r:id="rId1"/>
  <headerFooter alignWithMargins="0">
    <oddHeader>&amp;C&amp;12- &amp;P -</oddHeader>
  </headerFooter>
  <rowBreaks count="1" manualBreakCount="1">
    <brk id="31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E49"/>
  <sheetViews>
    <sheetView showGridLines="0" zoomScale="76" zoomScaleNormal="76" zoomScaleSheetLayoutView="75" workbookViewId="0">
      <selection activeCell="D27" sqref="D27"/>
    </sheetView>
  </sheetViews>
  <sheetFormatPr defaultColWidth="9.28515625" defaultRowHeight="15"/>
  <cols>
    <col min="1" max="1" width="103.140625" style="1229" customWidth="1"/>
    <col min="2" max="2" width="20.5703125" style="1229" customWidth="1"/>
    <col min="3" max="3" width="19.42578125" style="1230" customWidth="1"/>
    <col min="4" max="4" width="16.7109375" style="1229" customWidth="1"/>
    <col min="5" max="5" width="9.28515625" style="1229"/>
    <col min="6" max="6" width="8.42578125" style="1229" customWidth="1"/>
    <col min="7" max="7" width="16.7109375" style="1229" customWidth="1"/>
    <col min="8" max="8" width="21.7109375" style="1229" customWidth="1"/>
    <col min="9" max="9" width="21.28515625" style="1229" customWidth="1"/>
    <col min="10" max="245" width="9.28515625" style="1229"/>
    <col min="246" max="246" width="103.140625" style="1229" customWidth="1"/>
    <col min="247" max="247" width="20.5703125" style="1229" customWidth="1"/>
    <col min="248" max="248" width="19.42578125" style="1229" customWidth="1"/>
    <col min="249" max="249" width="16.7109375" style="1229" customWidth="1"/>
    <col min="250" max="250" width="12.85546875" style="1229" customWidth="1"/>
    <col min="251" max="251" width="11" style="1229" bestFit="1" customWidth="1"/>
    <col min="252" max="16384" width="9.28515625" style="1229"/>
  </cols>
  <sheetData>
    <row r="1" spans="1:5" ht="16.5" customHeight="1">
      <c r="A1" s="1285" t="s">
        <v>847</v>
      </c>
      <c r="B1" s="1284"/>
      <c r="C1" s="1679"/>
      <c r="D1" s="1679"/>
    </row>
    <row r="2" spans="1:5" ht="22.5" customHeight="1">
      <c r="A2" s="1680" t="s">
        <v>846</v>
      </c>
      <c r="B2" s="1680"/>
      <c r="C2" s="1680"/>
      <c r="D2" s="1680"/>
    </row>
    <row r="3" spans="1:5" s="1281" customFormat="1" ht="18" customHeight="1">
      <c r="A3" s="1283"/>
      <c r="B3" s="1282"/>
      <c r="C3" s="1681" t="s">
        <v>2</v>
      </c>
      <c r="D3" s="1681"/>
    </row>
    <row r="4" spans="1:5" s="1273" customFormat="1" ht="79.5" customHeight="1">
      <c r="A4" s="1682" t="s">
        <v>845</v>
      </c>
      <c r="B4" s="1684" t="s">
        <v>844</v>
      </c>
      <c r="C4" s="1280" t="s">
        <v>235</v>
      </c>
      <c r="D4" s="1279" t="s">
        <v>236</v>
      </c>
    </row>
    <row r="5" spans="1:5" s="1273" customFormat="1" ht="24" customHeight="1">
      <c r="A5" s="1683"/>
      <c r="B5" s="1685"/>
      <c r="C5" s="1278" t="s">
        <v>808</v>
      </c>
      <c r="D5" s="1274" t="s">
        <v>238</v>
      </c>
    </row>
    <row r="6" spans="1:5" s="1273" customFormat="1" ht="21.6" customHeight="1">
      <c r="A6" s="1277">
        <v>1</v>
      </c>
      <c r="B6" s="1276">
        <v>2</v>
      </c>
      <c r="C6" s="1275">
        <v>3</v>
      </c>
      <c r="D6" s="1274" t="s">
        <v>34</v>
      </c>
    </row>
    <row r="7" spans="1:5" s="1241" customFormat="1" ht="39" customHeight="1">
      <c r="A7" s="1272" t="s">
        <v>843</v>
      </c>
      <c r="B7" s="1271">
        <v>16044965000</v>
      </c>
      <c r="C7" s="1248">
        <v>9927002134.6599998</v>
      </c>
      <c r="D7" s="1247">
        <f t="shared" ref="D7:D32" si="0">C7/B7</f>
        <v>0.61869889617459428</v>
      </c>
      <c r="E7" s="1242"/>
    </row>
    <row r="8" spans="1:5" s="1241" customFormat="1" ht="39" customHeight="1">
      <c r="A8" s="1272" t="s">
        <v>842</v>
      </c>
      <c r="B8" s="1271">
        <v>4449023000</v>
      </c>
      <c r="C8" s="1248">
        <v>2986384073.3000002</v>
      </c>
      <c r="D8" s="1247">
        <f t="shared" si="0"/>
        <v>0.67124491676037645</v>
      </c>
      <c r="E8" s="1242"/>
    </row>
    <row r="9" spans="1:5" s="1241" customFormat="1" ht="39" customHeight="1">
      <c r="A9" s="1272" t="s">
        <v>841</v>
      </c>
      <c r="B9" s="1271">
        <v>1406848000</v>
      </c>
      <c r="C9" s="1248">
        <v>952912222.83000004</v>
      </c>
      <c r="D9" s="1247">
        <f t="shared" si="0"/>
        <v>0.67733843516143899</v>
      </c>
      <c r="E9" s="1242"/>
    </row>
    <row r="10" spans="1:5" s="1241" customFormat="1" ht="39" customHeight="1">
      <c r="A10" s="1272" t="s">
        <v>840</v>
      </c>
      <c r="B10" s="1271">
        <v>2508352000</v>
      </c>
      <c r="C10" s="1248">
        <v>1741699747.53</v>
      </c>
      <c r="D10" s="1247">
        <f t="shared" si="0"/>
        <v>0.69436018052091575</v>
      </c>
      <c r="E10" s="1242"/>
    </row>
    <row r="11" spans="1:5" s="1241" customFormat="1" ht="39" customHeight="1">
      <c r="A11" s="1272" t="s">
        <v>839</v>
      </c>
      <c r="B11" s="1271">
        <v>1364104000</v>
      </c>
      <c r="C11" s="1248">
        <v>1153498150.75</v>
      </c>
      <c r="D11" s="1247">
        <f t="shared" si="0"/>
        <v>0.84560865648806838</v>
      </c>
      <c r="E11" s="1242"/>
    </row>
    <row r="12" spans="1:5" s="1241" customFormat="1" ht="39" customHeight="1">
      <c r="A12" s="1272" t="s">
        <v>838</v>
      </c>
      <c r="B12" s="1249">
        <v>1578862000</v>
      </c>
      <c r="C12" s="1248">
        <v>1242699733.28</v>
      </c>
      <c r="D12" s="1247">
        <f t="shared" si="0"/>
        <v>0.78708571951190154</v>
      </c>
      <c r="E12" s="1242"/>
    </row>
    <row r="13" spans="1:5" s="1241" customFormat="1" ht="39" customHeight="1">
      <c r="A13" s="1272" t="s">
        <v>837</v>
      </c>
      <c r="B13" s="1271">
        <v>1146906000</v>
      </c>
      <c r="C13" s="1248">
        <v>875355302.40999997</v>
      </c>
      <c r="D13" s="1247">
        <f t="shared" si="0"/>
        <v>0.76323194961923646</v>
      </c>
      <c r="E13" s="1242"/>
    </row>
    <row r="14" spans="1:5" s="1241" customFormat="1" ht="39" customHeight="1">
      <c r="A14" s="1272" t="s">
        <v>836</v>
      </c>
      <c r="B14" s="1271">
        <v>1418572000</v>
      </c>
      <c r="C14" s="1248">
        <v>1589024201.9300001</v>
      </c>
      <c r="D14" s="1247">
        <f t="shared" si="0"/>
        <v>1.1201575964632038</v>
      </c>
      <c r="E14" s="1242"/>
    </row>
    <row r="15" spans="1:5" s="1241" customFormat="1" ht="39" customHeight="1">
      <c r="A15" s="1272" t="s">
        <v>835</v>
      </c>
      <c r="B15" s="1271">
        <v>580011000</v>
      </c>
      <c r="C15" s="1248">
        <v>508552238.97000003</v>
      </c>
      <c r="D15" s="1247">
        <f t="shared" si="0"/>
        <v>0.87679757620114107</v>
      </c>
      <c r="E15" s="1242"/>
    </row>
    <row r="16" spans="1:5" s="1241" customFormat="1" ht="39" customHeight="1">
      <c r="A16" s="1272" t="s">
        <v>834</v>
      </c>
      <c r="B16" s="1271">
        <v>1348271000</v>
      </c>
      <c r="C16" s="1248">
        <v>1118591043.46</v>
      </c>
      <c r="D16" s="1247">
        <f t="shared" si="0"/>
        <v>0.82964852278214096</v>
      </c>
      <c r="E16" s="1242"/>
    </row>
    <row r="17" spans="1:5" s="1241" customFormat="1" ht="39" customHeight="1">
      <c r="A17" s="1272" t="s">
        <v>833</v>
      </c>
      <c r="B17" s="1249">
        <v>2003509000</v>
      </c>
      <c r="C17" s="1248">
        <v>1555327205.04</v>
      </c>
      <c r="D17" s="1247">
        <f t="shared" si="0"/>
        <v>0.7763015813954417</v>
      </c>
      <c r="E17" s="1242"/>
    </row>
    <row r="18" spans="1:5" s="1241" customFormat="1" ht="39" customHeight="1">
      <c r="A18" s="1272" t="s">
        <v>832</v>
      </c>
      <c r="B18" s="1271">
        <v>1852731000</v>
      </c>
      <c r="C18" s="1248">
        <v>1122948651.0899999</v>
      </c>
      <c r="D18" s="1247">
        <f t="shared" si="0"/>
        <v>0.60610452952425364</v>
      </c>
      <c r="E18" s="1242"/>
    </row>
    <row r="19" spans="1:5" s="1241" customFormat="1" ht="39" customHeight="1">
      <c r="A19" s="1272" t="s">
        <v>831</v>
      </c>
      <c r="B19" s="1249">
        <v>602210000</v>
      </c>
      <c r="C19" s="1248">
        <v>565986490.38999999</v>
      </c>
      <c r="D19" s="1247">
        <f t="shared" si="0"/>
        <v>0.93984904001926239</v>
      </c>
      <c r="E19" s="1242"/>
    </row>
    <row r="20" spans="1:5" s="1241" customFormat="1" ht="39" customHeight="1">
      <c r="A20" s="1272" t="s">
        <v>830</v>
      </c>
      <c r="B20" s="1249">
        <v>1515609000</v>
      </c>
      <c r="C20" s="1248">
        <v>1296483217.6700001</v>
      </c>
      <c r="D20" s="1247">
        <f t="shared" si="0"/>
        <v>0.85542063795477596</v>
      </c>
      <c r="E20" s="1242"/>
    </row>
    <row r="21" spans="1:5" s="1241" customFormat="1" ht="39" customHeight="1">
      <c r="A21" s="1272" t="s">
        <v>829</v>
      </c>
      <c r="B21" s="1271">
        <v>674848000</v>
      </c>
      <c r="C21" s="1248">
        <v>826912753</v>
      </c>
      <c r="D21" s="1247">
        <f t="shared" si="0"/>
        <v>1.2253318569514913</v>
      </c>
      <c r="E21" s="1242"/>
    </row>
    <row r="22" spans="1:5" s="1241" customFormat="1" ht="39" customHeight="1">
      <c r="A22" s="1272" t="s">
        <v>828</v>
      </c>
      <c r="B22" s="1271">
        <v>1101105000</v>
      </c>
      <c r="C22" s="1248">
        <v>1127614287.77</v>
      </c>
      <c r="D22" s="1247">
        <f t="shared" si="0"/>
        <v>1.0240751679176827</v>
      </c>
      <c r="E22" s="1242"/>
    </row>
    <row r="23" spans="1:5" s="1241" customFormat="1" ht="39" customHeight="1">
      <c r="A23" s="1272" t="s">
        <v>827</v>
      </c>
      <c r="B23" s="1271">
        <v>2072617000</v>
      </c>
      <c r="C23" s="1248">
        <v>1727048451.5</v>
      </c>
      <c r="D23" s="1247">
        <f t="shared" si="0"/>
        <v>0.83326946150687753</v>
      </c>
      <c r="E23" s="1242"/>
    </row>
    <row r="24" spans="1:5" s="1241" customFormat="1" ht="39" customHeight="1">
      <c r="A24" s="1272" t="s">
        <v>826</v>
      </c>
      <c r="B24" s="1271">
        <v>641728000</v>
      </c>
      <c r="C24" s="1248">
        <v>751168630.14999998</v>
      </c>
      <c r="D24" s="1247">
        <f t="shared" si="0"/>
        <v>1.1705405251913583</v>
      </c>
      <c r="E24" s="1242"/>
    </row>
    <row r="25" spans="1:5" s="1241" customFormat="1" ht="39" customHeight="1">
      <c r="A25" s="1272" t="s">
        <v>825</v>
      </c>
      <c r="B25" s="1249">
        <v>1060789000</v>
      </c>
      <c r="C25" s="1248">
        <v>1098347377.8099999</v>
      </c>
      <c r="D25" s="1247">
        <f t="shared" si="0"/>
        <v>1.035406077749675</v>
      </c>
      <c r="E25" s="1242"/>
    </row>
    <row r="26" spans="1:5" s="1241" customFormat="1" ht="39" customHeight="1">
      <c r="A26" s="1272" t="s">
        <v>824</v>
      </c>
      <c r="B26" s="1249">
        <v>1527996000</v>
      </c>
      <c r="C26" s="1248">
        <v>1495937788.6099999</v>
      </c>
      <c r="D26" s="1247">
        <f t="shared" si="0"/>
        <v>0.97901944024068122</v>
      </c>
      <c r="E26" s="1242"/>
    </row>
    <row r="27" spans="1:5" s="1241" customFormat="1" ht="39" customHeight="1" thickBot="1">
      <c r="A27" s="1272" t="s">
        <v>823</v>
      </c>
      <c r="B27" s="1249">
        <v>829571000</v>
      </c>
      <c r="C27" s="1248">
        <v>776007866.89999998</v>
      </c>
      <c r="D27" s="1247">
        <f t="shared" si="0"/>
        <v>0.93543273197833576</v>
      </c>
      <c r="E27" s="1242"/>
    </row>
    <row r="28" spans="1:5" s="1241" customFormat="1" ht="39" customHeight="1" thickTop="1" thickBot="1">
      <c r="A28" s="1265" t="s">
        <v>822</v>
      </c>
      <c r="B28" s="1239">
        <f>SUM(B12:B27)</f>
        <v>19955335000</v>
      </c>
      <c r="C28" s="1238">
        <f>SUM(C12:C27)</f>
        <v>17678005239.980003</v>
      </c>
      <c r="D28" s="1574">
        <f t="shared" si="0"/>
        <v>0.88587865049521863</v>
      </c>
      <c r="E28" s="1242"/>
    </row>
    <row r="29" spans="1:5" s="1241" customFormat="1" ht="39" customHeight="1" thickTop="1">
      <c r="A29" s="1254" t="s">
        <v>821</v>
      </c>
      <c r="B29" s="1270">
        <v>263117000</v>
      </c>
      <c r="C29" s="1252">
        <v>185834233.75</v>
      </c>
      <c r="D29" s="1247">
        <f t="shared" si="0"/>
        <v>0.706279844137779</v>
      </c>
      <c r="E29" s="1242"/>
    </row>
    <row r="30" spans="1:5" s="1241" customFormat="1" ht="39" customHeight="1">
      <c r="A30" s="1250" t="s">
        <v>820</v>
      </c>
      <c r="B30" s="1269">
        <v>248321000</v>
      </c>
      <c r="C30" s="1252">
        <v>226214124.08000001</v>
      </c>
      <c r="D30" s="1247">
        <f t="shared" si="0"/>
        <v>0.91097460174532163</v>
      </c>
      <c r="E30" s="1242"/>
    </row>
    <row r="31" spans="1:5" s="1241" customFormat="1" ht="39" customHeight="1" thickBot="1">
      <c r="A31" s="1268" t="s">
        <v>819</v>
      </c>
      <c r="B31" s="1267">
        <v>3028950000</v>
      </c>
      <c r="C31" s="1258">
        <v>398540673.83999997</v>
      </c>
      <c r="D31" s="1266">
        <f t="shared" si="0"/>
        <v>0.13157717157430793</v>
      </c>
      <c r="E31" s="1242"/>
    </row>
    <row r="32" spans="1:5" s="1241" customFormat="1" ht="39" customHeight="1" thickTop="1" thickBot="1">
      <c r="A32" s="1265" t="s">
        <v>818</v>
      </c>
      <c r="B32" s="1264">
        <f>B7+B8+B9+B10+B11+B28+B30+B31+B29</f>
        <v>49269015000</v>
      </c>
      <c r="C32" s="1256">
        <f>C28+C30+C7+C8+C9+C10+C11+C31+C29</f>
        <v>35250090600.720001</v>
      </c>
      <c r="D32" s="1263">
        <f t="shared" si="0"/>
        <v>0.71546164664992795</v>
      </c>
      <c r="E32" s="1242"/>
    </row>
    <row r="33" spans="1:5" s="1241" customFormat="1" ht="39" customHeight="1" thickTop="1">
      <c r="A33" s="1262" t="s">
        <v>817</v>
      </c>
      <c r="B33" s="1251" t="s">
        <v>47</v>
      </c>
      <c r="C33" s="1252">
        <v>145591113.47</v>
      </c>
      <c r="D33" s="1251" t="s">
        <v>47</v>
      </c>
      <c r="E33" s="1242"/>
    </row>
    <row r="34" spans="1:5" s="1241" customFormat="1" ht="39" customHeight="1">
      <c r="A34" s="1261" t="s">
        <v>816</v>
      </c>
      <c r="B34" s="1247" t="s">
        <v>47</v>
      </c>
      <c r="C34" s="1248">
        <v>768109096.89999998</v>
      </c>
      <c r="D34" s="1247" t="s">
        <v>47</v>
      </c>
      <c r="E34" s="1242"/>
    </row>
    <row r="35" spans="1:5" s="1241" customFormat="1" ht="39" customHeight="1">
      <c r="A35" s="1260" t="s">
        <v>815</v>
      </c>
      <c r="B35" s="1247" t="s">
        <v>47</v>
      </c>
      <c r="C35" s="1248">
        <v>1177.19</v>
      </c>
      <c r="D35" s="1247" t="s">
        <v>47</v>
      </c>
      <c r="E35" s="1242"/>
    </row>
    <row r="36" spans="1:5" s="1241" customFormat="1" ht="39" customHeight="1" thickBot="1">
      <c r="A36" s="1259" t="s">
        <v>814</v>
      </c>
      <c r="B36" s="1243" t="s">
        <v>47</v>
      </c>
      <c r="C36" s="1258">
        <v>84479.2</v>
      </c>
      <c r="D36" s="1243" t="s">
        <v>47</v>
      </c>
      <c r="E36" s="1242"/>
    </row>
    <row r="37" spans="1:5" s="1241" customFormat="1" ht="39" customHeight="1" thickTop="1" thickBot="1">
      <c r="A37" s="1257" t="s">
        <v>813</v>
      </c>
      <c r="B37" s="1255" t="s">
        <v>47</v>
      </c>
      <c r="C37" s="1256">
        <f>C33+C34+C36+C35</f>
        <v>913785866.76000011</v>
      </c>
      <c r="D37" s="1255" t="s">
        <v>47</v>
      </c>
      <c r="E37" s="1242"/>
    </row>
    <row r="38" spans="1:5" s="1241" customFormat="1" ht="39" customHeight="1" thickTop="1">
      <c r="A38" s="1254" t="s">
        <v>812</v>
      </c>
      <c r="B38" s="1253">
        <v>6635000</v>
      </c>
      <c r="C38" s="1252">
        <v>11829298.189999999</v>
      </c>
      <c r="D38" s="1251">
        <f>C38/B38</f>
        <v>1.7828633293142426</v>
      </c>
      <c r="E38" s="1242"/>
    </row>
    <row r="39" spans="1:5" s="1241" customFormat="1" ht="39" customHeight="1">
      <c r="A39" s="1250" t="s">
        <v>811</v>
      </c>
      <c r="B39" s="1249">
        <v>11226000</v>
      </c>
      <c r="C39" s="1248">
        <v>446378.23</v>
      </c>
      <c r="D39" s="1247">
        <f>C39/B39</f>
        <v>3.9762892392659892E-2</v>
      </c>
      <c r="E39" s="1242"/>
    </row>
    <row r="40" spans="1:5" s="1241" customFormat="1" ht="39" customHeight="1" thickBot="1">
      <c r="A40" s="1246" t="s">
        <v>810</v>
      </c>
      <c r="B40" s="1245">
        <v>20429520000</v>
      </c>
      <c r="C40" s="1244">
        <v>13046718366.09</v>
      </c>
      <c r="D40" s="1243">
        <f>C40/B40</f>
        <v>0.63862089594322335</v>
      </c>
      <c r="E40" s="1242"/>
    </row>
    <row r="41" spans="1:5" s="1235" customFormat="1" ht="39" customHeight="1" thickTop="1" thickBot="1">
      <c r="A41" s="1240" t="s">
        <v>809</v>
      </c>
      <c r="B41" s="1239">
        <f>B32+B38+B39+B40</f>
        <v>69716396000</v>
      </c>
      <c r="C41" s="1238">
        <f>C32+C40+C37+C39+C38</f>
        <v>49222870509.990005</v>
      </c>
      <c r="D41" s="1237">
        <f>C41/B41</f>
        <v>0.70604439320113455</v>
      </c>
      <c r="E41" s="1236"/>
    </row>
    <row r="42" spans="1:5" ht="15.75" thickTop="1">
      <c r="C42" s="1234"/>
      <c r="E42" s="1231"/>
    </row>
    <row r="43" spans="1:5" ht="15" customHeight="1">
      <c r="A43" s="1233"/>
      <c r="E43" s="1231"/>
    </row>
    <row r="44" spans="1:5" ht="24.75" customHeight="1">
      <c r="A44" s="1231"/>
      <c r="B44" s="1231"/>
    </row>
    <row r="45" spans="1:5">
      <c r="A45" s="1231"/>
      <c r="B45" s="1231"/>
    </row>
    <row r="46" spans="1:5">
      <c r="A46" s="1232"/>
      <c r="B46" s="1231"/>
    </row>
    <row r="47" spans="1:5">
      <c r="A47" s="1231"/>
      <c r="B47" s="1231"/>
    </row>
    <row r="48" spans="1:5">
      <c r="A48" s="1231"/>
      <c r="B48" s="1231"/>
    </row>
    <row r="49" spans="1:2">
      <c r="A49" s="1231"/>
      <c r="B49" s="1231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50" firstPageNumber="68" fitToHeight="2" orientation="landscape" useFirstPageNumber="1" r:id="rId1"/>
  <headerFooter alignWithMargins="0">
    <oddHeader>&amp;C&amp;20- &amp;P -</oddHeader>
  </headerFooter>
  <rowBreaks count="1" manualBreakCount="1">
    <brk id="27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pageSetUpPr fitToPage="1"/>
  </sheetPr>
  <dimension ref="A1:M255"/>
  <sheetViews>
    <sheetView topLeftCell="A13" zoomScale="55" zoomScaleNormal="55" zoomScaleSheetLayoutView="25" zoomScalePageLayoutView="40" workbookViewId="0">
      <selection activeCell="P12" sqref="P12"/>
    </sheetView>
  </sheetViews>
  <sheetFormatPr defaultColWidth="9.28515625" defaultRowHeight="37.5" customHeight="1"/>
  <cols>
    <col min="1" max="1" width="11.28515625" style="1293" customWidth="1"/>
    <col min="2" max="2" width="9.5703125" style="1293" customWidth="1"/>
    <col min="3" max="3" width="48.28515625" style="1292" customWidth="1"/>
    <col min="4" max="4" width="81.7109375" style="1291" customWidth="1"/>
    <col min="5" max="5" width="22.7109375" style="1290" customWidth="1"/>
    <col min="6" max="6" width="23.5703125" style="1289" customWidth="1"/>
    <col min="7" max="7" width="21.7109375" style="1287" customWidth="1"/>
    <col min="8" max="8" width="23.28515625" style="1288" customWidth="1"/>
    <col min="9" max="9" width="21.7109375" style="1288" customWidth="1"/>
    <col min="10" max="10" width="23.28515625" style="1287" customWidth="1"/>
    <col min="11" max="11" width="15.7109375" style="1286" customWidth="1"/>
    <col min="12" max="12" width="14.42578125" style="1286" bestFit="1" customWidth="1"/>
    <col min="13" max="13" width="9.28515625" style="1286" customWidth="1"/>
    <col min="14" max="16384" width="9.28515625" style="1286"/>
  </cols>
  <sheetData>
    <row r="1" spans="1:12" ht="22.5" customHeight="1">
      <c r="A1" s="1510" t="s">
        <v>893</v>
      </c>
      <c r="B1" s="1509"/>
      <c r="C1" s="1503"/>
      <c r="D1" s="1508"/>
      <c r="E1" s="1501"/>
      <c r="F1" s="1501"/>
      <c r="G1" s="1498"/>
      <c r="H1" s="1499"/>
      <c r="I1" s="1499"/>
      <c r="J1" s="1498"/>
      <c r="K1" s="1507"/>
      <c r="L1" s="1506"/>
    </row>
    <row r="2" spans="1:12" ht="22.5" customHeight="1">
      <c r="A2" s="1744" t="s">
        <v>892</v>
      </c>
      <c r="B2" s="1745"/>
      <c r="C2" s="1745"/>
      <c r="D2" s="1745"/>
      <c r="E2" s="1745"/>
      <c r="F2" s="1745"/>
      <c r="G2" s="1746"/>
      <c r="H2" s="1747"/>
      <c r="I2" s="1746"/>
      <c r="J2" s="1747"/>
      <c r="K2" s="1747"/>
      <c r="L2" s="1747"/>
    </row>
    <row r="3" spans="1:12" ht="28.5" customHeight="1" thickBot="1">
      <c r="A3" s="1505"/>
      <c r="B3" s="1504"/>
      <c r="C3" s="1503"/>
      <c r="D3" s="1502"/>
      <c r="E3" s="1501"/>
      <c r="F3" s="1500"/>
      <c r="G3" s="1498"/>
      <c r="H3" s="1499"/>
      <c r="I3" s="1499"/>
      <c r="J3" s="1498"/>
      <c r="K3" s="1748" t="s">
        <v>2</v>
      </c>
      <c r="L3" s="1748"/>
    </row>
    <row r="4" spans="1:12" ht="18" customHeight="1">
      <c r="A4" s="1742" t="s">
        <v>891</v>
      </c>
      <c r="B4" s="1749" t="s">
        <v>890</v>
      </c>
      <c r="C4" s="1749"/>
      <c r="D4" s="1749" t="s">
        <v>889</v>
      </c>
      <c r="E4" s="1749" t="s">
        <v>888</v>
      </c>
      <c r="F4" s="1750"/>
      <c r="G4" s="1751" t="s">
        <v>887</v>
      </c>
      <c r="H4" s="1752"/>
      <c r="I4" s="1753" t="s">
        <v>235</v>
      </c>
      <c r="J4" s="1754"/>
      <c r="K4" s="1755" t="s">
        <v>449</v>
      </c>
      <c r="L4" s="1756"/>
    </row>
    <row r="5" spans="1:12" ht="62.45" customHeight="1">
      <c r="A5" s="1743"/>
      <c r="B5" s="1757"/>
      <c r="C5" s="1757"/>
      <c r="D5" s="1757"/>
      <c r="E5" s="1497" t="s">
        <v>886</v>
      </c>
      <c r="F5" s="1494" t="s">
        <v>885</v>
      </c>
      <c r="G5" s="1496" t="s">
        <v>886</v>
      </c>
      <c r="H5" s="1494" t="s">
        <v>885</v>
      </c>
      <c r="I5" s="1495" t="s">
        <v>886</v>
      </c>
      <c r="J5" s="1494" t="s">
        <v>885</v>
      </c>
      <c r="K5" s="1493" t="s">
        <v>884</v>
      </c>
      <c r="L5" s="1492" t="s">
        <v>883</v>
      </c>
    </row>
    <row r="6" spans="1:12" s="1469" customFormat="1" ht="13.15" customHeight="1" thickBot="1">
      <c r="A6" s="1491">
        <v>1</v>
      </c>
      <c r="B6" s="1488">
        <v>2</v>
      </c>
      <c r="C6" s="1490">
        <v>3</v>
      </c>
      <c r="D6" s="1488">
        <v>4</v>
      </c>
      <c r="E6" s="1488">
        <v>5</v>
      </c>
      <c r="F6" s="1489">
        <v>6</v>
      </c>
      <c r="G6" s="1489">
        <v>7</v>
      </c>
      <c r="H6" s="1489">
        <v>8</v>
      </c>
      <c r="I6" s="1489">
        <v>9</v>
      </c>
      <c r="J6" s="1489">
        <v>10</v>
      </c>
      <c r="K6" s="1488">
        <v>11</v>
      </c>
      <c r="L6" s="1487">
        <v>12</v>
      </c>
    </row>
    <row r="7" spans="1:12" s="1469" customFormat="1" ht="60.75" customHeight="1" thickBot="1">
      <c r="A7" s="1468">
        <v>12</v>
      </c>
      <c r="B7" s="1467">
        <v>751</v>
      </c>
      <c r="C7" s="1478" t="s">
        <v>882</v>
      </c>
      <c r="D7" s="1465" t="s">
        <v>839</v>
      </c>
      <c r="E7" s="1477"/>
      <c r="F7" s="1486"/>
      <c r="G7" s="1308">
        <v>86300</v>
      </c>
      <c r="H7" s="1308">
        <v>86300</v>
      </c>
      <c r="I7" s="1308">
        <v>86248.13</v>
      </c>
      <c r="J7" s="1308">
        <v>86248.13</v>
      </c>
      <c r="K7" s="1305">
        <v>0</v>
      </c>
      <c r="L7" s="1304">
        <v>0.99939895712630367</v>
      </c>
    </row>
    <row r="8" spans="1:12" s="1469" customFormat="1" ht="45.75" customHeight="1" thickBot="1">
      <c r="A8" s="1485" t="s">
        <v>881</v>
      </c>
      <c r="B8" s="1484">
        <v>755</v>
      </c>
      <c r="C8" s="1483" t="s">
        <v>402</v>
      </c>
      <c r="D8" s="1458" t="s">
        <v>840</v>
      </c>
      <c r="E8" s="1482"/>
      <c r="F8" s="1481"/>
      <c r="G8" s="1318">
        <v>121486</v>
      </c>
      <c r="H8" s="1318">
        <v>121486</v>
      </c>
      <c r="I8" s="1415">
        <v>0</v>
      </c>
      <c r="J8" s="1415">
        <v>0</v>
      </c>
      <c r="K8" s="1315">
        <v>0</v>
      </c>
      <c r="L8" s="1480">
        <v>0</v>
      </c>
    </row>
    <row r="9" spans="1:12" s="1469" customFormat="1" ht="45.75" customHeight="1" thickBot="1">
      <c r="A9" s="1479" t="s">
        <v>880</v>
      </c>
      <c r="B9" s="1467">
        <v>755</v>
      </c>
      <c r="C9" s="1478" t="s">
        <v>402</v>
      </c>
      <c r="D9" s="1465" t="s">
        <v>840</v>
      </c>
      <c r="E9" s="1477"/>
      <c r="F9" s="1476"/>
      <c r="G9" s="1308">
        <v>121486</v>
      </c>
      <c r="H9" s="1308">
        <v>121486</v>
      </c>
      <c r="I9" s="1475">
        <v>0</v>
      </c>
      <c r="J9" s="1475">
        <v>0</v>
      </c>
      <c r="K9" s="1305">
        <v>0</v>
      </c>
      <c r="L9" s="1474">
        <v>0</v>
      </c>
    </row>
    <row r="10" spans="1:12" s="1469" customFormat="1" ht="45.75" customHeight="1" thickBot="1">
      <c r="A10" s="1473" t="s">
        <v>879</v>
      </c>
      <c r="B10" s="1423">
        <v>755</v>
      </c>
      <c r="C10" s="1472" t="s">
        <v>402</v>
      </c>
      <c r="D10" s="1409" t="s">
        <v>840</v>
      </c>
      <c r="E10" s="1471"/>
      <c r="F10" s="1470"/>
      <c r="G10" s="1407">
        <v>218287</v>
      </c>
      <c r="H10" s="1407">
        <v>218287</v>
      </c>
      <c r="I10" s="1407">
        <v>73271.89</v>
      </c>
      <c r="J10" s="1308">
        <v>73271.89</v>
      </c>
      <c r="K10" s="1386">
        <v>0</v>
      </c>
      <c r="L10" s="1304">
        <v>0.33566767604117514</v>
      </c>
    </row>
    <row r="11" spans="1:12" s="1469" customFormat="1" ht="45.75" customHeight="1" thickBot="1">
      <c r="A11" s="1479" t="s">
        <v>878</v>
      </c>
      <c r="B11" s="1467">
        <v>755</v>
      </c>
      <c r="C11" s="1478" t="s">
        <v>402</v>
      </c>
      <c r="D11" s="1465" t="s">
        <v>840</v>
      </c>
      <c r="E11" s="1477"/>
      <c r="F11" s="1476"/>
      <c r="G11" s="1308">
        <v>121486</v>
      </c>
      <c r="H11" s="1308">
        <v>121486</v>
      </c>
      <c r="I11" s="1475">
        <v>0</v>
      </c>
      <c r="J11" s="1475">
        <v>0</v>
      </c>
      <c r="K11" s="1305">
        <v>0</v>
      </c>
      <c r="L11" s="1474">
        <v>0</v>
      </c>
    </row>
    <row r="12" spans="1:12" s="1469" customFormat="1" ht="45.75" customHeight="1" thickBot="1">
      <c r="A12" s="1473" t="s">
        <v>877</v>
      </c>
      <c r="B12" s="1423">
        <v>755</v>
      </c>
      <c r="C12" s="1472" t="s">
        <v>402</v>
      </c>
      <c r="D12" s="1409" t="s">
        <v>840</v>
      </c>
      <c r="E12" s="1471"/>
      <c r="F12" s="1470"/>
      <c r="G12" s="1407">
        <v>121486</v>
      </c>
      <c r="H12" s="1407">
        <v>121486</v>
      </c>
      <c r="I12" s="1420">
        <v>0</v>
      </c>
      <c r="J12" s="1420">
        <v>0</v>
      </c>
      <c r="K12" s="1386">
        <v>0</v>
      </c>
      <c r="L12" s="1385">
        <v>0</v>
      </c>
    </row>
    <row r="13" spans="1:12" s="1469" customFormat="1" ht="45.75" customHeight="1" thickBot="1">
      <c r="A13" s="1479" t="s">
        <v>876</v>
      </c>
      <c r="B13" s="1467">
        <v>755</v>
      </c>
      <c r="C13" s="1478" t="s">
        <v>402</v>
      </c>
      <c r="D13" s="1465" t="s">
        <v>840</v>
      </c>
      <c r="E13" s="1477"/>
      <c r="F13" s="1476"/>
      <c r="G13" s="1308">
        <v>121487</v>
      </c>
      <c r="H13" s="1308">
        <v>121487</v>
      </c>
      <c r="I13" s="1475">
        <v>0</v>
      </c>
      <c r="J13" s="1475">
        <v>0</v>
      </c>
      <c r="K13" s="1305">
        <v>0</v>
      </c>
      <c r="L13" s="1474">
        <v>0</v>
      </c>
    </row>
    <row r="14" spans="1:12" s="1469" customFormat="1" ht="45.75" customHeight="1" thickBot="1">
      <c r="A14" s="1473" t="s">
        <v>875</v>
      </c>
      <c r="B14" s="1423">
        <v>755</v>
      </c>
      <c r="C14" s="1472" t="s">
        <v>402</v>
      </c>
      <c r="D14" s="1409" t="s">
        <v>840</v>
      </c>
      <c r="E14" s="1471"/>
      <c r="F14" s="1470"/>
      <c r="G14" s="1407">
        <v>121486</v>
      </c>
      <c r="H14" s="1407">
        <v>121486</v>
      </c>
      <c r="I14" s="1420">
        <v>0</v>
      </c>
      <c r="J14" s="1420">
        <v>0</v>
      </c>
      <c r="K14" s="1386">
        <v>0</v>
      </c>
      <c r="L14" s="1385">
        <v>0</v>
      </c>
    </row>
    <row r="15" spans="1:12" s="1469" customFormat="1" ht="45.75" customHeight="1" thickBot="1">
      <c r="A15" s="1479" t="s">
        <v>874</v>
      </c>
      <c r="B15" s="1467">
        <v>755</v>
      </c>
      <c r="C15" s="1478" t="s">
        <v>402</v>
      </c>
      <c r="D15" s="1465" t="s">
        <v>840</v>
      </c>
      <c r="E15" s="1477"/>
      <c r="F15" s="1476"/>
      <c r="G15" s="1308">
        <v>121486</v>
      </c>
      <c r="H15" s="1308">
        <v>121486</v>
      </c>
      <c r="I15" s="1475">
        <v>0</v>
      </c>
      <c r="J15" s="1475">
        <v>0</v>
      </c>
      <c r="K15" s="1305">
        <v>0</v>
      </c>
      <c r="L15" s="1474">
        <v>0</v>
      </c>
    </row>
    <row r="16" spans="1:12" s="1469" customFormat="1" ht="45.75" customHeight="1" thickBot="1">
      <c r="A16" s="1473" t="s">
        <v>873</v>
      </c>
      <c r="B16" s="1423">
        <v>755</v>
      </c>
      <c r="C16" s="1472" t="s">
        <v>402</v>
      </c>
      <c r="D16" s="1409" t="s">
        <v>840</v>
      </c>
      <c r="E16" s="1471"/>
      <c r="F16" s="1470"/>
      <c r="G16" s="1407">
        <v>121486</v>
      </c>
      <c r="H16" s="1407">
        <v>121486</v>
      </c>
      <c r="I16" s="1420">
        <v>0</v>
      </c>
      <c r="J16" s="1420">
        <v>0</v>
      </c>
      <c r="K16" s="1386">
        <v>0</v>
      </c>
      <c r="L16" s="1385">
        <v>0</v>
      </c>
    </row>
    <row r="17" spans="1:12" s="1469" customFormat="1" ht="45.75" customHeight="1" thickBot="1">
      <c r="A17" s="1479" t="s">
        <v>872</v>
      </c>
      <c r="B17" s="1467">
        <v>755</v>
      </c>
      <c r="C17" s="1478" t="s">
        <v>402</v>
      </c>
      <c r="D17" s="1465" t="s">
        <v>840</v>
      </c>
      <c r="E17" s="1477"/>
      <c r="F17" s="1476"/>
      <c r="G17" s="1308">
        <v>121486</v>
      </c>
      <c r="H17" s="1308">
        <v>121486</v>
      </c>
      <c r="I17" s="1475">
        <v>0</v>
      </c>
      <c r="J17" s="1475">
        <v>0</v>
      </c>
      <c r="K17" s="1305">
        <v>0</v>
      </c>
      <c r="L17" s="1474">
        <v>0</v>
      </c>
    </row>
    <row r="18" spans="1:12" s="1469" customFormat="1" ht="46.5" customHeight="1" thickBot="1">
      <c r="A18" s="1473" t="s">
        <v>871</v>
      </c>
      <c r="B18" s="1423">
        <v>755</v>
      </c>
      <c r="C18" s="1472" t="s">
        <v>402</v>
      </c>
      <c r="D18" s="1409" t="s">
        <v>840</v>
      </c>
      <c r="E18" s="1471"/>
      <c r="F18" s="1470"/>
      <c r="G18" s="1407">
        <v>121486</v>
      </c>
      <c r="H18" s="1407">
        <v>121486</v>
      </c>
      <c r="I18" s="1420">
        <v>0</v>
      </c>
      <c r="J18" s="1420">
        <v>0</v>
      </c>
      <c r="K18" s="1386">
        <v>0</v>
      </c>
      <c r="L18" s="1385">
        <v>0</v>
      </c>
    </row>
    <row r="19" spans="1:12" ht="45" customHeight="1" thickBot="1">
      <c r="A19" s="1468">
        <v>16</v>
      </c>
      <c r="B19" s="1467">
        <v>750</v>
      </c>
      <c r="C19" s="1466" t="s">
        <v>83</v>
      </c>
      <c r="D19" s="1465" t="s">
        <v>840</v>
      </c>
      <c r="E19" s="1309">
        <v>17228000</v>
      </c>
      <c r="F19" s="1309">
        <v>17228000</v>
      </c>
      <c r="G19" s="1308">
        <v>20132971</v>
      </c>
      <c r="H19" s="1308">
        <v>20132971</v>
      </c>
      <c r="I19" s="1306">
        <v>12011176.379999999</v>
      </c>
      <c r="J19" s="1308">
        <v>12011176.379999999</v>
      </c>
      <c r="K19" s="1464">
        <v>0.69718924889714418</v>
      </c>
      <c r="L19" s="1304">
        <v>0.59659234496488367</v>
      </c>
    </row>
    <row r="20" spans="1:12" ht="45" customHeight="1" thickBot="1">
      <c r="A20" s="1463">
        <v>17</v>
      </c>
      <c r="B20" s="1454">
        <v>750</v>
      </c>
      <c r="C20" s="1453" t="s">
        <v>83</v>
      </c>
      <c r="D20" s="1447" t="s">
        <v>840</v>
      </c>
      <c r="E20" s="1352">
        <v>35903000</v>
      </c>
      <c r="F20" s="1352">
        <v>35903000</v>
      </c>
      <c r="G20" s="1351">
        <v>35903000</v>
      </c>
      <c r="H20" s="1351">
        <v>35903000</v>
      </c>
      <c r="I20" s="1442">
        <v>17725952.289999999</v>
      </c>
      <c r="J20" s="1462">
        <v>17725952.289999999</v>
      </c>
      <c r="K20" s="1441">
        <v>0.49371785895329079</v>
      </c>
      <c r="L20" s="1452">
        <v>0.49371785895329079</v>
      </c>
    </row>
    <row r="21" spans="1:12" ht="45" customHeight="1">
      <c r="A21" s="1694">
        <v>18</v>
      </c>
      <c r="B21" s="1405">
        <v>710</v>
      </c>
      <c r="C21" s="1440" t="s">
        <v>870</v>
      </c>
      <c r="D21" s="1344" t="s">
        <v>840</v>
      </c>
      <c r="E21" s="1343">
        <v>609000</v>
      </c>
      <c r="F21" s="1688">
        <v>3390000</v>
      </c>
      <c r="G21" s="1342">
        <v>609000</v>
      </c>
      <c r="H21" s="1696">
        <v>2405579</v>
      </c>
      <c r="I21" s="1397">
        <v>39295.340000000004</v>
      </c>
      <c r="J21" s="1691">
        <v>856969.22</v>
      </c>
      <c r="K21" s="1414">
        <v>6.4524367816091957E-2</v>
      </c>
      <c r="L21" s="1392">
        <v>6.4524367816091957E-2</v>
      </c>
    </row>
    <row r="22" spans="1:12" ht="45" customHeight="1" thickBot="1">
      <c r="A22" s="1695"/>
      <c r="B22" s="1372">
        <v>750</v>
      </c>
      <c r="C22" s="1436" t="s">
        <v>83</v>
      </c>
      <c r="D22" s="1390" t="s">
        <v>840</v>
      </c>
      <c r="E22" s="1327">
        <v>2781000</v>
      </c>
      <c r="F22" s="1690"/>
      <c r="G22" s="1359">
        <v>1796579</v>
      </c>
      <c r="H22" s="1697"/>
      <c r="I22" s="1358">
        <v>817673.88</v>
      </c>
      <c r="J22" s="1693"/>
      <c r="K22" s="1430">
        <v>0.29402153182308521</v>
      </c>
      <c r="L22" s="1357">
        <v>0.45512826321581185</v>
      </c>
    </row>
    <row r="23" spans="1:12" ht="45" customHeight="1">
      <c r="A23" s="1731">
        <v>19</v>
      </c>
      <c r="B23" s="1729">
        <v>750</v>
      </c>
      <c r="C23" s="1721" t="s">
        <v>83</v>
      </c>
      <c r="D23" s="1364" t="s">
        <v>843</v>
      </c>
      <c r="E23" s="1363">
        <v>9999000</v>
      </c>
      <c r="F23" s="1730">
        <v>33058000</v>
      </c>
      <c r="G23" s="1362">
        <v>19001430</v>
      </c>
      <c r="H23" s="1716">
        <v>61458770</v>
      </c>
      <c r="I23" s="1461">
        <v>9926988.7599999998</v>
      </c>
      <c r="J23" s="1734">
        <v>39498687.780000001</v>
      </c>
      <c r="K23" s="1361">
        <v>0.99279815581558151</v>
      </c>
      <c r="L23" s="1314">
        <v>0.52243377261606094</v>
      </c>
    </row>
    <row r="24" spans="1:12" ht="45" customHeight="1">
      <c r="A24" s="1709"/>
      <c r="B24" s="1699"/>
      <c r="C24" s="1707"/>
      <c r="D24" s="1391" t="s">
        <v>839</v>
      </c>
      <c r="E24" s="1335">
        <v>20641000</v>
      </c>
      <c r="F24" s="1689"/>
      <c r="G24" s="1334">
        <v>38141618</v>
      </c>
      <c r="H24" s="1700"/>
      <c r="I24" s="1333">
        <v>27753928.77</v>
      </c>
      <c r="J24" s="1692"/>
      <c r="K24" s="1403">
        <v>1.3446019461266412</v>
      </c>
      <c r="L24" s="1331">
        <v>0.7276547305885136</v>
      </c>
    </row>
    <row r="25" spans="1:12" ht="45" customHeight="1" thickBot="1">
      <c r="A25" s="1738"/>
      <c r="B25" s="1739"/>
      <c r="C25" s="1740"/>
      <c r="D25" s="1396" t="s">
        <v>840</v>
      </c>
      <c r="E25" s="1379">
        <v>2418000</v>
      </c>
      <c r="F25" s="1741"/>
      <c r="G25" s="1378">
        <v>4315722</v>
      </c>
      <c r="H25" s="1713"/>
      <c r="I25" s="1350">
        <v>1817770.25</v>
      </c>
      <c r="J25" s="1735"/>
      <c r="K25" s="1394">
        <v>0.75176602564102568</v>
      </c>
      <c r="L25" s="1460">
        <v>0.42119725274241482</v>
      </c>
    </row>
    <row r="26" spans="1:12" s="1459" customFormat="1" ht="45" customHeight="1">
      <c r="A26" s="1694">
        <v>20</v>
      </c>
      <c r="B26" s="1703">
        <v>150</v>
      </c>
      <c r="C26" s="1725" t="s">
        <v>370</v>
      </c>
      <c r="D26" s="1344" t="s">
        <v>842</v>
      </c>
      <c r="E26" s="1343">
        <v>237202000</v>
      </c>
      <c r="F26" s="1688">
        <v>274673000</v>
      </c>
      <c r="G26" s="1342">
        <v>418215000</v>
      </c>
      <c r="H26" s="1696">
        <v>478002275</v>
      </c>
      <c r="I26" s="1397">
        <v>305037467.66000003</v>
      </c>
      <c r="J26" s="1691">
        <v>345082214.48000008</v>
      </c>
      <c r="K26" s="1414">
        <v>1.2859818536943197</v>
      </c>
      <c r="L26" s="1392">
        <v>0.72937954798369264</v>
      </c>
    </row>
    <row r="27" spans="1:12" s="1459" customFormat="1" ht="45" customHeight="1">
      <c r="A27" s="1709"/>
      <c r="B27" s="1699"/>
      <c r="C27" s="1707"/>
      <c r="D27" s="1391" t="s">
        <v>839</v>
      </c>
      <c r="E27" s="1335"/>
      <c r="F27" s="1689"/>
      <c r="G27" s="1334">
        <v>3925044</v>
      </c>
      <c r="H27" s="1700"/>
      <c r="I27" s="1317">
        <v>1594870.56</v>
      </c>
      <c r="J27" s="1692"/>
      <c r="K27" s="1332">
        <v>0</v>
      </c>
      <c r="L27" s="1314">
        <v>0.40633189334947584</v>
      </c>
    </row>
    <row r="28" spans="1:12" ht="45" customHeight="1">
      <c r="A28" s="1709"/>
      <c r="B28" s="1433">
        <v>500</v>
      </c>
      <c r="C28" s="1448" t="s">
        <v>375</v>
      </c>
      <c r="D28" s="1391" t="s">
        <v>842</v>
      </c>
      <c r="E28" s="1335">
        <v>6951000</v>
      </c>
      <c r="F28" s="1689"/>
      <c r="G28" s="1334">
        <v>18835000</v>
      </c>
      <c r="H28" s="1700"/>
      <c r="I28" s="1333">
        <v>15566622.489999998</v>
      </c>
      <c r="J28" s="1692"/>
      <c r="K28" s="1403">
        <v>2.2394795698460652</v>
      </c>
      <c r="L28" s="1331">
        <v>0.82647318768250588</v>
      </c>
    </row>
    <row r="29" spans="1:12" ht="45" customHeight="1">
      <c r="A29" s="1709"/>
      <c r="B29" s="1699">
        <v>750</v>
      </c>
      <c r="C29" s="1707" t="s">
        <v>83</v>
      </c>
      <c r="D29" s="1391" t="s">
        <v>843</v>
      </c>
      <c r="E29" s="1335">
        <v>2173000</v>
      </c>
      <c r="F29" s="1689"/>
      <c r="G29" s="1334">
        <v>2252948</v>
      </c>
      <c r="H29" s="1700"/>
      <c r="I29" s="1333">
        <v>921248.24</v>
      </c>
      <c r="J29" s="1692"/>
      <c r="K29" s="1403">
        <v>0.42395225034514494</v>
      </c>
      <c r="L29" s="1331">
        <v>0.40890790200217669</v>
      </c>
    </row>
    <row r="30" spans="1:12" ht="45" customHeight="1">
      <c r="A30" s="1709"/>
      <c r="B30" s="1699"/>
      <c r="C30" s="1707"/>
      <c r="D30" s="1391" t="s">
        <v>842</v>
      </c>
      <c r="E30" s="1335">
        <v>5326000</v>
      </c>
      <c r="F30" s="1689"/>
      <c r="G30" s="1334">
        <v>10805134</v>
      </c>
      <c r="H30" s="1700"/>
      <c r="I30" s="1333">
        <v>4376486.42</v>
      </c>
      <c r="J30" s="1692"/>
      <c r="K30" s="1403">
        <v>0.82172107022155461</v>
      </c>
      <c r="L30" s="1331">
        <v>0.40503768116156635</v>
      </c>
    </row>
    <row r="31" spans="1:12" ht="45" customHeight="1" thickBot="1">
      <c r="A31" s="1695"/>
      <c r="B31" s="1704"/>
      <c r="C31" s="1708"/>
      <c r="D31" s="1390" t="s">
        <v>839</v>
      </c>
      <c r="E31" s="1327">
        <v>23021000</v>
      </c>
      <c r="F31" s="1690"/>
      <c r="G31" s="1359">
        <v>23969149</v>
      </c>
      <c r="H31" s="1697"/>
      <c r="I31" s="1358">
        <v>17585519.109999996</v>
      </c>
      <c r="J31" s="1693"/>
      <c r="K31" s="1430">
        <v>0.76389032231440834</v>
      </c>
      <c r="L31" s="1357">
        <v>0.73367306907725405</v>
      </c>
    </row>
    <row r="32" spans="1:12" ht="45" customHeight="1">
      <c r="A32" s="1758">
        <v>21</v>
      </c>
      <c r="B32" s="1729">
        <v>600</v>
      </c>
      <c r="C32" s="1721" t="s">
        <v>379</v>
      </c>
      <c r="D32" s="1364" t="s">
        <v>843</v>
      </c>
      <c r="E32" s="1363">
        <v>220206000</v>
      </c>
      <c r="F32" s="1698">
        <v>262808000</v>
      </c>
      <c r="G32" s="1362">
        <v>441879176</v>
      </c>
      <c r="H32" s="1716">
        <v>475647592</v>
      </c>
      <c r="I32" s="1317">
        <v>305562295.61000001</v>
      </c>
      <c r="J32" s="1734">
        <v>316459808.72000009</v>
      </c>
      <c r="K32" s="1361">
        <v>1.3876202083957749</v>
      </c>
      <c r="L32" s="1314">
        <v>0.69150643933037481</v>
      </c>
    </row>
    <row r="33" spans="1:12" ht="45" customHeight="1">
      <c r="A33" s="1759"/>
      <c r="B33" s="1699"/>
      <c r="C33" s="1707"/>
      <c r="D33" s="1391" t="s">
        <v>839</v>
      </c>
      <c r="E33" s="1335">
        <v>615000</v>
      </c>
      <c r="F33" s="1698"/>
      <c r="G33" s="1334">
        <v>2689841</v>
      </c>
      <c r="H33" s="1700"/>
      <c r="I33" s="1333">
        <v>1073847</v>
      </c>
      <c r="J33" s="1692"/>
      <c r="K33" s="1403">
        <v>1.7460926829268293</v>
      </c>
      <c r="L33" s="1331">
        <v>0.39922322546202543</v>
      </c>
    </row>
    <row r="34" spans="1:12" ht="45" customHeight="1">
      <c r="A34" s="1759"/>
      <c r="B34" s="1699"/>
      <c r="C34" s="1707"/>
      <c r="D34" s="1391" t="s">
        <v>821</v>
      </c>
      <c r="E34" s="1335">
        <v>7320000</v>
      </c>
      <c r="F34" s="1698"/>
      <c r="G34" s="1334">
        <v>7320000</v>
      </c>
      <c r="H34" s="1700"/>
      <c r="I34" s="1333">
        <v>83025</v>
      </c>
      <c r="J34" s="1692"/>
      <c r="K34" s="1403">
        <v>1.1342213114754099E-2</v>
      </c>
      <c r="L34" s="1331">
        <v>1.1342213114754099E-2</v>
      </c>
    </row>
    <row r="35" spans="1:12" ht="45" customHeight="1">
      <c r="A35" s="1759"/>
      <c r="B35" s="1699"/>
      <c r="C35" s="1707"/>
      <c r="D35" s="1391" t="s">
        <v>840</v>
      </c>
      <c r="E35" s="1335">
        <v>1054000</v>
      </c>
      <c r="F35" s="1698"/>
      <c r="G35" s="1334">
        <v>2685275</v>
      </c>
      <c r="H35" s="1700"/>
      <c r="I35" s="1333">
        <v>1830428.7200000002</v>
      </c>
      <c r="J35" s="1692"/>
      <c r="K35" s="1403">
        <v>1.736649639468691</v>
      </c>
      <c r="L35" s="1331">
        <v>0.68165410246622793</v>
      </c>
    </row>
    <row r="36" spans="1:12" ht="45" customHeight="1">
      <c r="A36" s="1759"/>
      <c r="B36" s="1699"/>
      <c r="C36" s="1707"/>
      <c r="D36" s="1391" t="s">
        <v>823</v>
      </c>
      <c r="E36" s="1335">
        <v>31763000</v>
      </c>
      <c r="F36" s="1698"/>
      <c r="G36" s="1334">
        <v>18846839</v>
      </c>
      <c r="H36" s="1700"/>
      <c r="I36" s="1439">
        <v>7313430.4100000001</v>
      </c>
      <c r="J36" s="1692"/>
      <c r="K36" s="1403">
        <v>0.23024998929572144</v>
      </c>
      <c r="L36" s="1331">
        <v>0.3880454653430212</v>
      </c>
    </row>
    <row r="37" spans="1:12" ht="45" customHeight="1">
      <c r="A37" s="1759"/>
      <c r="B37" s="1739">
        <v>750</v>
      </c>
      <c r="C37" s="1740" t="s">
        <v>83</v>
      </c>
      <c r="D37" s="1391" t="s">
        <v>843</v>
      </c>
      <c r="E37" s="1335">
        <v>1635000</v>
      </c>
      <c r="F37" s="1698"/>
      <c r="G37" s="1334">
        <v>541587</v>
      </c>
      <c r="H37" s="1700"/>
      <c r="I37" s="1439">
        <v>168901.51</v>
      </c>
      <c r="J37" s="1692"/>
      <c r="K37" s="1403">
        <v>0.1033036758409786</v>
      </c>
      <c r="L37" s="1331">
        <v>0.31186404031115961</v>
      </c>
    </row>
    <row r="38" spans="1:12" ht="45" customHeight="1">
      <c r="A38" s="1759"/>
      <c r="B38" s="1732"/>
      <c r="C38" s="1733"/>
      <c r="D38" s="1391" t="s">
        <v>839</v>
      </c>
      <c r="E38" s="1335">
        <v>103000</v>
      </c>
      <c r="F38" s="1698"/>
      <c r="G38" s="1334">
        <v>1347686</v>
      </c>
      <c r="H38" s="1700"/>
      <c r="I38" s="1439">
        <v>393837.17</v>
      </c>
      <c r="J38" s="1692"/>
      <c r="K38" s="1403">
        <v>3.8236618446601942</v>
      </c>
      <c r="L38" s="1331">
        <v>0.29223214457967212</v>
      </c>
    </row>
    <row r="39" spans="1:12" ht="45" customHeight="1">
      <c r="A39" s="1759"/>
      <c r="B39" s="1732"/>
      <c r="C39" s="1733"/>
      <c r="D39" s="1391" t="s">
        <v>821</v>
      </c>
      <c r="E39" s="1335">
        <v>112000</v>
      </c>
      <c r="F39" s="1698"/>
      <c r="G39" s="1334">
        <v>112000</v>
      </c>
      <c r="H39" s="1700"/>
      <c r="I39" s="1384">
        <v>0</v>
      </c>
      <c r="J39" s="1692"/>
      <c r="K39" s="1332">
        <v>0</v>
      </c>
      <c r="L39" s="1383">
        <v>0</v>
      </c>
    </row>
    <row r="40" spans="1:12" s="1365" customFormat="1" ht="45" customHeight="1">
      <c r="A40" s="1760"/>
      <c r="B40" s="1729"/>
      <c r="C40" s="1721"/>
      <c r="D40" s="1391" t="s">
        <v>840</v>
      </c>
      <c r="E40" s="1379"/>
      <c r="F40" s="1698"/>
      <c r="G40" s="1378">
        <v>191130</v>
      </c>
      <c r="H40" s="1713"/>
      <c r="I40" s="1384">
        <v>0</v>
      </c>
      <c r="J40" s="1735"/>
      <c r="K40" s="1332">
        <v>0</v>
      </c>
      <c r="L40" s="1383">
        <v>0</v>
      </c>
    </row>
    <row r="41" spans="1:12" ht="45" customHeight="1" thickBot="1">
      <c r="A41" s="1761"/>
      <c r="B41" s="1372">
        <v>801</v>
      </c>
      <c r="C41" s="1371" t="s">
        <v>115</v>
      </c>
      <c r="D41" s="1458" t="s">
        <v>840</v>
      </c>
      <c r="E41" s="1327"/>
      <c r="F41" s="1687"/>
      <c r="G41" s="1359">
        <v>34058</v>
      </c>
      <c r="H41" s="1697"/>
      <c r="I41" s="1439">
        <v>34043.300000000003</v>
      </c>
      <c r="J41" s="1693"/>
      <c r="K41" s="1332">
        <v>0</v>
      </c>
      <c r="L41" s="1331">
        <v>0.9995683833460568</v>
      </c>
    </row>
    <row r="42" spans="1:12" ht="45" customHeight="1">
      <c r="A42" s="1694">
        <v>24</v>
      </c>
      <c r="B42" s="1703">
        <v>730</v>
      </c>
      <c r="C42" s="1725" t="s">
        <v>743</v>
      </c>
      <c r="D42" s="1344" t="s">
        <v>812</v>
      </c>
      <c r="E42" s="1343">
        <v>543000</v>
      </c>
      <c r="F42" s="1688">
        <v>423467000</v>
      </c>
      <c r="G42" s="1342">
        <v>453000</v>
      </c>
      <c r="H42" s="1696">
        <v>752062494</v>
      </c>
      <c r="I42" s="1341">
        <v>0</v>
      </c>
      <c r="J42" s="1691">
        <v>519059782.78999996</v>
      </c>
      <c r="K42" s="1340">
        <v>0</v>
      </c>
      <c r="L42" s="1339">
        <v>0</v>
      </c>
    </row>
    <row r="43" spans="1:12" ht="45" customHeight="1">
      <c r="A43" s="1709"/>
      <c r="B43" s="1699"/>
      <c r="C43" s="1707"/>
      <c r="D43" s="1391" t="s">
        <v>843</v>
      </c>
      <c r="E43" s="1335">
        <v>20200000</v>
      </c>
      <c r="F43" s="1689"/>
      <c r="G43" s="1334">
        <v>33848331</v>
      </c>
      <c r="H43" s="1700"/>
      <c r="I43" s="1439">
        <v>20271236.109999999</v>
      </c>
      <c r="J43" s="1692"/>
      <c r="K43" s="1403">
        <v>1.0035265400990099</v>
      </c>
      <c r="L43" s="1331">
        <v>0.59888436183160698</v>
      </c>
    </row>
    <row r="44" spans="1:12" ht="45" customHeight="1">
      <c r="A44" s="1709"/>
      <c r="B44" s="1739">
        <v>750</v>
      </c>
      <c r="C44" s="1448" t="s">
        <v>83</v>
      </c>
      <c r="D44" s="1391" t="s">
        <v>812</v>
      </c>
      <c r="E44" s="1335"/>
      <c r="F44" s="1689"/>
      <c r="G44" s="1334">
        <v>29490</v>
      </c>
      <c r="H44" s="1700"/>
      <c r="I44" s="1384">
        <v>0</v>
      </c>
      <c r="J44" s="1692"/>
      <c r="K44" s="1332">
        <v>0</v>
      </c>
      <c r="L44" s="1383">
        <v>0</v>
      </c>
    </row>
    <row r="45" spans="1:12" ht="45" customHeight="1">
      <c r="A45" s="1709"/>
      <c r="B45" s="1729"/>
      <c r="C45" s="1448" t="s">
        <v>83</v>
      </c>
      <c r="D45" s="1391" t="s">
        <v>811</v>
      </c>
      <c r="E45" s="1335"/>
      <c r="F45" s="1689"/>
      <c r="G45" s="1334">
        <v>30510</v>
      </c>
      <c r="H45" s="1700"/>
      <c r="I45" s="1384">
        <v>0</v>
      </c>
      <c r="J45" s="1692"/>
      <c r="K45" s="1332">
        <v>0</v>
      </c>
      <c r="L45" s="1383">
        <v>0</v>
      </c>
    </row>
    <row r="46" spans="1:12" ht="45" customHeight="1">
      <c r="A46" s="1709"/>
      <c r="B46" s="1699">
        <v>801</v>
      </c>
      <c r="C46" s="1707" t="s">
        <v>115</v>
      </c>
      <c r="D46" s="1391" t="s">
        <v>812</v>
      </c>
      <c r="E46" s="1335">
        <v>136000</v>
      </c>
      <c r="F46" s="1689"/>
      <c r="G46" s="1334">
        <v>135627</v>
      </c>
      <c r="H46" s="1700"/>
      <c r="I46" s="1384">
        <v>0</v>
      </c>
      <c r="J46" s="1692"/>
      <c r="K46" s="1332">
        <v>0</v>
      </c>
      <c r="L46" s="1383">
        <v>0</v>
      </c>
    </row>
    <row r="47" spans="1:12" ht="45" customHeight="1">
      <c r="A47" s="1709"/>
      <c r="B47" s="1699"/>
      <c r="C47" s="1707"/>
      <c r="D47" s="1391" t="s">
        <v>843</v>
      </c>
      <c r="E47" s="1335">
        <v>70965000</v>
      </c>
      <c r="F47" s="1689"/>
      <c r="G47" s="1334">
        <v>135390530</v>
      </c>
      <c r="H47" s="1700"/>
      <c r="I47" s="1333">
        <v>102207151.13000001</v>
      </c>
      <c r="J47" s="1692"/>
      <c r="K47" s="1403">
        <v>1.4402473209328543</v>
      </c>
      <c r="L47" s="1331">
        <v>0.75490620451814472</v>
      </c>
    </row>
    <row r="48" spans="1:12" ht="45" customHeight="1">
      <c r="A48" s="1709"/>
      <c r="B48" s="1699"/>
      <c r="C48" s="1707"/>
      <c r="D48" s="1391" t="s">
        <v>840</v>
      </c>
      <c r="E48" s="1335">
        <v>253000</v>
      </c>
      <c r="F48" s="1689"/>
      <c r="G48" s="1334">
        <v>1291986</v>
      </c>
      <c r="H48" s="1700"/>
      <c r="I48" s="1333">
        <v>1086534.93</v>
      </c>
      <c r="J48" s="1692"/>
      <c r="K48" s="1403">
        <v>4.294604466403162</v>
      </c>
      <c r="L48" s="1331">
        <v>0.84098042084047342</v>
      </c>
    </row>
    <row r="49" spans="1:12" ht="45" customHeight="1">
      <c r="A49" s="1709"/>
      <c r="B49" s="1699"/>
      <c r="C49" s="1707"/>
      <c r="D49" s="1391" t="s">
        <v>826</v>
      </c>
      <c r="E49" s="1335">
        <v>217000</v>
      </c>
      <c r="F49" s="1689"/>
      <c r="G49" s="1334">
        <v>217373</v>
      </c>
      <c r="H49" s="1700"/>
      <c r="I49" s="1333">
        <v>205560.69</v>
      </c>
      <c r="J49" s="1692"/>
      <c r="K49" s="1403">
        <v>0.94728428571428569</v>
      </c>
      <c r="L49" s="1331">
        <v>0.94565879847083123</v>
      </c>
    </row>
    <row r="50" spans="1:12" ht="45" customHeight="1">
      <c r="A50" s="1709"/>
      <c r="B50" s="1699">
        <v>921</v>
      </c>
      <c r="C50" s="1707" t="s">
        <v>609</v>
      </c>
      <c r="D50" s="1391" t="s">
        <v>812</v>
      </c>
      <c r="E50" s="1335">
        <v>8290000</v>
      </c>
      <c r="F50" s="1689"/>
      <c r="G50" s="1334">
        <v>3170014</v>
      </c>
      <c r="H50" s="1700"/>
      <c r="I50" s="1384">
        <v>0</v>
      </c>
      <c r="J50" s="1692"/>
      <c r="K50" s="1332">
        <v>0</v>
      </c>
      <c r="L50" s="1383">
        <v>0</v>
      </c>
    </row>
    <row r="51" spans="1:12" ht="45" customHeight="1">
      <c r="A51" s="1709"/>
      <c r="B51" s="1699"/>
      <c r="C51" s="1707"/>
      <c r="D51" s="1391" t="s">
        <v>843</v>
      </c>
      <c r="E51" s="1335">
        <v>310589000</v>
      </c>
      <c r="F51" s="1689"/>
      <c r="G51" s="1334">
        <v>566615633</v>
      </c>
      <c r="H51" s="1700"/>
      <c r="I51" s="1333">
        <v>394233353.78999996</v>
      </c>
      <c r="J51" s="1692"/>
      <c r="K51" s="1403">
        <v>1.2693088093589919</v>
      </c>
      <c r="L51" s="1331">
        <v>0.69576857896188682</v>
      </c>
    </row>
    <row r="52" spans="1:12" ht="45" customHeight="1" thickBot="1">
      <c r="A52" s="1695"/>
      <c r="B52" s="1704"/>
      <c r="C52" s="1708"/>
      <c r="D52" s="1390" t="s">
        <v>839</v>
      </c>
      <c r="E52" s="1327">
        <v>12274000</v>
      </c>
      <c r="F52" s="1690"/>
      <c r="G52" s="1359">
        <v>10880000</v>
      </c>
      <c r="H52" s="1697"/>
      <c r="I52" s="1358">
        <v>1055946.1399999999</v>
      </c>
      <c r="J52" s="1693"/>
      <c r="K52" s="1430">
        <v>8.603113410461137E-2</v>
      </c>
      <c r="L52" s="1357">
        <v>9.7053873161764698E-2</v>
      </c>
    </row>
    <row r="53" spans="1:12" ht="45" customHeight="1">
      <c r="A53" s="1705">
        <v>27</v>
      </c>
      <c r="B53" s="1405">
        <v>150</v>
      </c>
      <c r="C53" s="1440" t="s">
        <v>370</v>
      </c>
      <c r="D53" s="1344" t="s">
        <v>869</v>
      </c>
      <c r="E53" s="1343"/>
      <c r="F53" s="1686">
        <v>858028000</v>
      </c>
      <c r="G53" s="1342">
        <v>45860</v>
      </c>
      <c r="H53" s="1686">
        <v>1082346000</v>
      </c>
      <c r="I53" s="1384">
        <v>0</v>
      </c>
      <c r="J53" s="1686">
        <v>852953235.96000004</v>
      </c>
      <c r="K53" s="1332">
        <v>0</v>
      </c>
      <c r="L53" s="1383">
        <v>0</v>
      </c>
    </row>
    <row r="54" spans="1:12" ht="45" customHeight="1" thickBot="1">
      <c r="A54" s="1706"/>
      <c r="B54" s="1423">
        <v>750</v>
      </c>
      <c r="C54" s="1457" t="s">
        <v>83</v>
      </c>
      <c r="D54" s="1409" t="s">
        <v>839</v>
      </c>
      <c r="E54" s="1408">
        <v>858028000</v>
      </c>
      <c r="F54" s="1687"/>
      <c r="G54" s="1407">
        <v>1082300140</v>
      </c>
      <c r="H54" s="1687"/>
      <c r="I54" s="1395">
        <v>852953235.96000004</v>
      </c>
      <c r="J54" s="1687"/>
      <c r="K54" s="1427">
        <v>0.99408554960910367</v>
      </c>
      <c r="L54" s="1406">
        <v>0.78809306627272546</v>
      </c>
    </row>
    <row r="55" spans="1:12" ht="45" customHeight="1">
      <c r="A55" s="1694">
        <v>28</v>
      </c>
      <c r="B55" s="1703">
        <v>730</v>
      </c>
      <c r="C55" s="1725" t="s">
        <v>743</v>
      </c>
      <c r="D55" s="1344" t="s">
        <v>869</v>
      </c>
      <c r="E55" s="1343"/>
      <c r="F55" s="1686">
        <v>2364254000</v>
      </c>
      <c r="G55" s="1342">
        <v>1102841</v>
      </c>
      <c r="H55" s="1696">
        <v>3297023910</v>
      </c>
      <c r="I55" s="1397">
        <v>1102840.26</v>
      </c>
      <c r="J55" s="1691">
        <v>2083077249.4599998</v>
      </c>
      <c r="K55" s="1340">
        <v>0</v>
      </c>
      <c r="L55" s="1431">
        <v>0.99999932900572253</v>
      </c>
    </row>
    <row r="56" spans="1:12" ht="45" customHeight="1">
      <c r="A56" s="1709"/>
      <c r="B56" s="1699"/>
      <c r="C56" s="1707"/>
      <c r="D56" s="1391" t="s">
        <v>842</v>
      </c>
      <c r="E56" s="1335">
        <v>1780955000</v>
      </c>
      <c r="F56" s="1698"/>
      <c r="G56" s="1334">
        <v>2569347000</v>
      </c>
      <c r="H56" s="1700"/>
      <c r="I56" s="1333">
        <v>1608116767.7</v>
      </c>
      <c r="J56" s="1692"/>
      <c r="K56" s="1403">
        <v>0.90295193741560009</v>
      </c>
      <c r="L56" s="1331">
        <v>0.6258853972234969</v>
      </c>
    </row>
    <row r="57" spans="1:12" ht="45" customHeight="1">
      <c r="A57" s="1709"/>
      <c r="B57" s="1699"/>
      <c r="C57" s="1707"/>
      <c r="D57" s="1391" t="s">
        <v>839</v>
      </c>
      <c r="E57" s="1335">
        <v>8057000</v>
      </c>
      <c r="F57" s="1698"/>
      <c r="G57" s="1334">
        <v>8057000</v>
      </c>
      <c r="H57" s="1700"/>
      <c r="I57" s="1333">
        <v>5111286.33</v>
      </c>
      <c r="J57" s="1692"/>
      <c r="K57" s="1403">
        <v>0.63439075710562243</v>
      </c>
      <c r="L57" s="1331">
        <v>0.63439075710562243</v>
      </c>
    </row>
    <row r="58" spans="1:12" ht="45" customHeight="1">
      <c r="A58" s="1709"/>
      <c r="B58" s="1699"/>
      <c r="C58" s="1707"/>
      <c r="D58" s="1391" t="s">
        <v>840</v>
      </c>
      <c r="E58" s="1335">
        <v>571147000</v>
      </c>
      <c r="F58" s="1698"/>
      <c r="G58" s="1334">
        <v>714361000</v>
      </c>
      <c r="H58" s="1700"/>
      <c r="I58" s="1333">
        <v>466431709.08999997</v>
      </c>
      <c r="J58" s="1692"/>
      <c r="K58" s="1403">
        <v>0.81665789908727526</v>
      </c>
      <c r="L58" s="1331">
        <v>0.65293557331657237</v>
      </c>
    </row>
    <row r="59" spans="1:12" ht="45" customHeight="1">
      <c r="A59" s="1709"/>
      <c r="B59" s="1699">
        <v>750</v>
      </c>
      <c r="C59" s="1707" t="s">
        <v>83</v>
      </c>
      <c r="D59" s="1391" t="s">
        <v>842</v>
      </c>
      <c r="E59" s="1335">
        <v>1656000</v>
      </c>
      <c r="F59" s="1698"/>
      <c r="G59" s="1334">
        <v>1706923</v>
      </c>
      <c r="H59" s="1700"/>
      <c r="I59" s="1333">
        <v>974841.77999999991</v>
      </c>
      <c r="J59" s="1692"/>
      <c r="K59" s="1403">
        <v>0.58867257246376803</v>
      </c>
      <c r="L59" s="1331">
        <v>0.57111057733711479</v>
      </c>
    </row>
    <row r="60" spans="1:12" ht="45" customHeight="1">
      <c r="A60" s="1709"/>
      <c r="B60" s="1699"/>
      <c r="C60" s="1707"/>
      <c r="D60" s="1391" t="s">
        <v>839</v>
      </c>
      <c r="E60" s="1335">
        <v>719000</v>
      </c>
      <c r="F60" s="1698"/>
      <c r="G60" s="1334">
        <v>580446</v>
      </c>
      <c r="H60" s="1700"/>
      <c r="I60" s="1333">
        <v>295242.37</v>
      </c>
      <c r="J60" s="1692"/>
      <c r="K60" s="1403">
        <v>0.4106291655076495</v>
      </c>
      <c r="L60" s="1331">
        <v>0.50864743662631839</v>
      </c>
    </row>
    <row r="61" spans="1:12" ht="45" customHeight="1" thickBot="1">
      <c r="A61" s="1695"/>
      <c r="B61" s="1704"/>
      <c r="C61" s="1708"/>
      <c r="D61" s="1390" t="s">
        <v>840</v>
      </c>
      <c r="E61" s="1327">
        <v>1720000</v>
      </c>
      <c r="F61" s="1687"/>
      <c r="G61" s="1359">
        <v>1868700</v>
      </c>
      <c r="H61" s="1697"/>
      <c r="I61" s="1358">
        <v>1044561.9300000002</v>
      </c>
      <c r="J61" s="1693"/>
      <c r="K61" s="1430">
        <v>0.60730344767441868</v>
      </c>
      <c r="L61" s="1357">
        <v>0.55897786161502661</v>
      </c>
    </row>
    <row r="62" spans="1:12" ht="45" customHeight="1" thickBot="1">
      <c r="A62" s="1468">
        <v>30</v>
      </c>
      <c r="B62" s="1467">
        <v>801</v>
      </c>
      <c r="C62" s="1570" t="s">
        <v>115</v>
      </c>
      <c r="D62" s="1465" t="s">
        <v>840</v>
      </c>
      <c r="E62" s="1309">
        <v>136176000</v>
      </c>
      <c r="F62" s="1309">
        <v>136176000</v>
      </c>
      <c r="G62" s="1308">
        <v>139568504</v>
      </c>
      <c r="H62" s="1308">
        <v>139568504</v>
      </c>
      <c r="I62" s="1307">
        <v>109140169.36000001</v>
      </c>
      <c r="J62" s="1571">
        <v>109140169.36000001</v>
      </c>
      <c r="K62" s="1464">
        <v>0.80146405651509822</v>
      </c>
      <c r="L62" s="1304">
        <v>0.7819827986405874</v>
      </c>
    </row>
    <row r="63" spans="1:12" ht="45" customHeight="1">
      <c r="A63" s="1694">
        <v>31</v>
      </c>
      <c r="B63" s="1703">
        <v>750</v>
      </c>
      <c r="C63" s="1725" t="s">
        <v>83</v>
      </c>
      <c r="D63" s="1344" t="s">
        <v>811</v>
      </c>
      <c r="E63" s="1343">
        <v>833000</v>
      </c>
      <c r="F63" s="1688">
        <v>1400512000</v>
      </c>
      <c r="G63" s="1387">
        <v>0</v>
      </c>
      <c r="H63" s="1696">
        <v>1410690738</v>
      </c>
      <c r="I63" s="1384">
        <v>0</v>
      </c>
      <c r="J63" s="1691">
        <v>791263558.55000007</v>
      </c>
      <c r="K63" s="1340">
        <v>0</v>
      </c>
      <c r="L63" s="1339">
        <v>0</v>
      </c>
    </row>
    <row r="64" spans="1:12" ht="45" customHeight="1">
      <c r="A64" s="1709"/>
      <c r="B64" s="1699"/>
      <c r="C64" s="1707"/>
      <c r="D64" s="1391" t="s">
        <v>839</v>
      </c>
      <c r="E64" s="1335"/>
      <c r="F64" s="1689"/>
      <c r="G64" s="1334">
        <v>397083</v>
      </c>
      <c r="H64" s="1700"/>
      <c r="I64" s="1333">
        <v>124964.57</v>
      </c>
      <c r="J64" s="1692"/>
      <c r="K64" s="1332">
        <v>0</v>
      </c>
      <c r="L64" s="1331">
        <v>0.31470642157936757</v>
      </c>
    </row>
    <row r="65" spans="1:12" ht="45" customHeight="1">
      <c r="A65" s="1709"/>
      <c r="B65" s="1699"/>
      <c r="C65" s="1707"/>
      <c r="D65" s="1391" t="s">
        <v>840</v>
      </c>
      <c r="E65" s="1335">
        <v>3600000</v>
      </c>
      <c r="F65" s="1689"/>
      <c r="G65" s="1334">
        <v>3600000</v>
      </c>
      <c r="H65" s="1700"/>
      <c r="I65" s="1456">
        <v>471645.49</v>
      </c>
      <c r="J65" s="1692"/>
      <c r="K65" s="1403">
        <v>0.13101263611111111</v>
      </c>
      <c r="L65" s="1331">
        <v>0.13101263611111111</v>
      </c>
    </row>
    <row r="66" spans="1:12" ht="45" customHeight="1">
      <c r="A66" s="1709"/>
      <c r="B66" s="1699">
        <v>853</v>
      </c>
      <c r="C66" s="1707" t="s">
        <v>606</v>
      </c>
      <c r="D66" s="1391" t="s">
        <v>843</v>
      </c>
      <c r="E66" s="1335">
        <v>9450000</v>
      </c>
      <c r="F66" s="1689"/>
      <c r="G66" s="1334">
        <v>9450000</v>
      </c>
      <c r="H66" s="1700"/>
      <c r="I66" s="1456">
        <v>2711555.8800000004</v>
      </c>
      <c r="J66" s="1692"/>
      <c r="K66" s="1438">
        <v>0.28693713015873018</v>
      </c>
      <c r="L66" s="1331">
        <v>0.28693713015873018</v>
      </c>
    </row>
    <row r="67" spans="1:12" ht="45" customHeight="1">
      <c r="A67" s="1709"/>
      <c r="B67" s="1699"/>
      <c r="C67" s="1707"/>
      <c r="D67" s="1391" t="s">
        <v>840</v>
      </c>
      <c r="E67" s="1335">
        <v>818030000</v>
      </c>
      <c r="F67" s="1689"/>
      <c r="G67" s="1334">
        <v>831491876</v>
      </c>
      <c r="H67" s="1700"/>
      <c r="I67" s="1456">
        <v>405120398.42000002</v>
      </c>
      <c r="J67" s="1692"/>
      <c r="K67" s="1403">
        <v>0.49523904798112539</v>
      </c>
      <c r="L67" s="1331">
        <v>0.48722111437682886</v>
      </c>
    </row>
    <row r="68" spans="1:12" ht="45" customHeight="1">
      <c r="A68" s="1709"/>
      <c r="B68" s="1699"/>
      <c r="C68" s="1707"/>
      <c r="D68" s="1391" t="s">
        <v>838</v>
      </c>
      <c r="E68" s="1335">
        <v>44675000</v>
      </c>
      <c r="F68" s="1689"/>
      <c r="G68" s="1334">
        <v>44675000</v>
      </c>
      <c r="H68" s="1700"/>
      <c r="I68" s="1456">
        <v>37161950.920000002</v>
      </c>
      <c r="J68" s="1692"/>
      <c r="K68" s="1403">
        <v>0.83182878388360382</v>
      </c>
      <c r="L68" s="1331">
        <v>0.83182878388360382</v>
      </c>
    </row>
    <row r="69" spans="1:12" ht="45" customHeight="1">
      <c r="A69" s="1709"/>
      <c r="B69" s="1699"/>
      <c r="C69" s="1707"/>
      <c r="D69" s="1391" t="s">
        <v>837</v>
      </c>
      <c r="E69" s="1335">
        <v>41094000</v>
      </c>
      <c r="F69" s="1689"/>
      <c r="G69" s="1334">
        <v>41094000</v>
      </c>
      <c r="H69" s="1700"/>
      <c r="I69" s="1456">
        <v>18014041.440000001</v>
      </c>
      <c r="J69" s="1692"/>
      <c r="K69" s="1403">
        <v>0.4383618396846255</v>
      </c>
      <c r="L69" s="1331">
        <v>0.4383618396846255</v>
      </c>
    </row>
    <row r="70" spans="1:12" ht="45" customHeight="1">
      <c r="A70" s="1709"/>
      <c r="B70" s="1699"/>
      <c r="C70" s="1707"/>
      <c r="D70" s="1391" t="s">
        <v>836</v>
      </c>
      <c r="E70" s="1335">
        <v>39598000</v>
      </c>
      <c r="F70" s="1689"/>
      <c r="G70" s="1334">
        <v>37363779</v>
      </c>
      <c r="H70" s="1700"/>
      <c r="I70" s="1456">
        <v>18564962.930000003</v>
      </c>
      <c r="J70" s="1692"/>
      <c r="K70" s="1403">
        <v>0.46883587378150421</v>
      </c>
      <c r="L70" s="1331">
        <v>0.49687059036506998</v>
      </c>
    </row>
    <row r="71" spans="1:12" ht="45" customHeight="1">
      <c r="A71" s="1709"/>
      <c r="B71" s="1699"/>
      <c r="C71" s="1707"/>
      <c r="D71" s="1391" t="s">
        <v>867</v>
      </c>
      <c r="E71" s="1335">
        <v>15373000</v>
      </c>
      <c r="F71" s="1689"/>
      <c r="G71" s="1334">
        <v>15373000</v>
      </c>
      <c r="H71" s="1700"/>
      <c r="I71" s="1456">
        <v>12483992.789999999</v>
      </c>
      <c r="J71" s="1692"/>
      <c r="K71" s="1403">
        <v>0.81207264619787933</v>
      </c>
      <c r="L71" s="1331">
        <v>0.81207264619787933</v>
      </c>
    </row>
    <row r="72" spans="1:12" ht="45" customHeight="1">
      <c r="A72" s="1709"/>
      <c r="B72" s="1699"/>
      <c r="C72" s="1707"/>
      <c r="D72" s="1391" t="s">
        <v>834</v>
      </c>
      <c r="E72" s="1335">
        <v>38998000</v>
      </c>
      <c r="F72" s="1689"/>
      <c r="G72" s="1334">
        <v>38998000</v>
      </c>
      <c r="H72" s="1700"/>
      <c r="I72" s="1456">
        <v>22560922.920000002</v>
      </c>
      <c r="J72" s="1692"/>
      <c r="K72" s="1403">
        <v>0.57851487050617989</v>
      </c>
      <c r="L72" s="1331">
        <v>0.57851487050617989</v>
      </c>
    </row>
    <row r="73" spans="1:12" ht="45" customHeight="1">
      <c r="A73" s="1709"/>
      <c r="B73" s="1699"/>
      <c r="C73" s="1707"/>
      <c r="D73" s="1391" t="s">
        <v>833</v>
      </c>
      <c r="E73" s="1335">
        <v>38376000</v>
      </c>
      <c r="F73" s="1689"/>
      <c r="G73" s="1334">
        <v>38376000</v>
      </c>
      <c r="H73" s="1700"/>
      <c r="I73" s="1456">
        <v>22381922.899999999</v>
      </c>
      <c r="J73" s="1692"/>
      <c r="K73" s="1403">
        <v>0.58322709245361681</v>
      </c>
      <c r="L73" s="1331">
        <v>0.58322709245361681</v>
      </c>
    </row>
    <row r="74" spans="1:12" ht="45" customHeight="1">
      <c r="A74" s="1709"/>
      <c r="B74" s="1699"/>
      <c r="C74" s="1707"/>
      <c r="D74" s="1391" t="s">
        <v>832</v>
      </c>
      <c r="E74" s="1335">
        <v>54849000</v>
      </c>
      <c r="F74" s="1689"/>
      <c r="G74" s="1334">
        <v>54849000</v>
      </c>
      <c r="H74" s="1700"/>
      <c r="I74" s="1456">
        <v>36345335.020000003</v>
      </c>
      <c r="J74" s="1692"/>
      <c r="K74" s="1403">
        <v>0.66264353078451754</v>
      </c>
      <c r="L74" s="1331">
        <v>0.66264353078451754</v>
      </c>
    </row>
    <row r="75" spans="1:12" ht="45" customHeight="1">
      <c r="A75" s="1709"/>
      <c r="B75" s="1699"/>
      <c r="C75" s="1707"/>
      <c r="D75" s="1391" t="s">
        <v>831</v>
      </c>
      <c r="E75" s="1335">
        <v>21516000</v>
      </c>
      <c r="F75" s="1689"/>
      <c r="G75" s="1334">
        <v>21516000</v>
      </c>
      <c r="H75" s="1700"/>
      <c r="I75" s="1456">
        <v>12053256.529999999</v>
      </c>
      <c r="J75" s="1692"/>
      <c r="K75" s="1403">
        <v>0.56019968999814085</v>
      </c>
      <c r="L75" s="1331">
        <v>0.56019968999814085</v>
      </c>
    </row>
    <row r="76" spans="1:12" ht="45" customHeight="1">
      <c r="A76" s="1709"/>
      <c r="B76" s="1699"/>
      <c r="C76" s="1707"/>
      <c r="D76" s="1391" t="s">
        <v>830</v>
      </c>
      <c r="E76" s="1335">
        <v>29411000</v>
      </c>
      <c r="F76" s="1689"/>
      <c r="G76" s="1334">
        <v>29411000</v>
      </c>
      <c r="H76" s="1700"/>
      <c r="I76" s="1456">
        <v>10116921.77</v>
      </c>
      <c r="J76" s="1692"/>
      <c r="K76" s="1403">
        <v>0.34398428377137802</v>
      </c>
      <c r="L76" s="1331">
        <v>0.34398428377137802</v>
      </c>
    </row>
    <row r="77" spans="1:12" ht="45" customHeight="1">
      <c r="A77" s="1709"/>
      <c r="B77" s="1699"/>
      <c r="C77" s="1707"/>
      <c r="D77" s="1391" t="s">
        <v>829</v>
      </c>
      <c r="E77" s="1335">
        <v>14396000</v>
      </c>
      <c r="F77" s="1689"/>
      <c r="G77" s="1334">
        <v>14396000</v>
      </c>
      <c r="H77" s="1700"/>
      <c r="I77" s="1456">
        <v>10750822.220000001</v>
      </c>
      <c r="J77" s="1692"/>
      <c r="K77" s="1403">
        <v>0.7467923186996388</v>
      </c>
      <c r="L77" s="1331">
        <v>0.7467923186996388</v>
      </c>
    </row>
    <row r="78" spans="1:12" ht="45" customHeight="1">
      <c r="A78" s="1709"/>
      <c r="B78" s="1699"/>
      <c r="C78" s="1707"/>
      <c r="D78" s="1391" t="s">
        <v>828</v>
      </c>
      <c r="E78" s="1335">
        <v>31255000</v>
      </c>
      <c r="F78" s="1689"/>
      <c r="G78" s="1334">
        <v>45990646</v>
      </c>
      <c r="H78" s="1700"/>
      <c r="I78" s="1456">
        <v>45990645.659999996</v>
      </c>
      <c r="J78" s="1692"/>
      <c r="K78" s="1403">
        <v>1.4714652266837305</v>
      </c>
      <c r="L78" s="1331">
        <v>0.9999999926071923</v>
      </c>
    </row>
    <row r="79" spans="1:12" ht="45" customHeight="1">
      <c r="A79" s="1709"/>
      <c r="B79" s="1699"/>
      <c r="C79" s="1707"/>
      <c r="D79" s="1391" t="s">
        <v>827</v>
      </c>
      <c r="E79" s="1335">
        <v>61252000</v>
      </c>
      <c r="F79" s="1689"/>
      <c r="G79" s="1334">
        <v>45903354</v>
      </c>
      <c r="H79" s="1700"/>
      <c r="I79" s="1456">
        <v>33087256.960000001</v>
      </c>
      <c r="J79" s="1692"/>
      <c r="K79" s="1403">
        <v>0.54018247502122385</v>
      </c>
      <c r="L79" s="1331">
        <v>0.72080260104740934</v>
      </c>
    </row>
    <row r="80" spans="1:12" ht="45" customHeight="1">
      <c r="A80" s="1709"/>
      <c r="B80" s="1699"/>
      <c r="C80" s="1707"/>
      <c r="D80" s="1391" t="s">
        <v>826</v>
      </c>
      <c r="E80" s="1335">
        <v>24622000</v>
      </c>
      <c r="F80" s="1689"/>
      <c r="G80" s="1334">
        <v>24622000</v>
      </c>
      <c r="H80" s="1700"/>
      <c r="I80" s="1456">
        <v>13885322.640000001</v>
      </c>
      <c r="J80" s="1692"/>
      <c r="K80" s="1403">
        <v>0.56393967346275686</v>
      </c>
      <c r="L80" s="1331">
        <v>0.56393967346275686</v>
      </c>
    </row>
    <row r="81" spans="1:12" ht="45" customHeight="1">
      <c r="A81" s="1709"/>
      <c r="B81" s="1699"/>
      <c r="C81" s="1707"/>
      <c r="D81" s="1391" t="s">
        <v>868</v>
      </c>
      <c r="E81" s="1335">
        <v>45163000</v>
      </c>
      <c r="F81" s="1689"/>
      <c r="G81" s="1334">
        <v>45163000</v>
      </c>
      <c r="H81" s="1700"/>
      <c r="I81" s="1456">
        <v>39372069.130000003</v>
      </c>
      <c r="J81" s="1692"/>
      <c r="K81" s="1403">
        <v>0.87177709917410273</v>
      </c>
      <c r="L81" s="1331">
        <v>0.87177709917410273</v>
      </c>
    </row>
    <row r="82" spans="1:12" ht="45" customHeight="1">
      <c r="A82" s="1709"/>
      <c r="B82" s="1699"/>
      <c r="C82" s="1707"/>
      <c r="D82" s="1391" t="s">
        <v>824</v>
      </c>
      <c r="E82" s="1335">
        <v>35086000</v>
      </c>
      <c r="F82" s="1689"/>
      <c r="G82" s="1334">
        <v>35086000</v>
      </c>
      <c r="H82" s="1700"/>
      <c r="I82" s="1456">
        <v>23362150.07</v>
      </c>
      <c r="J82" s="1692"/>
      <c r="K82" s="1403">
        <v>0.66585390383628795</v>
      </c>
      <c r="L82" s="1331">
        <v>0.66585390383628795</v>
      </c>
    </row>
    <row r="83" spans="1:12" ht="45" customHeight="1" thickBot="1">
      <c r="A83" s="1695"/>
      <c r="B83" s="1704"/>
      <c r="C83" s="1708"/>
      <c r="D83" s="1390" t="s">
        <v>823</v>
      </c>
      <c r="E83" s="1327">
        <v>32935000</v>
      </c>
      <c r="F83" s="1690"/>
      <c r="G83" s="1359">
        <v>32935000</v>
      </c>
      <c r="H83" s="1697"/>
      <c r="I83" s="1456">
        <v>26703420.289999999</v>
      </c>
      <c r="J83" s="1693"/>
      <c r="K83" s="1403">
        <v>0.81079156793684526</v>
      </c>
      <c r="L83" s="1331">
        <v>0.81079156793684526</v>
      </c>
    </row>
    <row r="84" spans="1:12" ht="45" customHeight="1">
      <c r="A84" s="1694">
        <v>32</v>
      </c>
      <c r="B84" s="1405" t="s">
        <v>361</v>
      </c>
      <c r="C84" s="1443" t="s">
        <v>362</v>
      </c>
      <c r="D84" s="1344" t="s">
        <v>843</v>
      </c>
      <c r="E84" s="1343">
        <v>438000</v>
      </c>
      <c r="F84" s="1688">
        <v>51355000</v>
      </c>
      <c r="G84" s="1342">
        <v>438000</v>
      </c>
      <c r="H84" s="1696">
        <v>51355000</v>
      </c>
      <c r="I84" s="1341">
        <v>0</v>
      </c>
      <c r="J84" s="1691">
        <v>15001148.670000002</v>
      </c>
      <c r="K84" s="1340">
        <v>0</v>
      </c>
      <c r="L84" s="1339">
        <v>0</v>
      </c>
    </row>
    <row r="85" spans="1:12" ht="45" customHeight="1">
      <c r="A85" s="1709"/>
      <c r="B85" s="1699">
        <v>801</v>
      </c>
      <c r="C85" s="1707" t="s">
        <v>115</v>
      </c>
      <c r="D85" s="1391" t="s">
        <v>843</v>
      </c>
      <c r="E85" s="1335">
        <v>12466000</v>
      </c>
      <c r="F85" s="1689"/>
      <c r="G85" s="1334">
        <v>13057913</v>
      </c>
      <c r="H85" s="1700"/>
      <c r="I85" s="1333">
        <v>3043360.32</v>
      </c>
      <c r="J85" s="1692"/>
      <c r="K85" s="1403">
        <v>0.24413286699823519</v>
      </c>
      <c r="L85" s="1331">
        <v>0.23306636519940052</v>
      </c>
    </row>
    <row r="86" spans="1:12" ht="45" customHeight="1">
      <c r="A86" s="1709"/>
      <c r="B86" s="1699"/>
      <c r="C86" s="1707"/>
      <c r="D86" s="1391" t="s">
        <v>840</v>
      </c>
      <c r="E86" s="1335">
        <v>6612000</v>
      </c>
      <c r="F86" s="1689"/>
      <c r="G86" s="1334">
        <v>6971135</v>
      </c>
      <c r="H86" s="1700"/>
      <c r="I86" s="1333">
        <v>4013201.24</v>
      </c>
      <c r="J86" s="1692"/>
      <c r="K86" s="1403">
        <v>0.60695723532970358</v>
      </c>
      <c r="L86" s="1331">
        <v>0.57568835490920778</v>
      </c>
    </row>
    <row r="87" spans="1:12" ht="45" customHeight="1">
      <c r="A87" s="1709"/>
      <c r="B87" s="1699"/>
      <c r="C87" s="1707"/>
      <c r="D87" s="1391" t="s">
        <v>836</v>
      </c>
      <c r="E87" s="1335">
        <v>819000</v>
      </c>
      <c r="F87" s="1689"/>
      <c r="G87" s="1334">
        <v>933036</v>
      </c>
      <c r="H87" s="1700"/>
      <c r="I87" s="1333">
        <v>741104.8</v>
      </c>
      <c r="J87" s="1692"/>
      <c r="K87" s="1403">
        <v>0.90488986568986574</v>
      </c>
      <c r="L87" s="1331">
        <v>0.79429389648416571</v>
      </c>
    </row>
    <row r="88" spans="1:12" ht="45" customHeight="1">
      <c r="A88" s="1709"/>
      <c r="B88" s="1699"/>
      <c r="C88" s="1707"/>
      <c r="D88" s="1391" t="s">
        <v>867</v>
      </c>
      <c r="E88" s="1335">
        <v>868000</v>
      </c>
      <c r="F88" s="1689"/>
      <c r="G88" s="1334">
        <v>1710016</v>
      </c>
      <c r="H88" s="1700"/>
      <c r="I88" s="1439">
        <v>520339.98999999993</v>
      </c>
      <c r="J88" s="1692"/>
      <c r="K88" s="1403">
        <v>0.59947003456221193</v>
      </c>
      <c r="L88" s="1331">
        <v>0.30428954465923119</v>
      </c>
    </row>
    <row r="89" spans="1:12" ht="45" customHeight="1">
      <c r="A89" s="1709"/>
      <c r="B89" s="1699"/>
      <c r="C89" s="1707"/>
      <c r="D89" s="1391" t="s">
        <v>834</v>
      </c>
      <c r="E89" s="1335">
        <v>13177000</v>
      </c>
      <c r="F89" s="1689"/>
      <c r="G89" s="1334">
        <v>12226259</v>
      </c>
      <c r="H89" s="1700"/>
      <c r="I89" s="1439">
        <v>1105891.3799999999</v>
      </c>
      <c r="J89" s="1692"/>
      <c r="K89" s="1438">
        <v>8.3925884495712214E-2</v>
      </c>
      <c r="L89" s="1331">
        <v>9.0452147300331187E-2</v>
      </c>
    </row>
    <row r="90" spans="1:12" ht="45" customHeight="1">
      <c r="A90" s="1709"/>
      <c r="B90" s="1699"/>
      <c r="C90" s="1707"/>
      <c r="D90" s="1391" t="s">
        <v>833</v>
      </c>
      <c r="E90" s="1335">
        <v>367000</v>
      </c>
      <c r="F90" s="1689"/>
      <c r="G90" s="1334">
        <v>497000</v>
      </c>
      <c r="H90" s="1700"/>
      <c r="I90" s="1439">
        <v>134653.78</v>
      </c>
      <c r="J90" s="1692"/>
      <c r="K90" s="1403">
        <v>0.36690403269754768</v>
      </c>
      <c r="L90" s="1331">
        <v>0.27093315895372233</v>
      </c>
    </row>
    <row r="91" spans="1:12" ht="45" customHeight="1">
      <c r="A91" s="1709"/>
      <c r="B91" s="1699"/>
      <c r="C91" s="1707"/>
      <c r="D91" s="1391" t="s">
        <v>832</v>
      </c>
      <c r="E91" s="1335">
        <v>1261000</v>
      </c>
      <c r="F91" s="1689"/>
      <c r="G91" s="1334">
        <v>1371000</v>
      </c>
      <c r="H91" s="1700"/>
      <c r="I91" s="1333">
        <v>1021918.13</v>
      </c>
      <c r="J91" s="1692"/>
      <c r="K91" s="1403">
        <v>0.81040295796986517</v>
      </c>
      <c r="L91" s="1331">
        <v>0.74538156819839529</v>
      </c>
    </row>
    <row r="92" spans="1:12" ht="45" customHeight="1">
      <c r="A92" s="1709"/>
      <c r="B92" s="1699"/>
      <c r="C92" s="1707"/>
      <c r="D92" s="1391" t="s">
        <v>830</v>
      </c>
      <c r="E92" s="1335">
        <v>1065000</v>
      </c>
      <c r="F92" s="1689"/>
      <c r="G92" s="1334">
        <v>1076990</v>
      </c>
      <c r="H92" s="1700"/>
      <c r="I92" s="1439">
        <v>300271.19</v>
      </c>
      <c r="J92" s="1692"/>
      <c r="K92" s="1438">
        <v>0.281944779342723</v>
      </c>
      <c r="L92" s="1331">
        <v>0.27880592206055765</v>
      </c>
    </row>
    <row r="93" spans="1:12" ht="45" customHeight="1">
      <c r="A93" s="1709"/>
      <c r="B93" s="1699"/>
      <c r="C93" s="1707"/>
      <c r="D93" s="1391" t="s">
        <v>829</v>
      </c>
      <c r="E93" s="1335">
        <v>9425000</v>
      </c>
      <c r="F93" s="1689"/>
      <c r="G93" s="1334">
        <v>8993812</v>
      </c>
      <c r="H93" s="1700"/>
      <c r="I93" s="1439">
        <v>2837227.32</v>
      </c>
      <c r="J93" s="1692"/>
      <c r="K93" s="1403">
        <v>0.3010320763925729</v>
      </c>
      <c r="L93" s="1331">
        <v>0.31546437928655835</v>
      </c>
    </row>
    <row r="94" spans="1:12" ht="45" customHeight="1">
      <c r="A94" s="1709"/>
      <c r="B94" s="1699"/>
      <c r="C94" s="1707"/>
      <c r="D94" s="1391" t="s">
        <v>827</v>
      </c>
      <c r="E94" s="1335">
        <v>1630000</v>
      </c>
      <c r="F94" s="1689"/>
      <c r="G94" s="1334">
        <v>1257969</v>
      </c>
      <c r="H94" s="1700"/>
      <c r="I94" s="1439">
        <v>799564.64999999991</v>
      </c>
      <c r="J94" s="1692"/>
      <c r="K94" s="1403">
        <v>0.49053046012269935</v>
      </c>
      <c r="L94" s="1331">
        <v>0.63559964514228884</v>
      </c>
    </row>
    <row r="95" spans="1:12" ht="45" customHeight="1">
      <c r="A95" s="1709"/>
      <c r="B95" s="1699"/>
      <c r="C95" s="1707"/>
      <c r="D95" s="1391" t="s">
        <v>826</v>
      </c>
      <c r="E95" s="1335">
        <v>138000</v>
      </c>
      <c r="F95" s="1689"/>
      <c r="G95" s="1334">
        <v>230550</v>
      </c>
      <c r="H95" s="1700"/>
      <c r="I95" s="1439">
        <v>135181.81</v>
      </c>
      <c r="J95" s="1692"/>
      <c r="K95" s="1403">
        <v>0.97957833333333333</v>
      </c>
      <c r="L95" s="1331">
        <v>0.58634487096074606</v>
      </c>
    </row>
    <row r="96" spans="1:12" ht="45" customHeight="1">
      <c r="A96" s="1709"/>
      <c r="B96" s="1699"/>
      <c r="C96" s="1707"/>
      <c r="D96" s="1391" t="s">
        <v>868</v>
      </c>
      <c r="E96" s="1335">
        <v>500000</v>
      </c>
      <c r="F96" s="1689"/>
      <c r="G96" s="1334">
        <v>1599081</v>
      </c>
      <c r="H96" s="1700"/>
      <c r="I96" s="1439">
        <v>348434.06</v>
      </c>
      <c r="J96" s="1692"/>
      <c r="K96" s="1403">
        <v>0.69686811999999998</v>
      </c>
      <c r="L96" s="1331">
        <v>0.21789644176874093</v>
      </c>
    </row>
    <row r="97" spans="1:13" ht="45" customHeight="1">
      <c r="A97" s="1709"/>
      <c r="B97" s="1699"/>
      <c r="C97" s="1707"/>
      <c r="D97" s="1391" t="s">
        <v>824</v>
      </c>
      <c r="E97" s="1335">
        <v>344000</v>
      </c>
      <c r="F97" s="1689"/>
      <c r="G97" s="1334">
        <v>344000</v>
      </c>
      <c r="H97" s="1700"/>
      <c r="I97" s="1384">
        <v>0</v>
      </c>
      <c r="J97" s="1692"/>
      <c r="K97" s="1332">
        <v>0</v>
      </c>
      <c r="L97" s="1383">
        <v>0</v>
      </c>
    </row>
    <row r="98" spans="1:13" ht="45" customHeight="1" thickBot="1">
      <c r="A98" s="1695"/>
      <c r="B98" s="1704"/>
      <c r="C98" s="1708"/>
      <c r="D98" s="1390" t="s">
        <v>823</v>
      </c>
      <c r="E98" s="1327">
        <v>2245000</v>
      </c>
      <c r="F98" s="1690"/>
      <c r="G98" s="1359">
        <v>648239</v>
      </c>
      <c r="H98" s="1697"/>
      <c r="I98" s="1326">
        <v>0</v>
      </c>
      <c r="J98" s="1693"/>
      <c r="K98" s="1325">
        <v>0</v>
      </c>
      <c r="L98" s="1324">
        <v>0</v>
      </c>
    </row>
    <row r="99" spans="1:13" ht="45" customHeight="1" thickBot="1">
      <c r="A99" s="1455">
        <v>33</v>
      </c>
      <c r="B99" s="1454" t="s">
        <v>361</v>
      </c>
      <c r="C99" s="1453" t="s">
        <v>362</v>
      </c>
      <c r="D99" s="1447" t="s">
        <v>810</v>
      </c>
      <c r="E99" s="1352">
        <v>10023442000</v>
      </c>
      <c r="F99" s="1352">
        <v>10023442000</v>
      </c>
      <c r="G99" s="1351">
        <v>17936214000</v>
      </c>
      <c r="H99" s="1351">
        <v>17936214000</v>
      </c>
      <c r="I99" s="1351">
        <v>12757380129.74</v>
      </c>
      <c r="J99" s="1444">
        <v>12757380129.74</v>
      </c>
      <c r="K99" s="1441">
        <v>1.272754422057812</v>
      </c>
      <c r="L99" s="1452">
        <v>0.71126382243989728</v>
      </c>
    </row>
    <row r="100" spans="1:13" ht="45" customHeight="1">
      <c r="A100" s="1722" t="s">
        <v>933</v>
      </c>
      <c r="B100" s="1703">
        <v>150</v>
      </c>
      <c r="C100" s="1725" t="s">
        <v>370</v>
      </c>
      <c r="D100" s="1344" t="s">
        <v>812</v>
      </c>
      <c r="E100" s="1343">
        <v>294000</v>
      </c>
      <c r="F100" s="1688">
        <v>18164313000</v>
      </c>
      <c r="G100" s="1342">
        <v>144000</v>
      </c>
      <c r="H100" s="1696">
        <v>25674645789</v>
      </c>
      <c r="I100" s="1397">
        <v>38135.07</v>
      </c>
      <c r="J100" s="1691">
        <v>18925041263</v>
      </c>
      <c r="K100" s="1414">
        <v>0.12971112244897959</v>
      </c>
      <c r="L100" s="1392">
        <v>0.26482687500000002</v>
      </c>
    </row>
    <row r="101" spans="1:13" ht="45" customHeight="1">
      <c r="A101" s="1723"/>
      <c r="B101" s="1699"/>
      <c r="C101" s="1707"/>
      <c r="D101" s="1391" t="s">
        <v>811</v>
      </c>
      <c r="E101" s="1335">
        <v>6069000</v>
      </c>
      <c r="F101" s="1689"/>
      <c r="G101" s="1334">
        <v>134000</v>
      </c>
      <c r="H101" s="1700"/>
      <c r="I101" s="1333">
        <v>39454.080000000002</v>
      </c>
      <c r="J101" s="1692"/>
      <c r="K101" s="1403">
        <v>6.5009194265941671E-3</v>
      </c>
      <c r="L101" s="1331">
        <v>0.29443343283582091</v>
      </c>
    </row>
    <row r="102" spans="1:13" ht="45" customHeight="1">
      <c r="A102" s="1723"/>
      <c r="B102" s="1699"/>
      <c r="C102" s="1707"/>
      <c r="D102" s="1391" t="s">
        <v>869</v>
      </c>
      <c r="E102" s="1335"/>
      <c r="F102" s="1689"/>
      <c r="G102" s="1334">
        <v>550829</v>
      </c>
      <c r="H102" s="1700"/>
      <c r="I102" s="1333">
        <v>550828.19999999995</v>
      </c>
      <c r="J102" s="1692"/>
      <c r="K102" s="1332">
        <v>0</v>
      </c>
      <c r="L102" s="1331">
        <v>0.99999854764364249</v>
      </c>
    </row>
    <row r="103" spans="1:13" ht="45" customHeight="1">
      <c r="A103" s="1723"/>
      <c r="B103" s="1699"/>
      <c r="C103" s="1707"/>
      <c r="D103" s="1391" t="s">
        <v>842</v>
      </c>
      <c r="E103" s="1335">
        <v>1465945000</v>
      </c>
      <c r="F103" s="1689"/>
      <c r="G103" s="1334">
        <v>1427015621</v>
      </c>
      <c r="H103" s="1700"/>
      <c r="I103" s="1333">
        <v>989062212.38</v>
      </c>
      <c r="J103" s="1692"/>
      <c r="K103" s="1403">
        <v>0.67469257876659761</v>
      </c>
      <c r="L103" s="1331">
        <v>0.69309837805903041</v>
      </c>
    </row>
    <row r="104" spans="1:13" ht="45" customHeight="1">
      <c r="A104" s="1723"/>
      <c r="B104" s="1699"/>
      <c r="C104" s="1707"/>
      <c r="D104" s="1391" t="s">
        <v>841</v>
      </c>
      <c r="E104" s="1335">
        <v>677337000</v>
      </c>
      <c r="F104" s="1689"/>
      <c r="G104" s="1334">
        <v>867851000</v>
      </c>
      <c r="H104" s="1700"/>
      <c r="I104" s="1333">
        <v>583649957.78999996</v>
      </c>
      <c r="J104" s="1692"/>
      <c r="K104" s="1403">
        <v>0.86168326518409588</v>
      </c>
      <c r="L104" s="1331">
        <v>0.67252323012821325</v>
      </c>
    </row>
    <row r="105" spans="1:13" ht="45" customHeight="1">
      <c r="A105" s="1723"/>
      <c r="B105" s="1699"/>
      <c r="C105" s="1707"/>
      <c r="D105" s="1391" t="s">
        <v>840</v>
      </c>
      <c r="E105" s="1335">
        <v>44958000</v>
      </c>
      <c r="F105" s="1689"/>
      <c r="G105" s="1334">
        <v>44958000</v>
      </c>
      <c r="H105" s="1700"/>
      <c r="I105" s="1333">
        <v>24869710.32</v>
      </c>
      <c r="J105" s="1692"/>
      <c r="K105" s="1403">
        <v>0.5531765274255972</v>
      </c>
      <c r="L105" s="1331">
        <v>0.5531765274255972</v>
      </c>
    </row>
    <row r="106" spans="1:13" ht="45" customHeight="1">
      <c r="A106" s="1723"/>
      <c r="B106" s="1433">
        <v>500</v>
      </c>
      <c r="C106" s="1448" t="s">
        <v>375</v>
      </c>
      <c r="D106" s="1391" t="s">
        <v>842</v>
      </c>
      <c r="E106" s="1335">
        <v>21648000</v>
      </c>
      <c r="F106" s="1689"/>
      <c r="G106" s="1334">
        <v>28923709</v>
      </c>
      <c r="H106" s="1700"/>
      <c r="I106" s="1333">
        <v>7785708.1100000003</v>
      </c>
      <c r="J106" s="1692"/>
      <c r="K106" s="1403">
        <v>0.35965022681079084</v>
      </c>
      <c r="L106" s="1331">
        <v>0.26918083396565773</v>
      </c>
    </row>
    <row r="107" spans="1:13" ht="45" customHeight="1">
      <c r="A107" s="1723"/>
      <c r="B107" s="1451">
        <v>730</v>
      </c>
      <c r="C107" s="1450" t="s">
        <v>743</v>
      </c>
      <c r="D107" s="1391" t="s">
        <v>840</v>
      </c>
      <c r="E107" s="1335">
        <v>1908000</v>
      </c>
      <c r="F107" s="1689"/>
      <c r="G107" s="1334">
        <v>1849774</v>
      </c>
      <c r="H107" s="1700"/>
      <c r="I107" s="1439">
        <v>1535077.05</v>
      </c>
      <c r="J107" s="1692"/>
      <c r="K107" s="1403">
        <v>0.80454772012578624</v>
      </c>
      <c r="L107" s="1331">
        <v>0.82987275742874533</v>
      </c>
      <c r="M107" s="1449"/>
    </row>
    <row r="108" spans="1:13" ht="45" customHeight="1">
      <c r="A108" s="1723"/>
      <c r="B108" s="1699">
        <v>750</v>
      </c>
      <c r="C108" s="1707" t="s">
        <v>83</v>
      </c>
      <c r="D108" s="1391" t="s">
        <v>812</v>
      </c>
      <c r="E108" s="1335">
        <v>8223000</v>
      </c>
      <c r="F108" s="1689"/>
      <c r="G108" s="1334">
        <v>12115300</v>
      </c>
      <c r="H108" s="1700"/>
      <c r="I108" s="1439">
        <v>11771586</v>
      </c>
      <c r="J108" s="1692"/>
      <c r="K108" s="1438">
        <v>1.4315439620576431</v>
      </c>
      <c r="L108" s="1331">
        <v>0.97162975741417879</v>
      </c>
    </row>
    <row r="109" spans="1:13" ht="45" customHeight="1">
      <c r="A109" s="1723"/>
      <c r="B109" s="1699"/>
      <c r="C109" s="1707"/>
      <c r="D109" s="1391" t="s">
        <v>811</v>
      </c>
      <c r="E109" s="1335">
        <v>12075000</v>
      </c>
      <c r="F109" s="1689"/>
      <c r="G109" s="1334">
        <v>712800</v>
      </c>
      <c r="H109" s="1700"/>
      <c r="I109" s="1439">
        <v>386669.93</v>
      </c>
      <c r="J109" s="1692"/>
      <c r="K109" s="1438">
        <v>3.2022354451345755E-2</v>
      </c>
      <c r="L109" s="1331">
        <v>0.5424662317620651</v>
      </c>
    </row>
    <row r="110" spans="1:13" ht="45" customHeight="1">
      <c r="A110" s="1723"/>
      <c r="B110" s="1699"/>
      <c r="C110" s="1707"/>
      <c r="D110" s="1391" t="s">
        <v>843</v>
      </c>
      <c r="E110" s="1335"/>
      <c r="F110" s="1689"/>
      <c r="G110" s="1334">
        <v>557345</v>
      </c>
      <c r="H110" s="1700"/>
      <c r="I110" s="1439">
        <v>476900.6</v>
      </c>
      <c r="J110" s="1692"/>
      <c r="K110" s="1332">
        <v>0</v>
      </c>
      <c r="L110" s="1331">
        <v>0.85566498308946881</v>
      </c>
    </row>
    <row r="111" spans="1:13" ht="45" customHeight="1">
      <c r="A111" s="1723"/>
      <c r="B111" s="1699"/>
      <c r="C111" s="1707"/>
      <c r="D111" s="1391" t="s">
        <v>840</v>
      </c>
      <c r="E111" s="1335">
        <v>79046000</v>
      </c>
      <c r="F111" s="1689"/>
      <c r="G111" s="1334">
        <v>97890335</v>
      </c>
      <c r="H111" s="1700"/>
      <c r="I111" s="1333">
        <v>58401342.929999992</v>
      </c>
      <c r="J111" s="1692"/>
      <c r="K111" s="1403">
        <v>0.73882730220378001</v>
      </c>
      <c r="L111" s="1331">
        <v>0.59659968402396413</v>
      </c>
    </row>
    <row r="112" spans="1:13" ht="45" customHeight="1">
      <c r="A112" s="1723"/>
      <c r="B112" s="1699">
        <v>758</v>
      </c>
      <c r="C112" s="1707" t="s">
        <v>412</v>
      </c>
      <c r="D112" s="1391" t="s">
        <v>815</v>
      </c>
      <c r="E112" s="1335"/>
      <c r="F112" s="1689"/>
      <c r="G112" s="1334">
        <v>1178</v>
      </c>
      <c r="H112" s="1700"/>
      <c r="I112" s="1333">
        <v>1177.19</v>
      </c>
      <c r="J112" s="1692"/>
      <c r="K112" s="1332">
        <v>0</v>
      </c>
      <c r="L112" s="1331">
        <v>0.99931239388794568</v>
      </c>
    </row>
    <row r="113" spans="1:12" ht="45" customHeight="1">
      <c r="A113" s="1723"/>
      <c r="B113" s="1699"/>
      <c r="C113" s="1707"/>
      <c r="D113" s="1391" t="s">
        <v>838</v>
      </c>
      <c r="E113" s="1335">
        <v>1221324000</v>
      </c>
      <c r="F113" s="1689"/>
      <c r="G113" s="1334">
        <v>1561453044</v>
      </c>
      <c r="H113" s="1700"/>
      <c r="I113" s="1333">
        <v>1184583051.2399998</v>
      </c>
      <c r="J113" s="1692"/>
      <c r="K113" s="1403">
        <v>0.96991711555655979</v>
      </c>
      <c r="L113" s="1331">
        <v>0.75864148191445702</v>
      </c>
    </row>
    <row r="114" spans="1:12" ht="45" customHeight="1">
      <c r="A114" s="1723"/>
      <c r="B114" s="1699"/>
      <c r="C114" s="1707"/>
      <c r="D114" s="1391" t="s">
        <v>814</v>
      </c>
      <c r="E114" s="1335"/>
      <c r="F114" s="1689"/>
      <c r="G114" s="1334">
        <v>84480</v>
      </c>
      <c r="H114" s="1700"/>
      <c r="I114" s="1333">
        <v>84479.2</v>
      </c>
      <c r="J114" s="1692"/>
      <c r="K114" s="1332">
        <v>0</v>
      </c>
      <c r="L114" s="1331">
        <v>0.99999053030303031</v>
      </c>
    </row>
    <row r="115" spans="1:12" ht="45" customHeight="1">
      <c r="A115" s="1723"/>
      <c r="B115" s="1699"/>
      <c r="C115" s="1707"/>
      <c r="D115" s="1391" t="s">
        <v>837</v>
      </c>
      <c r="E115" s="1335">
        <v>882001000</v>
      </c>
      <c r="F115" s="1689"/>
      <c r="G115" s="1334">
        <v>1082086520</v>
      </c>
      <c r="H115" s="1700"/>
      <c r="I115" s="1333">
        <v>842837062.96000016</v>
      </c>
      <c r="J115" s="1692"/>
      <c r="K115" s="1403">
        <v>0.9555964936094179</v>
      </c>
      <c r="L115" s="1331">
        <v>0.77889988220165629</v>
      </c>
    </row>
    <row r="116" spans="1:12" ht="45" customHeight="1">
      <c r="A116" s="1723"/>
      <c r="B116" s="1699"/>
      <c r="C116" s="1707"/>
      <c r="D116" s="1391" t="s">
        <v>836</v>
      </c>
      <c r="E116" s="1335">
        <v>1094051000</v>
      </c>
      <c r="F116" s="1689"/>
      <c r="G116" s="1334">
        <v>1766623750</v>
      </c>
      <c r="H116" s="1700"/>
      <c r="I116" s="1333">
        <v>1536991746.1400001</v>
      </c>
      <c r="J116" s="1692"/>
      <c r="K116" s="1403">
        <v>1.4048629781792623</v>
      </c>
      <c r="L116" s="1331">
        <v>0.87001646283765866</v>
      </c>
    </row>
    <row r="117" spans="1:12" ht="45" customHeight="1">
      <c r="A117" s="1723"/>
      <c r="B117" s="1699"/>
      <c r="C117" s="1707"/>
      <c r="D117" s="1391" t="s">
        <v>867</v>
      </c>
      <c r="E117" s="1335">
        <v>448326000</v>
      </c>
      <c r="F117" s="1689"/>
      <c r="G117" s="1334">
        <v>609326000</v>
      </c>
      <c r="H117" s="1700"/>
      <c r="I117" s="1333">
        <v>458990979.42999995</v>
      </c>
      <c r="J117" s="1692"/>
      <c r="K117" s="1403">
        <v>1.0237884473128926</v>
      </c>
      <c r="L117" s="1331">
        <v>0.75327653740362288</v>
      </c>
    </row>
    <row r="118" spans="1:12" ht="45" customHeight="1">
      <c r="A118" s="1723"/>
      <c r="B118" s="1699"/>
      <c r="C118" s="1707"/>
      <c r="D118" s="1391" t="s">
        <v>834</v>
      </c>
      <c r="E118" s="1335">
        <v>1014462000</v>
      </c>
      <c r="F118" s="1689"/>
      <c r="G118" s="1334">
        <v>1560241300</v>
      </c>
      <c r="H118" s="1700"/>
      <c r="I118" s="1333">
        <v>1075770100.4200001</v>
      </c>
      <c r="J118" s="1692"/>
      <c r="K118" s="1403">
        <v>1.0604341024306481</v>
      </c>
      <c r="L118" s="1331">
        <v>0.68948956832510466</v>
      </c>
    </row>
    <row r="119" spans="1:12" ht="45" customHeight="1">
      <c r="A119" s="1723"/>
      <c r="B119" s="1699"/>
      <c r="C119" s="1707"/>
      <c r="D119" s="1391" t="s">
        <v>833</v>
      </c>
      <c r="E119" s="1335">
        <v>1556030000</v>
      </c>
      <c r="F119" s="1689"/>
      <c r="G119" s="1334">
        <v>1901930000</v>
      </c>
      <c r="H119" s="1700"/>
      <c r="I119" s="1333">
        <v>1475711509.73</v>
      </c>
      <c r="J119" s="1692"/>
      <c r="K119" s="1403">
        <v>0.94838242818583185</v>
      </c>
      <c r="L119" s="1331">
        <v>0.77590211507784201</v>
      </c>
    </row>
    <row r="120" spans="1:12" ht="45" customHeight="1">
      <c r="A120" s="1723"/>
      <c r="B120" s="1699"/>
      <c r="C120" s="1707"/>
      <c r="D120" s="1391" t="s">
        <v>832</v>
      </c>
      <c r="E120" s="1335">
        <v>1430946000</v>
      </c>
      <c r="F120" s="1689"/>
      <c r="G120" s="1334">
        <v>1630946000</v>
      </c>
      <c r="H120" s="1700"/>
      <c r="I120" s="1333">
        <v>1063392204.9</v>
      </c>
      <c r="J120" s="1692"/>
      <c r="K120" s="1403">
        <v>0.74313929729004446</v>
      </c>
      <c r="L120" s="1331">
        <v>0.65200945028222879</v>
      </c>
    </row>
    <row r="121" spans="1:12" ht="45" customHeight="1">
      <c r="A121" s="1723"/>
      <c r="B121" s="1699"/>
      <c r="C121" s="1707"/>
      <c r="D121" s="1391" t="s">
        <v>831</v>
      </c>
      <c r="E121" s="1335">
        <v>462562000</v>
      </c>
      <c r="F121" s="1689"/>
      <c r="G121" s="1334">
        <v>770936000</v>
      </c>
      <c r="H121" s="1700"/>
      <c r="I121" s="1333">
        <v>529354216.60999995</v>
      </c>
      <c r="J121" s="1692"/>
      <c r="K121" s="1403">
        <v>1.1443962465788369</v>
      </c>
      <c r="L121" s="1331">
        <v>0.68663834171708149</v>
      </c>
    </row>
    <row r="122" spans="1:12" ht="45" customHeight="1">
      <c r="A122" s="1723"/>
      <c r="B122" s="1699"/>
      <c r="C122" s="1707"/>
      <c r="D122" s="1391" t="s">
        <v>830</v>
      </c>
      <c r="E122" s="1335">
        <v>1179834000</v>
      </c>
      <c r="F122" s="1689"/>
      <c r="G122" s="1334">
        <v>1963401000</v>
      </c>
      <c r="H122" s="1700"/>
      <c r="I122" s="1333">
        <v>1265614938.54</v>
      </c>
      <c r="J122" s="1692"/>
      <c r="K122" s="1403">
        <v>1.0727059387507056</v>
      </c>
      <c r="L122" s="1331">
        <v>0.64460338898676328</v>
      </c>
    </row>
    <row r="123" spans="1:12" ht="45" customHeight="1">
      <c r="A123" s="1723"/>
      <c r="B123" s="1699"/>
      <c r="C123" s="1707"/>
      <c r="D123" s="1391" t="s">
        <v>829</v>
      </c>
      <c r="E123" s="1335">
        <v>517719000</v>
      </c>
      <c r="F123" s="1689"/>
      <c r="G123" s="1334">
        <v>1211061296</v>
      </c>
      <c r="H123" s="1700"/>
      <c r="I123" s="1333">
        <v>802599336.76999998</v>
      </c>
      <c r="J123" s="1692"/>
      <c r="K123" s="1403">
        <v>1.5502605405055638</v>
      </c>
      <c r="L123" s="1331">
        <v>0.6627239590769648</v>
      </c>
    </row>
    <row r="124" spans="1:12" ht="45" customHeight="1">
      <c r="A124" s="1723"/>
      <c r="B124" s="1699"/>
      <c r="C124" s="1707"/>
      <c r="D124" s="1391" t="s">
        <v>828</v>
      </c>
      <c r="E124" s="1335">
        <v>849257000</v>
      </c>
      <c r="F124" s="1689"/>
      <c r="G124" s="1334">
        <v>1416057000</v>
      </c>
      <c r="H124" s="1700"/>
      <c r="I124" s="1333">
        <v>1050493504.5300001</v>
      </c>
      <c r="J124" s="1692"/>
      <c r="K124" s="1403">
        <v>1.2369559562417503</v>
      </c>
      <c r="L124" s="1331">
        <v>0.74184408150943082</v>
      </c>
    </row>
    <row r="125" spans="1:12" ht="45" customHeight="1">
      <c r="A125" s="1723"/>
      <c r="B125" s="1699"/>
      <c r="C125" s="1707"/>
      <c r="D125" s="1391" t="s">
        <v>827</v>
      </c>
      <c r="E125" s="1335">
        <v>1598590000</v>
      </c>
      <c r="F125" s="1689"/>
      <c r="G125" s="1334">
        <v>2084590000</v>
      </c>
      <c r="H125" s="1700"/>
      <c r="I125" s="1333">
        <v>1630390502.9099998</v>
      </c>
      <c r="J125" s="1692"/>
      <c r="K125" s="1403">
        <v>1.0198928448883078</v>
      </c>
      <c r="L125" s="1331">
        <v>0.78211566922512332</v>
      </c>
    </row>
    <row r="126" spans="1:12" ht="45" customHeight="1">
      <c r="A126" s="1723"/>
      <c r="B126" s="1699"/>
      <c r="C126" s="1707"/>
      <c r="D126" s="1391" t="s">
        <v>826</v>
      </c>
      <c r="E126" s="1335">
        <v>491001000</v>
      </c>
      <c r="F126" s="1689"/>
      <c r="G126" s="1334">
        <v>938360000</v>
      </c>
      <c r="H126" s="1700"/>
      <c r="I126" s="1333">
        <v>718979720.76999998</v>
      </c>
      <c r="J126" s="1692"/>
      <c r="K126" s="1403">
        <v>1.4643141679344849</v>
      </c>
      <c r="L126" s="1331">
        <v>0.76620883325163047</v>
      </c>
    </row>
    <row r="127" spans="1:12" ht="45" customHeight="1">
      <c r="A127" s="1723"/>
      <c r="B127" s="1699"/>
      <c r="C127" s="1707"/>
      <c r="D127" s="1391" t="s">
        <v>868</v>
      </c>
      <c r="E127" s="1335">
        <v>811181000</v>
      </c>
      <c r="F127" s="1689"/>
      <c r="G127" s="1334">
        <v>1320860000</v>
      </c>
      <c r="H127" s="1700"/>
      <c r="I127" s="1333">
        <v>1023119839</v>
      </c>
      <c r="J127" s="1692"/>
      <c r="K127" s="1403">
        <v>1.2612719467048661</v>
      </c>
      <c r="L127" s="1331">
        <v>0.77458613251972197</v>
      </c>
    </row>
    <row r="128" spans="1:12" ht="45" customHeight="1">
      <c r="A128" s="1723"/>
      <c r="B128" s="1699"/>
      <c r="C128" s="1707"/>
      <c r="D128" s="1391" t="s">
        <v>824</v>
      </c>
      <c r="E128" s="1335">
        <v>1186660000</v>
      </c>
      <c r="F128" s="1689"/>
      <c r="G128" s="1334">
        <v>1807660000</v>
      </c>
      <c r="H128" s="1700"/>
      <c r="I128" s="1333">
        <v>1445196291.1900001</v>
      </c>
      <c r="J128" s="1692"/>
      <c r="K128" s="1403">
        <v>1.2178688850976691</v>
      </c>
      <c r="L128" s="1331">
        <v>0.79948457740393664</v>
      </c>
    </row>
    <row r="129" spans="1:12" ht="45" customHeight="1">
      <c r="A129" s="1723"/>
      <c r="B129" s="1699"/>
      <c r="C129" s="1707"/>
      <c r="D129" s="1391" t="s">
        <v>823</v>
      </c>
      <c r="E129" s="1335">
        <v>611758000</v>
      </c>
      <c r="F129" s="1689"/>
      <c r="G129" s="1334">
        <v>998872503</v>
      </c>
      <c r="H129" s="1700"/>
      <c r="I129" s="1333">
        <v>723139305.70000005</v>
      </c>
      <c r="J129" s="1692"/>
      <c r="K129" s="1403">
        <v>1.1820675915966772</v>
      </c>
      <c r="L129" s="1331">
        <v>0.72395556342589606</v>
      </c>
    </row>
    <row r="130" spans="1:12" ht="45" customHeight="1">
      <c r="A130" s="1723"/>
      <c r="B130" s="1433">
        <v>801</v>
      </c>
      <c r="C130" s="1448" t="s">
        <v>115</v>
      </c>
      <c r="D130" s="1391" t="s">
        <v>840</v>
      </c>
      <c r="E130" s="1335">
        <v>220790000</v>
      </c>
      <c r="F130" s="1689"/>
      <c r="G130" s="1334">
        <v>239392177</v>
      </c>
      <c r="H130" s="1700"/>
      <c r="I130" s="1333">
        <v>218790400.78999999</v>
      </c>
      <c r="J130" s="1692"/>
      <c r="K130" s="1403">
        <v>0.99094343398704643</v>
      </c>
      <c r="L130" s="1331">
        <v>0.91394131392188305</v>
      </c>
    </row>
    <row r="131" spans="1:12" ht="45" customHeight="1">
      <c r="A131" s="1723"/>
      <c r="B131" s="1433">
        <v>851</v>
      </c>
      <c r="C131" s="1448" t="s">
        <v>416</v>
      </c>
      <c r="D131" s="1391" t="s">
        <v>840</v>
      </c>
      <c r="E131" s="1335">
        <v>69138000</v>
      </c>
      <c r="F131" s="1689"/>
      <c r="G131" s="1334">
        <v>78376958</v>
      </c>
      <c r="H131" s="1700"/>
      <c r="I131" s="1439">
        <v>42643473.280000001</v>
      </c>
      <c r="J131" s="1692"/>
      <c r="K131" s="1403">
        <v>0.61678777633139514</v>
      </c>
      <c r="L131" s="1331">
        <v>0.54408176035614964</v>
      </c>
    </row>
    <row r="132" spans="1:12" ht="45" customHeight="1">
      <c r="A132" s="1723"/>
      <c r="B132" s="1433">
        <v>852</v>
      </c>
      <c r="C132" s="1448" t="s">
        <v>418</v>
      </c>
      <c r="D132" s="1391" t="s">
        <v>840</v>
      </c>
      <c r="E132" s="1335">
        <v>16527000</v>
      </c>
      <c r="F132" s="1689"/>
      <c r="G132" s="1334">
        <v>10486288</v>
      </c>
      <c r="H132" s="1700"/>
      <c r="I132" s="1439">
        <v>6021956.9800000004</v>
      </c>
      <c r="J132" s="1692"/>
      <c r="K132" s="1403">
        <v>0.36437084649361651</v>
      </c>
      <c r="L132" s="1331">
        <v>0.57426965385654105</v>
      </c>
    </row>
    <row r="133" spans="1:12" ht="45" customHeight="1" thickBot="1">
      <c r="A133" s="1724"/>
      <c r="B133" s="1372">
        <v>853</v>
      </c>
      <c r="C133" s="1371" t="s">
        <v>606</v>
      </c>
      <c r="D133" s="1390" t="s">
        <v>840</v>
      </c>
      <c r="E133" s="1327">
        <v>184653000</v>
      </c>
      <c r="F133" s="1690"/>
      <c r="G133" s="1359">
        <v>239197582</v>
      </c>
      <c r="H133" s="1697"/>
      <c r="I133" s="1358">
        <v>151767882.26000002</v>
      </c>
      <c r="J133" s="1693"/>
      <c r="K133" s="1430">
        <v>0.82190856503820686</v>
      </c>
      <c r="L133" s="1357">
        <v>0.63448752696839561</v>
      </c>
    </row>
    <row r="134" spans="1:12" ht="45" customHeight="1">
      <c r="A134" s="1705">
        <v>37</v>
      </c>
      <c r="B134" s="1727">
        <v>750</v>
      </c>
      <c r="C134" s="1728" t="s">
        <v>83</v>
      </c>
      <c r="D134" s="1447" t="s">
        <v>811</v>
      </c>
      <c r="E134" s="1352">
        <v>434000</v>
      </c>
      <c r="F134" s="1686">
        <v>86044000</v>
      </c>
      <c r="G134" s="1446">
        <v>0</v>
      </c>
      <c r="H134" s="1714">
        <v>85239235</v>
      </c>
      <c r="I134" s="1446">
        <v>0</v>
      </c>
      <c r="J134" s="1736">
        <v>49812998.75</v>
      </c>
      <c r="K134" s="1348">
        <v>0</v>
      </c>
      <c r="L134" s="1445">
        <v>0</v>
      </c>
    </row>
    <row r="135" spans="1:12" ht="45" customHeight="1">
      <c r="A135" s="1709"/>
      <c r="B135" s="1699"/>
      <c r="C135" s="1707"/>
      <c r="D135" s="1391" t="s">
        <v>840</v>
      </c>
      <c r="E135" s="1335">
        <v>2525000</v>
      </c>
      <c r="F135" s="1689"/>
      <c r="G135" s="1334">
        <v>2959000</v>
      </c>
      <c r="H135" s="1700"/>
      <c r="I135" s="1439">
        <v>1346776.5699999998</v>
      </c>
      <c r="J135" s="1692"/>
      <c r="K135" s="1403">
        <v>0.53337685940594048</v>
      </c>
      <c r="L135" s="1331">
        <v>0.45514584994930712</v>
      </c>
    </row>
    <row r="136" spans="1:12" ht="45" customHeight="1">
      <c r="A136" s="1726"/>
      <c r="B136" s="1732">
        <v>755</v>
      </c>
      <c r="C136" s="1733" t="s">
        <v>402</v>
      </c>
      <c r="D136" s="1409" t="s">
        <v>811</v>
      </c>
      <c r="E136" s="1408">
        <v>3288000</v>
      </c>
      <c r="F136" s="1698"/>
      <c r="G136" s="1407">
        <v>1779618</v>
      </c>
      <c r="H136" s="1715"/>
      <c r="I136" s="1420">
        <v>0</v>
      </c>
      <c r="J136" s="1737"/>
      <c r="K136" s="1386">
        <v>0</v>
      </c>
      <c r="L136" s="1385">
        <v>0</v>
      </c>
    </row>
    <row r="137" spans="1:12" ht="45" customHeight="1">
      <c r="A137" s="1709"/>
      <c r="B137" s="1699"/>
      <c r="C137" s="1707"/>
      <c r="D137" s="1391" t="s">
        <v>843</v>
      </c>
      <c r="E137" s="1335">
        <v>20405000</v>
      </c>
      <c r="F137" s="1689"/>
      <c r="G137" s="1334">
        <v>22444964</v>
      </c>
      <c r="H137" s="1700"/>
      <c r="I137" s="1439">
        <v>13762612.18</v>
      </c>
      <c r="J137" s="1692"/>
      <c r="K137" s="1403">
        <v>0.67447254006370982</v>
      </c>
      <c r="L137" s="1331">
        <v>0.61317149717860986</v>
      </c>
    </row>
    <row r="138" spans="1:12" ht="45" customHeight="1">
      <c r="A138" s="1709"/>
      <c r="B138" s="1699"/>
      <c r="C138" s="1707"/>
      <c r="D138" s="1391" t="s">
        <v>839</v>
      </c>
      <c r="E138" s="1335">
        <v>693000</v>
      </c>
      <c r="F138" s="1689"/>
      <c r="G138" s="1334">
        <v>693000</v>
      </c>
      <c r="H138" s="1700"/>
      <c r="I138" s="1333">
        <v>128076.77</v>
      </c>
      <c r="J138" s="1692"/>
      <c r="K138" s="1403">
        <v>0.18481496392496394</v>
      </c>
      <c r="L138" s="1331">
        <v>0.18481496392496394</v>
      </c>
    </row>
    <row r="139" spans="1:12" ht="45" customHeight="1" thickBot="1">
      <c r="A139" s="1695"/>
      <c r="B139" s="1704"/>
      <c r="C139" s="1708"/>
      <c r="D139" s="1390" t="s">
        <v>840</v>
      </c>
      <c r="E139" s="1327">
        <v>58699000</v>
      </c>
      <c r="F139" s="1690"/>
      <c r="G139" s="1359">
        <v>57362653</v>
      </c>
      <c r="H139" s="1697"/>
      <c r="I139" s="1358">
        <v>34575533.230000004</v>
      </c>
      <c r="J139" s="1693"/>
      <c r="K139" s="1430">
        <v>0.58903104362936343</v>
      </c>
      <c r="L139" s="1357">
        <v>0.60275338433178827</v>
      </c>
    </row>
    <row r="140" spans="1:12" ht="45" customHeight="1">
      <c r="A140" s="1731">
        <v>39</v>
      </c>
      <c r="B140" s="1729">
        <v>600</v>
      </c>
      <c r="C140" s="1721" t="s">
        <v>379</v>
      </c>
      <c r="D140" s="1364" t="s">
        <v>819</v>
      </c>
      <c r="E140" s="1363">
        <v>2403804000</v>
      </c>
      <c r="F140" s="1730">
        <v>10822645000</v>
      </c>
      <c r="G140" s="1362">
        <v>2049849098</v>
      </c>
      <c r="H140" s="1716">
        <v>10822913252</v>
      </c>
      <c r="I140" s="1317">
        <v>397606665.06999993</v>
      </c>
      <c r="J140" s="1734">
        <v>5908626366.9599991</v>
      </c>
      <c r="K140" s="1361">
        <v>0.16540727325106369</v>
      </c>
      <c r="L140" s="1314">
        <v>0.19396874894739199</v>
      </c>
    </row>
    <row r="141" spans="1:12" ht="45" customHeight="1">
      <c r="A141" s="1709"/>
      <c r="B141" s="1699"/>
      <c r="C141" s="1707"/>
      <c r="D141" s="1391" t="s">
        <v>843</v>
      </c>
      <c r="E141" s="1335">
        <v>8155209000</v>
      </c>
      <c r="F141" s="1689"/>
      <c r="G141" s="1334">
        <v>8279738187</v>
      </c>
      <c r="H141" s="1700"/>
      <c r="I141" s="1333">
        <v>5054258845.4200001</v>
      </c>
      <c r="J141" s="1692"/>
      <c r="K141" s="1403">
        <v>0.61975834652674133</v>
      </c>
      <c r="L141" s="1331">
        <v>0.61043703692897944</v>
      </c>
    </row>
    <row r="142" spans="1:12" ht="45" customHeight="1">
      <c r="A142" s="1709"/>
      <c r="B142" s="1699"/>
      <c r="C142" s="1707"/>
      <c r="D142" s="1391" t="s">
        <v>817</v>
      </c>
      <c r="E142" s="1335"/>
      <c r="F142" s="1689"/>
      <c r="G142" s="1334">
        <v>119697324</v>
      </c>
      <c r="H142" s="1700"/>
      <c r="I142" s="1334">
        <v>119693308.44</v>
      </c>
      <c r="J142" s="1692"/>
      <c r="K142" s="1332">
        <v>0</v>
      </c>
      <c r="L142" s="1331">
        <v>0.99996645238284521</v>
      </c>
    </row>
    <row r="143" spans="1:12" ht="45" customHeight="1">
      <c r="A143" s="1709"/>
      <c r="B143" s="1699"/>
      <c r="C143" s="1707"/>
      <c r="D143" s="1391" t="s">
        <v>839</v>
      </c>
      <c r="E143" s="1335">
        <v>6031000</v>
      </c>
      <c r="F143" s="1689"/>
      <c r="G143" s="1334">
        <v>6128155</v>
      </c>
      <c r="H143" s="1700"/>
      <c r="I143" s="1333">
        <v>2185205.2999999998</v>
      </c>
      <c r="J143" s="1692"/>
      <c r="K143" s="1403">
        <v>0.36232885093682637</v>
      </c>
      <c r="L143" s="1331">
        <v>0.35658453482328689</v>
      </c>
    </row>
    <row r="144" spans="1:12" ht="45" customHeight="1" thickBot="1">
      <c r="A144" s="1695"/>
      <c r="B144" s="1704"/>
      <c r="C144" s="1708"/>
      <c r="D144" s="1390" t="s">
        <v>841</v>
      </c>
      <c r="E144" s="1327">
        <v>257601000</v>
      </c>
      <c r="F144" s="1690"/>
      <c r="G144" s="1359">
        <v>367500488</v>
      </c>
      <c r="H144" s="1697"/>
      <c r="I144" s="1358">
        <v>334882342.73000002</v>
      </c>
      <c r="J144" s="1693"/>
      <c r="K144" s="1430">
        <v>1.3000040478491932</v>
      </c>
      <c r="L144" s="1357">
        <v>0.91124325998173916</v>
      </c>
    </row>
    <row r="145" spans="1:12" ht="45" customHeight="1" thickBot="1">
      <c r="A145" s="1412">
        <v>40</v>
      </c>
      <c r="B145" s="1372">
        <v>750</v>
      </c>
      <c r="C145" s="1436" t="s">
        <v>83</v>
      </c>
      <c r="D145" s="1391" t="s">
        <v>839</v>
      </c>
      <c r="E145" s="1408"/>
      <c r="F145" s="1408"/>
      <c r="G145" s="1407">
        <v>142612</v>
      </c>
      <c r="H145" s="1407">
        <v>142612</v>
      </c>
      <c r="I145" s="1358">
        <v>101341.23</v>
      </c>
      <c r="J145" s="1444">
        <v>101341.23</v>
      </c>
      <c r="K145" s="1332">
        <v>0</v>
      </c>
      <c r="L145" s="1357">
        <v>0.71060801335091017</v>
      </c>
    </row>
    <row r="146" spans="1:12" ht="45" customHeight="1">
      <c r="A146" s="1694">
        <v>41</v>
      </c>
      <c r="B146" s="1405" t="s">
        <v>363</v>
      </c>
      <c r="C146" s="1443" t="s">
        <v>364</v>
      </c>
      <c r="D146" s="1344" t="s">
        <v>843</v>
      </c>
      <c r="E146" s="1343">
        <v>60691000</v>
      </c>
      <c r="F146" s="1688">
        <v>2293745000</v>
      </c>
      <c r="G146" s="1342">
        <v>41235850</v>
      </c>
      <c r="H146" s="1696">
        <v>2834553379</v>
      </c>
      <c r="I146" s="1442">
        <v>27174797.059999999</v>
      </c>
      <c r="J146" s="1691">
        <v>2120412671.9300005</v>
      </c>
      <c r="K146" s="1441">
        <v>0.44775662058624838</v>
      </c>
      <c r="L146" s="1392">
        <v>0.65900901909382248</v>
      </c>
    </row>
    <row r="147" spans="1:12" ht="45" customHeight="1">
      <c r="A147" s="1709"/>
      <c r="B147" s="1699">
        <v>750</v>
      </c>
      <c r="C147" s="1707" t="s">
        <v>83</v>
      </c>
      <c r="D147" s="1391" t="s">
        <v>812</v>
      </c>
      <c r="E147" s="1335">
        <v>328000</v>
      </c>
      <c r="F147" s="1689"/>
      <c r="G147" s="1334">
        <v>152365</v>
      </c>
      <c r="H147" s="1700"/>
      <c r="I147" s="1333">
        <v>10896.460000000001</v>
      </c>
      <c r="J147" s="1692"/>
      <c r="K147" s="1403">
        <v>3.3220914634146344E-2</v>
      </c>
      <c r="L147" s="1331">
        <v>7.1515505529485129E-2</v>
      </c>
    </row>
    <row r="148" spans="1:12" ht="45" customHeight="1">
      <c r="A148" s="1709"/>
      <c r="B148" s="1699"/>
      <c r="C148" s="1707"/>
      <c r="D148" s="1391" t="s">
        <v>811</v>
      </c>
      <c r="E148" s="1335">
        <v>340000</v>
      </c>
      <c r="F148" s="1689"/>
      <c r="G148" s="1334">
        <v>157635</v>
      </c>
      <c r="H148" s="1700"/>
      <c r="I148" s="1317">
        <v>11273.32</v>
      </c>
      <c r="J148" s="1692"/>
      <c r="K148" s="1361">
        <v>3.3156823529411766E-2</v>
      </c>
      <c r="L148" s="1314">
        <v>7.1515336061153928E-2</v>
      </c>
    </row>
    <row r="149" spans="1:12" ht="45" customHeight="1">
      <c r="A149" s="1709"/>
      <c r="B149" s="1699"/>
      <c r="C149" s="1707"/>
      <c r="D149" s="1391" t="s">
        <v>843</v>
      </c>
      <c r="E149" s="1335">
        <v>11044000</v>
      </c>
      <c r="F149" s="1689"/>
      <c r="G149" s="1334">
        <v>12260892</v>
      </c>
      <c r="H149" s="1700"/>
      <c r="I149" s="1333">
        <v>11028707.66</v>
      </c>
      <c r="J149" s="1692"/>
      <c r="K149" s="1403">
        <v>0.99861532596885183</v>
      </c>
      <c r="L149" s="1331">
        <v>0.89950287956210695</v>
      </c>
    </row>
    <row r="150" spans="1:12" ht="45" customHeight="1">
      <c r="A150" s="1709"/>
      <c r="B150" s="1699">
        <v>801</v>
      </c>
      <c r="C150" s="1707" t="s">
        <v>115</v>
      </c>
      <c r="D150" s="1391" t="s">
        <v>843</v>
      </c>
      <c r="E150" s="1335">
        <v>895000</v>
      </c>
      <c r="F150" s="1689"/>
      <c r="G150" s="1334">
        <v>703000</v>
      </c>
      <c r="H150" s="1700"/>
      <c r="I150" s="1439">
        <v>662936.25</v>
      </c>
      <c r="J150" s="1692"/>
      <c r="K150" s="1403">
        <v>0.74071089385474864</v>
      </c>
      <c r="L150" s="1331">
        <v>0.94301031294452342</v>
      </c>
    </row>
    <row r="151" spans="1:12" ht="45" customHeight="1">
      <c r="A151" s="1709"/>
      <c r="B151" s="1699"/>
      <c r="C151" s="1707"/>
      <c r="D151" s="1391" t="s">
        <v>840</v>
      </c>
      <c r="E151" s="1335">
        <v>925000</v>
      </c>
      <c r="F151" s="1689"/>
      <c r="G151" s="1334">
        <v>990201.99999999988</v>
      </c>
      <c r="H151" s="1700"/>
      <c r="I151" s="1333">
        <v>946564.21000000008</v>
      </c>
      <c r="J151" s="1692"/>
      <c r="K151" s="1403">
        <v>1.0233126594594595</v>
      </c>
      <c r="L151" s="1331">
        <v>0.95593041621810515</v>
      </c>
    </row>
    <row r="152" spans="1:12" ht="45" customHeight="1">
      <c r="A152" s="1709"/>
      <c r="B152" s="1699"/>
      <c r="C152" s="1707"/>
      <c r="D152" s="1391" t="s">
        <v>836</v>
      </c>
      <c r="E152" s="1335"/>
      <c r="F152" s="1689"/>
      <c r="G152" s="1334">
        <v>65222</v>
      </c>
      <c r="H152" s="1700"/>
      <c r="I152" s="1387">
        <v>0</v>
      </c>
      <c r="J152" s="1692"/>
      <c r="K152" s="1332">
        <v>0</v>
      </c>
      <c r="L152" s="1383">
        <v>0</v>
      </c>
    </row>
    <row r="153" spans="1:12" ht="45" customHeight="1">
      <c r="A153" s="1709"/>
      <c r="B153" s="1699"/>
      <c r="C153" s="1707"/>
      <c r="D153" s="1391" t="s">
        <v>867</v>
      </c>
      <c r="E153" s="1335">
        <v>705000</v>
      </c>
      <c r="F153" s="1689"/>
      <c r="G153" s="1334">
        <v>705000</v>
      </c>
      <c r="H153" s="1700"/>
      <c r="I153" s="1333">
        <v>592468.82999999996</v>
      </c>
      <c r="J153" s="1692"/>
      <c r="K153" s="1438">
        <v>0.8403813191489361</v>
      </c>
      <c r="L153" s="1331">
        <v>0.8403813191489361</v>
      </c>
    </row>
    <row r="154" spans="1:12" ht="45" customHeight="1">
      <c r="A154" s="1709"/>
      <c r="B154" s="1699"/>
      <c r="C154" s="1707"/>
      <c r="D154" s="1391" t="s">
        <v>829</v>
      </c>
      <c r="E154" s="1335">
        <v>2401000</v>
      </c>
      <c r="F154" s="1689"/>
      <c r="G154" s="1334">
        <v>2214000</v>
      </c>
      <c r="H154" s="1700"/>
      <c r="I154" s="1333">
        <v>1096103.6399999999</v>
      </c>
      <c r="J154" s="1692"/>
      <c r="K154" s="1403">
        <v>0.45651963348604746</v>
      </c>
      <c r="L154" s="1331">
        <v>0.49507842818428177</v>
      </c>
    </row>
    <row r="155" spans="1:12" ht="45" customHeight="1">
      <c r="A155" s="1709"/>
      <c r="B155" s="1699"/>
      <c r="C155" s="1707"/>
      <c r="D155" s="1391" t="s">
        <v>828</v>
      </c>
      <c r="E155" s="1335">
        <v>943000</v>
      </c>
      <c r="F155" s="1689"/>
      <c r="G155" s="1387">
        <v>0</v>
      </c>
      <c r="H155" s="1700"/>
      <c r="I155" s="1387">
        <v>0</v>
      </c>
      <c r="J155" s="1692"/>
      <c r="K155" s="1332">
        <v>0</v>
      </c>
      <c r="L155" s="1383">
        <v>0</v>
      </c>
    </row>
    <row r="156" spans="1:12" ht="45" customHeight="1">
      <c r="A156" s="1709"/>
      <c r="B156" s="1699">
        <v>900</v>
      </c>
      <c r="C156" s="1707" t="s">
        <v>608</v>
      </c>
      <c r="D156" s="1391" t="s">
        <v>812</v>
      </c>
      <c r="E156" s="1335">
        <v>13718000</v>
      </c>
      <c r="F156" s="1689"/>
      <c r="G156" s="1334">
        <v>154822</v>
      </c>
      <c r="H156" s="1700"/>
      <c r="I156" s="1387">
        <v>0</v>
      </c>
      <c r="J156" s="1692"/>
      <c r="K156" s="1332">
        <v>0</v>
      </c>
      <c r="L156" s="1383">
        <v>0</v>
      </c>
    </row>
    <row r="157" spans="1:12" ht="45" customHeight="1">
      <c r="A157" s="1709"/>
      <c r="B157" s="1699"/>
      <c r="C157" s="1707"/>
      <c r="D157" s="1391" t="s">
        <v>811</v>
      </c>
      <c r="E157" s="1335">
        <v>391000</v>
      </c>
      <c r="F157" s="1689"/>
      <c r="G157" s="1334">
        <v>160177</v>
      </c>
      <c r="H157" s="1700"/>
      <c r="I157" s="1387">
        <v>0</v>
      </c>
      <c r="J157" s="1692"/>
      <c r="K157" s="1332">
        <v>0</v>
      </c>
      <c r="L157" s="1383">
        <v>0</v>
      </c>
    </row>
    <row r="158" spans="1:12" ht="45" customHeight="1">
      <c r="A158" s="1709"/>
      <c r="B158" s="1699"/>
      <c r="C158" s="1707"/>
      <c r="D158" s="1391" t="s">
        <v>843</v>
      </c>
      <c r="E158" s="1335">
        <v>2199180000</v>
      </c>
      <c r="F158" s="1689"/>
      <c r="G158" s="1334">
        <v>2747684362</v>
      </c>
      <c r="H158" s="1700"/>
      <c r="I158" s="1333">
        <v>2052497136.3800006</v>
      </c>
      <c r="J158" s="1692"/>
      <c r="K158" s="1403">
        <v>0.93330111058667353</v>
      </c>
      <c r="L158" s="1331">
        <v>0.7469915994594144</v>
      </c>
    </row>
    <row r="159" spans="1:12" ht="45" customHeight="1">
      <c r="A159" s="1709"/>
      <c r="B159" s="1699"/>
      <c r="C159" s="1707"/>
      <c r="D159" s="1391" t="s">
        <v>817</v>
      </c>
      <c r="E159" s="1335"/>
      <c r="F159" s="1689"/>
      <c r="G159" s="1334">
        <v>25897806</v>
      </c>
      <c r="H159" s="1700"/>
      <c r="I159" s="1333">
        <v>25897805.030000001</v>
      </c>
      <c r="J159" s="1692"/>
      <c r="K159" s="1332">
        <v>0</v>
      </c>
      <c r="L159" s="1331">
        <v>0.99999996254508983</v>
      </c>
    </row>
    <row r="160" spans="1:12" ht="45" customHeight="1">
      <c r="A160" s="1709"/>
      <c r="B160" s="1699"/>
      <c r="C160" s="1707"/>
      <c r="D160" s="1391" t="s">
        <v>836</v>
      </c>
      <c r="E160" s="1335">
        <v>814000</v>
      </c>
      <c r="F160" s="1689"/>
      <c r="G160" s="1334">
        <v>814000</v>
      </c>
      <c r="H160" s="1700"/>
      <c r="I160" s="1439">
        <v>163802.56</v>
      </c>
      <c r="J160" s="1692"/>
      <c r="K160" s="1403">
        <v>0.20123164619164619</v>
      </c>
      <c r="L160" s="1331">
        <v>0.20123164619164619</v>
      </c>
    </row>
    <row r="161" spans="1:12" ht="45" customHeight="1">
      <c r="A161" s="1709"/>
      <c r="B161" s="1699"/>
      <c r="C161" s="1707"/>
      <c r="D161" s="1391" t="s">
        <v>831</v>
      </c>
      <c r="E161" s="1335">
        <v>735000</v>
      </c>
      <c r="F161" s="1689"/>
      <c r="G161" s="1334">
        <v>723046</v>
      </c>
      <c r="H161" s="1700"/>
      <c r="I161" s="1333">
        <v>259364.58000000002</v>
      </c>
      <c r="J161" s="1692"/>
      <c r="K161" s="1403">
        <v>0.35287697959183678</v>
      </c>
      <c r="L161" s="1331">
        <v>0.35871103636559781</v>
      </c>
    </row>
    <row r="162" spans="1:12" ht="45" customHeight="1">
      <c r="A162" s="1709"/>
      <c r="B162" s="1699"/>
      <c r="C162" s="1707"/>
      <c r="D162" s="1391" t="s">
        <v>828</v>
      </c>
      <c r="E162" s="1335">
        <v>83000</v>
      </c>
      <c r="F162" s="1689"/>
      <c r="G162" s="1334">
        <v>83000</v>
      </c>
      <c r="H162" s="1700"/>
      <c r="I162" s="1333">
        <v>12923.38</v>
      </c>
      <c r="J162" s="1692"/>
      <c r="K162" s="1403">
        <v>0.15570337349397589</v>
      </c>
      <c r="L162" s="1331">
        <v>0.15570337349397589</v>
      </c>
    </row>
    <row r="163" spans="1:12" ht="45" customHeight="1" thickBot="1">
      <c r="A163" s="1695"/>
      <c r="B163" s="1704"/>
      <c r="C163" s="1708"/>
      <c r="D163" s="1390" t="s">
        <v>826</v>
      </c>
      <c r="E163" s="1327">
        <v>552000</v>
      </c>
      <c r="F163" s="1690"/>
      <c r="G163" s="1359">
        <v>552000</v>
      </c>
      <c r="H163" s="1697"/>
      <c r="I163" s="1358">
        <v>57892.569999999985</v>
      </c>
      <c r="J163" s="1693"/>
      <c r="K163" s="1430">
        <v>0.10487784420289853</v>
      </c>
      <c r="L163" s="1357">
        <v>0.10487784420289853</v>
      </c>
    </row>
    <row r="164" spans="1:12" ht="45" customHeight="1">
      <c r="A164" s="1694">
        <v>42</v>
      </c>
      <c r="B164" s="1405">
        <v>750</v>
      </c>
      <c r="C164" s="1440" t="s">
        <v>83</v>
      </c>
      <c r="D164" s="1344" t="s">
        <v>839</v>
      </c>
      <c r="E164" s="1343">
        <v>816000</v>
      </c>
      <c r="F164" s="1688">
        <v>129788000</v>
      </c>
      <c r="G164" s="1342">
        <v>892167</v>
      </c>
      <c r="H164" s="1696">
        <v>138996707</v>
      </c>
      <c r="I164" s="1426">
        <v>590556.06999999995</v>
      </c>
      <c r="J164" s="1691">
        <v>76665789.070000008</v>
      </c>
      <c r="K164" s="1414">
        <v>0.72372067401960782</v>
      </c>
      <c r="L164" s="1392">
        <v>0.66193444725034656</v>
      </c>
    </row>
    <row r="165" spans="1:12" ht="45" customHeight="1">
      <c r="A165" s="1709"/>
      <c r="B165" s="1699">
        <v>754</v>
      </c>
      <c r="C165" s="1707" t="s">
        <v>603</v>
      </c>
      <c r="D165" s="1391" t="s">
        <v>811</v>
      </c>
      <c r="E165" s="1335">
        <v>2578000</v>
      </c>
      <c r="F165" s="1689"/>
      <c r="G165" s="1334">
        <v>1000000</v>
      </c>
      <c r="H165" s="1700"/>
      <c r="I165" s="1387">
        <v>0</v>
      </c>
      <c r="J165" s="1692"/>
      <c r="K165" s="1332">
        <v>0</v>
      </c>
      <c r="L165" s="1383">
        <v>0</v>
      </c>
    </row>
    <row r="166" spans="1:12" ht="45" customHeight="1">
      <c r="A166" s="1709"/>
      <c r="B166" s="1699"/>
      <c r="C166" s="1815"/>
      <c r="D166" s="1391" t="s">
        <v>843</v>
      </c>
      <c r="E166" s="1335">
        <v>50871000</v>
      </c>
      <c r="F166" s="1689"/>
      <c r="G166" s="1334">
        <v>67248862</v>
      </c>
      <c r="H166" s="1700"/>
      <c r="I166" s="1439">
        <v>41114876.630000003</v>
      </c>
      <c r="J166" s="1692"/>
      <c r="K166" s="1403">
        <v>0.80821836861866292</v>
      </c>
      <c r="L166" s="1331">
        <v>0.61138397598460481</v>
      </c>
    </row>
    <row r="167" spans="1:12" ht="45" customHeight="1">
      <c r="A167" s="1709"/>
      <c r="B167" s="1699"/>
      <c r="C167" s="1815"/>
      <c r="D167" s="1391" t="s">
        <v>839</v>
      </c>
      <c r="E167" s="1335">
        <v>41970000</v>
      </c>
      <c r="F167" s="1689"/>
      <c r="G167" s="1334">
        <v>33345224</v>
      </c>
      <c r="H167" s="1700"/>
      <c r="I167" s="1439">
        <v>25929095.489999998</v>
      </c>
      <c r="J167" s="1692"/>
      <c r="K167" s="1438">
        <v>0.61780070264474618</v>
      </c>
      <c r="L167" s="1331">
        <v>0.77759548084007468</v>
      </c>
    </row>
    <row r="168" spans="1:12" ht="45" customHeight="1">
      <c r="A168" s="1709"/>
      <c r="B168" s="1699"/>
      <c r="C168" s="1815"/>
      <c r="D168" s="1391" t="s">
        <v>836</v>
      </c>
      <c r="E168" s="1335">
        <v>511000</v>
      </c>
      <c r="F168" s="1689"/>
      <c r="G168" s="1334">
        <v>511000</v>
      </c>
      <c r="H168" s="1700"/>
      <c r="I168" s="1439">
        <v>496612.5</v>
      </c>
      <c r="J168" s="1692"/>
      <c r="K168" s="1438">
        <v>0.97184442270058713</v>
      </c>
      <c r="L168" s="1331">
        <v>0.97184442270058713</v>
      </c>
    </row>
    <row r="169" spans="1:12" ht="45" customHeight="1">
      <c r="A169" s="1709"/>
      <c r="B169" s="1699"/>
      <c r="C169" s="1815"/>
      <c r="D169" s="1391" t="s">
        <v>834</v>
      </c>
      <c r="E169" s="1335">
        <v>20785000</v>
      </c>
      <c r="F169" s="1689"/>
      <c r="G169" s="1334">
        <v>16760378</v>
      </c>
      <c r="H169" s="1700"/>
      <c r="I169" s="1387">
        <v>0</v>
      </c>
      <c r="J169" s="1692"/>
      <c r="K169" s="1332">
        <v>0</v>
      </c>
      <c r="L169" s="1383">
        <v>0</v>
      </c>
    </row>
    <row r="170" spans="1:12" ht="45" customHeight="1">
      <c r="A170" s="1709"/>
      <c r="B170" s="1699"/>
      <c r="C170" s="1815"/>
      <c r="D170" s="1391" t="s">
        <v>833</v>
      </c>
      <c r="E170" s="1335">
        <v>1029000</v>
      </c>
      <c r="F170" s="1689"/>
      <c r="G170" s="1334">
        <v>1373058</v>
      </c>
      <c r="H170" s="1700"/>
      <c r="I170" s="1439">
        <v>194041.19</v>
      </c>
      <c r="J170" s="1692"/>
      <c r="K170" s="1438">
        <v>0.18857258503401361</v>
      </c>
      <c r="L170" s="1331">
        <v>0.14132046133520945</v>
      </c>
    </row>
    <row r="171" spans="1:12" ht="45" customHeight="1">
      <c r="A171" s="1709"/>
      <c r="B171" s="1699"/>
      <c r="C171" s="1815"/>
      <c r="D171" s="1391" t="s">
        <v>827</v>
      </c>
      <c r="E171" s="1335">
        <v>3558000</v>
      </c>
      <c r="F171" s="1689"/>
      <c r="G171" s="1334">
        <v>9319066</v>
      </c>
      <c r="H171" s="1700"/>
      <c r="I171" s="1439">
        <v>8023195.54</v>
      </c>
      <c r="J171" s="1692"/>
      <c r="K171" s="1438">
        <v>2.2549734513771784</v>
      </c>
      <c r="L171" s="1331">
        <v>0.86094416972688037</v>
      </c>
    </row>
    <row r="172" spans="1:12" ht="45" customHeight="1">
      <c r="A172" s="1709"/>
      <c r="B172" s="1699"/>
      <c r="C172" s="1815"/>
      <c r="D172" s="1391" t="s">
        <v>826</v>
      </c>
      <c r="E172" s="1335">
        <v>997000</v>
      </c>
      <c r="F172" s="1689"/>
      <c r="G172" s="1334">
        <v>499345</v>
      </c>
      <c r="H172" s="1700"/>
      <c r="I172" s="1439">
        <v>317411.65000000002</v>
      </c>
      <c r="J172" s="1692"/>
      <c r="K172" s="1438">
        <v>0.31836675025075228</v>
      </c>
      <c r="L172" s="1331">
        <v>0.63565600937227773</v>
      </c>
    </row>
    <row r="173" spans="1:12" ht="45" customHeight="1">
      <c r="A173" s="1709"/>
      <c r="B173" s="1699"/>
      <c r="C173" s="1815"/>
      <c r="D173" s="1391" t="s">
        <v>824</v>
      </c>
      <c r="E173" s="1335"/>
      <c r="F173" s="1689"/>
      <c r="G173" s="1334">
        <v>2584001</v>
      </c>
      <c r="H173" s="1700"/>
      <c r="I173" s="1387">
        <v>0</v>
      </c>
      <c r="J173" s="1692"/>
      <c r="K173" s="1332">
        <v>0</v>
      </c>
      <c r="L173" s="1383">
        <v>0</v>
      </c>
    </row>
    <row r="174" spans="1:12" ht="45" customHeight="1">
      <c r="A174" s="1709"/>
      <c r="B174" s="1699"/>
      <c r="C174" s="1815"/>
      <c r="D174" s="1391" t="s">
        <v>823</v>
      </c>
      <c r="E174" s="1335">
        <v>5950000</v>
      </c>
      <c r="F174" s="1689"/>
      <c r="G174" s="1334">
        <v>4740606</v>
      </c>
      <c r="H174" s="1700"/>
      <c r="I174" s="1387">
        <v>0</v>
      </c>
      <c r="J174" s="1692"/>
      <c r="K174" s="1332">
        <v>0</v>
      </c>
      <c r="L174" s="1383">
        <v>0</v>
      </c>
    </row>
    <row r="175" spans="1:12" ht="45" customHeight="1" thickBot="1">
      <c r="A175" s="1695"/>
      <c r="B175" s="1372">
        <v>852</v>
      </c>
      <c r="C175" s="1436" t="s">
        <v>418</v>
      </c>
      <c r="D175" s="1390" t="s">
        <v>811</v>
      </c>
      <c r="E175" s="1327">
        <v>723000</v>
      </c>
      <c r="F175" s="1690"/>
      <c r="G175" s="1359">
        <v>723000</v>
      </c>
      <c r="H175" s="1697"/>
      <c r="I175" s="1415">
        <v>0</v>
      </c>
      <c r="J175" s="1693"/>
      <c r="K175" s="1325">
        <v>0</v>
      </c>
      <c r="L175" s="1324">
        <v>0</v>
      </c>
    </row>
    <row r="176" spans="1:12" ht="45" customHeight="1">
      <c r="A176" s="1694">
        <v>44</v>
      </c>
      <c r="B176" s="1405" t="s">
        <v>361</v>
      </c>
      <c r="C176" s="1404" t="s">
        <v>362</v>
      </c>
      <c r="D176" s="1344" t="s">
        <v>820</v>
      </c>
      <c r="E176" s="1343">
        <v>148779000</v>
      </c>
      <c r="F176" s="1688">
        <v>188808000</v>
      </c>
      <c r="G176" s="1342">
        <v>235255033.62</v>
      </c>
      <c r="H176" s="1696">
        <v>265621031.62</v>
      </c>
      <c r="I176" s="1397">
        <v>226214124.08000001</v>
      </c>
      <c r="J176" s="1691">
        <v>231954586.07000002</v>
      </c>
      <c r="K176" s="1414">
        <v>1.5204707927866166</v>
      </c>
      <c r="L176" s="1392">
        <v>0.96156975091719621</v>
      </c>
    </row>
    <row r="177" spans="1:12" ht="45" customHeight="1">
      <c r="A177" s="1709"/>
      <c r="B177" s="1433">
        <v>750</v>
      </c>
      <c r="C177" s="1437" t="s">
        <v>83</v>
      </c>
      <c r="D177" s="1391" t="s">
        <v>840</v>
      </c>
      <c r="E177" s="1335">
        <v>36034000</v>
      </c>
      <c r="F177" s="1689"/>
      <c r="G177" s="1334">
        <v>26370998</v>
      </c>
      <c r="H177" s="1700"/>
      <c r="I177" s="1333">
        <v>4813768.88</v>
      </c>
      <c r="J177" s="1692"/>
      <c r="K177" s="1403">
        <v>0.13358963423433423</v>
      </c>
      <c r="L177" s="1331">
        <v>0.18254026184371178</v>
      </c>
    </row>
    <row r="178" spans="1:12" ht="45" customHeight="1" thickBot="1">
      <c r="A178" s="1695"/>
      <c r="B178" s="1372">
        <v>853</v>
      </c>
      <c r="C178" s="1436" t="s">
        <v>606</v>
      </c>
      <c r="D178" s="1390" t="s">
        <v>840</v>
      </c>
      <c r="E178" s="1327">
        <v>3995000</v>
      </c>
      <c r="F178" s="1690"/>
      <c r="G178" s="1359">
        <v>3995000</v>
      </c>
      <c r="H178" s="1697"/>
      <c r="I178" s="1358">
        <v>926693.11</v>
      </c>
      <c r="J178" s="1693"/>
      <c r="K178" s="1430">
        <v>0.23196323153942427</v>
      </c>
      <c r="L178" s="1357">
        <v>0.23196323153942427</v>
      </c>
    </row>
    <row r="179" spans="1:12" ht="45" customHeight="1">
      <c r="A179" s="1694">
        <v>46</v>
      </c>
      <c r="B179" s="1703">
        <v>750</v>
      </c>
      <c r="C179" s="1773" t="s">
        <v>83</v>
      </c>
      <c r="D179" s="1344" t="s">
        <v>839</v>
      </c>
      <c r="E179" s="1343">
        <v>2356000</v>
      </c>
      <c r="F179" s="1688">
        <v>845163000</v>
      </c>
      <c r="G179" s="1342">
        <v>2850002</v>
      </c>
      <c r="H179" s="1696">
        <v>872104536</v>
      </c>
      <c r="I179" s="1397">
        <v>1517581.5599999998</v>
      </c>
      <c r="J179" s="1691">
        <v>560677617.31999993</v>
      </c>
      <c r="K179" s="1414">
        <v>0.64413478777589128</v>
      </c>
      <c r="L179" s="1392">
        <v>0.5324843842214847</v>
      </c>
    </row>
    <row r="180" spans="1:12" ht="45" customHeight="1">
      <c r="A180" s="1709"/>
      <c r="B180" s="1699"/>
      <c r="C180" s="1775"/>
      <c r="D180" s="1391" t="s">
        <v>840</v>
      </c>
      <c r="E180" s="1335">
        <v>7981000</v>
      </c>
      <c r="F180" s="1689"/>
      <c r="G180" s="1334">
        <v>10594493</v>
      </c>
      <c r="H180" s="1700"/>
      <c r="I180" s="1333">
        <v>5970616.0599999996</v>
      </c>
      <c r="J180" s="1692"/>
      <c r="K180" s="1403">
        <v>0.7481037539155494</v>
      </c>
      <c r="L180" s="1331">
        <v>0.56355845060259135</v>
      </c>
    </row>
    <row r="181" spans="1:12" ht="45" customHeight="1">
      <c r="A181" s="1709"/>
      <c r="B181" s="1699">
        <v>851</v>
      </c>
      <c r="C181" s="1775" t="s">
        <v>416</v>
      </c>
      <c r="D181" s="1391" t="s">
        <v>819</v>
      </c>
      <c r="E181" s="1335"/>
      <c r="F181" s="1689"/>
      <c r="G181" s="1334">
        <v>1088707</v>
      </c>
      <c r="H181" s="1700"/>
      <c r="I181" s="1333">
        <v>595842.3899999999</v>
      </c>
      <c r="J181" s="1692"/>
      <c r="K181" s="1332">
        <v>0</v>
      </c>
      <c r="L181" s="1331">
        <v>0.54729361527022413</v>
      </c>
    </row>
    <row r="182" spans="1:12" ht="45" customHeight="1">
      <c r="A182" s="1709"/>
      <c r="B182" s="1699"/>
      <c r="C182" s="1775"/>
      <c r="D182" s="1391" t="s">
        <v>812</v>
      </c>
      <c r="E182" s="1335">
        <v>80000</v>
      </c>
      <c r="F182" s="1689"/>
      <c r="G182" s="1334">
        <v>80000</v>
      </c>
      <c r="H182" s="1700"/>
      <c r="I182" s="1384">
        <v>0</v>
      </c>
      <c r="J182" s="1692"/>
      <c r="K182" s="1332">
        <v>0</v>
      </c>
      <c r="L182" s="1383">
        <v>0</v>
      </c>
    </row>
    <row r="183" spans="1:12" ht="45" customHeight="1">
      <c r="A183" s="1709"/>
      <c r="B183" s="1699"/>
      <c r="C183" s="1775"/>
      <c r="D183" s="1391" t="s">
        <v>811</v>
      </c>
      <c r="E183" s="1335">
        <v>3301000</v>
      </c>
      <c r="F183" s="1689"/>
      <c r="G183" s="1334">
        <v>3301000</v>
      </c>
      <c r="H183" s="1700"/>
      <c r="I183" s="1384">
        <v>0</v>
      </c>
      <c r="J183" s="1692"/>
      <c r="K183" s="1332">
        <v>0</v>
      </c>
      <c r="L183" s="1383">
        <v>0</v>
      </c>
    </row>
    <row r="184" spans="1:12" ht="45" customHeight="1">
      <c r="A184" s="1709"/>
      <c r="B184" s="1699"/>
      <c r="C184" s="1775"/>
      <c r="D184" s="1391" t="s">
        <v>843</v>
      </c>
      <c r="E184" s="1335">
        <v>478569000</v>
      </c>
      <c r="F184" s="1689"/>
      <c r="G184" s="1334">
        <v>478569000</v>
      </c>
      <c r="H184" s="1700"/>
      <c r="I184" s="1333">
        <v>372765014.07999998</v>
      </c>
      <c r="J184" s="1692"/>
      <c r="K184" s="1403">
        <v>0.77891592242706897</v>
      </c>
      <c r="L184" s="1331">
        <v>0.77891592242706897</v>
      </c>
    </row>
    <row r="185" spans="1:12" ht="45" customHeight="1">
      <c r="A185" s="1709"/>
      <c r="B185" s="1699"/>
      <c r="C185" s="1775"/>
      <c r="D185" s="1391" t="s">
        <v>839</v>
      </c>
      <c r="E185" s="1335">
        <v>84188000</v>
      </c>
      <c r="F185" s="1689"/>
      <c r="G185" s="1334">
        <v>93522880</v>
      </c>
      <c r="H185" s="1700"/>
      <c r="I185" s="1333">
        <v>41413423.210000001</v>
      </c>
      <c r="J185" s="1692"/>
      <c r="K185" s="1403">
        <v>0.49191598814557896</v>
      </c>
      <c r="L185" s="1331">
        <v>0.44281595273798241</v>
      </c>
    </row>
    <row r="186" spans="1:12" ht="45" customHeight="1" thickBot="1">
      <c r="A186" s="1695"/>
      <c r="B186" s="1704"/>
      <c r="C186" s="1774"/>
      <c r="D186" s="1390" t="s">
        <v>840</v>
      </c>
      <c r="E186" s="1327">
        <v>268688000</v>
      </c>
      <c r="F186" s="1690"/>
      <c r="G186" s="1359">
        <v>282098454</v>
      </c>
      <c r="H186" s="1697"/>
      <c r="I186" s="1358">
        <v>138415140.01999998</v>
      </c>
      <c r="J186" s="1693"/>
      <c r="K186" s="1430">
        <v>0.51515192349490857</v>
      </c>
      <c r="L186" s="1357">
        <v>0.4906625259988131</v>
      </c>
    </row>
    <row r="187" spans="1:12" ht="45" customHeight="1">
      <c r="A187" s="1731">
        <v>47</v>
      </c>
      <c r="B187" s="1435">
        <v>150</v>
      </c>
      <c r="C187" s="1434" t="s">
        <v>370</v>
      </c>
      <c r="D187" s="1364" t="s">
        <v>843</v>
      </c>
      <c r="E187" s="1363">
        <v>416881000</v>
      </c>
      <c r="F187" s="1730">
        <v>683865000</v>
      </c>
      <c r="G187" s="1362">
        <v>774676610</v>
      </c>
      <c r="H187" s="1716">
        <v>1262160610</v>
      </c>
      <c r="I187" s="1317">
        <v>564262061.63</v>
      </c>
      <c r="J187" s="1734">
        <v>945348474.85000002</v>
      </c>
      <c r="K187" s="1361">
        <v>1.353532690695906</v>
      </c>
      <c r="L187" s="1314">
        <v>0.72838401772579653</v>
      </c>
    </row>
    <row r="188" spans="1:12" ht="45" customHeight="1">
      <c r="A188" s="1709"/>
      <c r="B188" s="1433">
        <v>750</v>
      </c>
      <c r="C188" s="1432" t="s">
        <v>83</v>
      </c>
      <c r="D188" s="1391" t="s">
        <v>843</v>
      </c>
      <c r="E188" s="1335">
        <v>1212000</v>
      </c>
      <c r="F188" s="1689"/>
      <c r="G188" s="1334">
        <v>1212000</v>
      </c>
      <c r="H188" s="1700"/>
      <c r="I188" s="1387">
        <v>0</v>
      </c>
      <c r="J188" s="1692"/>
      <c r="K188" s="1332">
        <v>0</v>
      </c>
      <c r="L188" s="1383">
        <v>0</v>
      </c>
    </row>
    <row r="189" spans="1:12" ht="45" customHeight="1" thickBot="1">
      <c r="A189" s="1695"/>
      <c r="B189" s="1372">
        <v>900</v>
      </c>
      <c r="C189" s="1360" t="s">
        <v>608</v>
      </c>
      <c r="D189" s="1390" t="s">
        <v>843</v>
      </c>
      <c r="E189" s="1327">
        <v>265772000</v>
      </c>
      <c r="F189" s="1690"/>
      <c r="G189" s="1359">
        <v>486272000</v>
      </c>
      <c r="H189" s="1697"/>
      <c r="I189" s="1358">
        <v>381086413.22000003</v>
      </c>
      <c r="J189" s="1693"/>
      <c r="K189" s="1430">
        <v>1.4338847328537243</v>
      </c>
      <c r="L189" s="1357">
        <v>0.78368981397242699</v>
      </c>
    </row>
    <row r="190" spans="1:12" ht="45" customHeight="1">
      <c r="A190" s="1694">
        <v>49</v>
      </c>
      <c r="B190" s="1703">
        <v>750</v>
      </c>
      <c r="C190" s="1773" t="s">
        <v>83</v>
      </c>
      <c r="D190" s="1344" t="s">
        <v>839</v>
      </c>
      <c r="E190" s="1343">
        <v>446000</v>
      </c>
      <c r="F190" s="1688">
        <v>1300000</v>
      </c>
      <c r="G190" s="1342">
        <v>446000</v>
      </c>
      <c r="H190" s="1696">
        <v>1300000</v>
      </c>
      <c r="I190" s="1397">
        <v>124293.70000000001</v>
      </c>
      <c r="J190" s="1688">
        <v>124293.70000000001</v>
      </c>
      <c r="K190" s="1414">
        <v>0.27868542600896862</v>
      </c>
      <c r="L190" s="1392">
        <v>0.27868542600896862</v>
      </c>
    </row>
    <row r="191" spans="1:12" ht="45" customHeight="1" thickBot="1">
      <c r="A191" s="1695"/>
      <c r="B191" s="1704"/>
      <c r="C191" s="1774"/>
      <c r="D191" s="1390" t="s">
        <v>840</v>
      </c>
      <c r="E191" s="1327">
        <v>854000</v>
      </c>
      <c r="F191" s="1690"/>
      <c r="G191" s="1359">
        <v>854000</v>
      </c>
      <c r="H191" s="1697"/>
      <c r="I191" s="1415">
        <v>0</v>
      </c>
      <c r="J191" s="1690"/>
      <c r="K191" s="1325">
        <v>0</v>
      </c>
      <c r="L191" s="1324">
        <v>0</v>
      </c>
    </row>
    <row r="192" spans="1:12" ht="45" customHeight="1">
      <c r="A192" s="1694">
        <v>57</v>
      </c>
      <c r="B192" s="1703">
        <v>754</v>
      </c>
      <c r="C192" s="1776" t="s">
        <v>603</v>
      </c>
      <c r="D192" s="1344" t="s">
        <v>811</v>
      </c>
      <c r="E192" s="1343">
        <v>1000000</v>
      </c>
      <c r="F192" s="1688">
        <v>12778000</v>
      </c>
      <c r="G192" s="1342">
        <v>1000000</v>
      </c>
      <c r="H192" s="1696">
        <v>12778000</v>
      </c>
      <c r="I192" s="1341">
        <v>0</v>
      </c>
      <c r="J192" s="1691">
        <v>3844629.85</v>
      </c>
      <c r="K192" s="1340">
        <v>0</v>
      </c>
      <c r="L192" s="1339">
        <v>0</v>
      </c>
    </row>
    <row r="193" spans="1:12" ht="45" customHeight="1">
      <c r="A193" s="1709"/>
      <c r="B193" s="1699"/>
      <c r="C193" s="1777"/>
      <c r="D193" s="1391" t="s">
        <v>843</v>
      </c>
      <c r="E193" s="1335">
        <v>9032000</v>
      </c>
      <c r="F193" s="1689"/>
      <c r="G193" s="1334">
        <v>9032000</v>
      </c>
      <c r="H193" s="1700"/>
      <c r="I193" s="1333">
        <v>3056339.68</v>
      </c>
      <c r="J193" s="1692"/>
      <c r="K193" s="1403">
        <v>0.33839013286093889</v>
      </c>
      <c r="L193" s="1331">
        <v>0.33839013286093889</v>
      </c>
    </row>
    <row r="194" spans="1:12" ht="45" customHeight="1" thickBot="1">
      <c r="A194" s="1695"/>
      <c r="B194" s="1704"/>
      <c r="C194" s="1778"/>
      <c r="D194" s="1390" t="s">
        <v>840</v>
      </c>
      <c r="E194" s="1327">
        <v>2746000</v>
      </c>
      <c r="F194" s="1690"/>
      <c r="G194" s="1359">
        <v>2746000</v>
      </c>
      <c r="H194" s="1697"/>
      <c r="I194" s="1358">
        <v>788290.17</v>
      </c>
      <c r="J194" s="1693"/>
      <c r="K194" s="1430">
        <v>0.28706852512745812</v>
      </c>
      <c r="L194" s="1357">
        <v>0.28706852512745812</v>
      </c>
    </row>
    <row r="195" spans="1:12" ht="45" customHeight="1">
      <c r="A195" s="1694">
        <v>58</v>
      </c>
      <c r="B195" s="1703">
        <v>720</v>
      </c>
      <c r="C195" s="1773" t="s">
        <v>386</v>
      </c>
      <c r="D195" s="1344" t="s">
        <v>839</v>
      </c>
      <c r="E195" s="1343">
        <v>3680000</v>
      </c>
      <c r="F195" s="1688">
        <v>25231000</v>
      </c>
      <c r="G195" s="1342">
        <v>3680000</v>
      </c>
      <c r="H195" s="1696">
        <v>25231000</v>
      </c>
      <c r="I195" s="1397">
        <v>726465.73</v>
      </c>
      <c r="J195" s="1691">
        <v>4888997.09</v>
      </c>
      <c r="K195" s="1414">
        <v>0.19740916576086956</v>
      </c>
      <c r="L195" s="1431">
        <v>0.19740916576086956</v>
      </c>
    </row>
    <row r="196" spans="1:12" ht="45" customHeight="1">
      <c r="A196" s="1709"/>
      <c r="B196" s="1699"/>
      <c r="C196" s="1775"/>
      <c r="D196" s="1391" t="s">
        <v>840</v>
      </c>
      <c r="E196" s="1335">
        <v>635000</v>
      </c>
      <c r="F196" s="1689"/>
      <c r="G196" s="1334">
        <v>635000</v>
      </c>
      <c r="H196" s="1700"/>
      <c r="I196" s="1333">
        <v>144848</v>
      </c>
      <c r="J196" s="1692"/>
      <c r="K196" s="1403">
        <v>0.22810708661417323</v>
      </c>
      <c r="L196" s="1331">
        <v>0.22810708661417323</v>
      </c>
    </row>
    <row r="197" spans="1:12" ht="45" customHeight="1">
      <c r="A197" s="1709"/>
      <c r="B197" s="1699">
        <v>750</v>
      </c>
      <c r="C197" s="1775" t="s">
        <v>83</v>
      </c>
      <c r="D197" s="1391" t="s">
        <v>843</v>
      </c>
      <c r="E197" s="1335">
        <v>749000</v>
      </c>
      <c r="F197" s="1689"/>
      <c r="G197" s="1334">
        <v>7327494</v>
      </c>
      <c r="H197" s="1700"/>
      <c r="I197" s="1333">
        <v>1101437.74</v>
      </c>
      <c r="J197" s="1692"/>
      <c r="K197" s="1403">
        <v>1.4705443791722297</v>
      </c>
      <c r="L197" s="1331">
        <v>0.15031574778498624</v>
      </c>
    </row>
    <row r="198" spans="1:12" ht="45" customHeight="1">
      <c r="A198" s="1709"/>
      <c r="B198" s="1699"/>
      <c r="C198" s="1775"/>
      <c r="D198" s="1391" t="s">
        <v>839</v>
      </c>
      <c r="E198" s="1335">
        <v>11733000</v>
      </c>
      <c r="F198" s="1689"/>
      <c r="G198" s="1334">
        <v>5015852</v>
      </c>
      <c r="H198" s="1700"/>
      <c r="I198" s="1333">
        <v>1665051.57</v>
      </c>
      <c r="J198" s="1692"/>
      <c r="K198" s="1403">
        <v>0.1419118358476093</v>
      </c>
      <c r="L198" s="1331">
        <v>0.33195787475388033</v>
      </c>
    </row>
    <row r="199" spans="1:12" ht="45" customHeight="1" thickBot="1">
      <c r="A199" s="1695"/>
      <c r="B199" s="1704"/>
      <c r="C199" s="1774"/>
      <c r="D199" s="1390" t="s">
        <v>840</v>
      </c>
      <c r="E199" s="1327">
        <v>8434000</v>
      </c>
      <c r="F199" s="1690"/>
      <c r="G199" s="1359">
        <v>8572654</v>
      </c>
      <c r="H199" s="1697"/>
      <c r="I199" s="1358">
        <v>1251194.05</v>
      </c>
      <c r="J199" s="1693"/>
      <c r="K199" s="1430">
        <v>0.14835120346217689</v>
      </c>
      <c r="L199" s="1357">
        <v>0.14595177292819703</v>
      </c>
    </row>
    <row r="200" spans="1:12" ht="45" customHeight="1" thickBot="1">
      <c r="A200" s="1412">
        <v>61</v>
      </c>
      <c r="B200" s="1423">
        <v>750</v>
      </c>
      <c r="C200" s="1429" t="s">
        <v>83</v>
      </c>
      <c r="D200" s="1409" t="s">
        <v>839</v>
      </c>
      <c r="E200" s="1408">
        <v>1499000</v>
      </c>
      <c r="F200" s="1408">
        <v>1499000</v>
      </c>
      <c r="G200" s="1407">
        <v>8632088</v>
      </c>
      <c r="H200" s="1407">
        <v>8632088</v>
      </c>
      <c r="I200" s="1349">
        <v>7925323.25</v>
      </c>
      <c r="J200" s="1428">
        <v>7925323.25</v>
      </c>
      <c r="K200" s="1427">
        <v>5.2870735490326881</v>
      </c>
      <c r="L200" s="1406">
        <v>0.91812354670156282</v>
      </c>
    </row>
    <row r="201" spans="1:12" ht="45" customHeight="1">
      <c r="A201" s="1701">
        <v>62</v>
      </c>
      <c r="B201" s="1346" t="s">
        <v>365</v>
      </c>
      <c r="C201" s="1345" t="s">
        <v>366</v>
      </c>
      <c r="D201" s="1413" t="s">
        <v>821</v>
      </c>
      <c r="E201" s="1343">
        <v>89697000</v>
      </c>
      <c r="F201" s="1688">
        <v>95587000</v>
      </c>
      <c r="G201" s="1342">
        <v>273531901</v>
      </c>
      <c r="H201" s="1696">
        <v>279421901</v>
      </c>
      <c r="I201" s="1397">
        <v>179288002.56</v>
      </c>
      <c r="J201" s="1691">
        <v>179989634.78999999</v>
      </c>
      <c r="K201" s="1414">
        <v>1.9988182721830161</v>
      </c>
      <c r="L201" s="1392">
        <v>0.65545554980806431</v>
      </c>
    </row>
    <row r="202" spans="1:12" ht="45" customHeight="1" thickBot="1">
      <c r="A202" s="1702"/>
      <c r="B202" s="1372">
        <v>750</v>
      </c>
      <c r="C202" s="1401" t="s">
        <v>83</v>
      </c>
      <c r="D202" s="1370" t="s">
        <v>821</v>
      </c>
      <c r="E202" s="1327">
        <v>5890000</v>
      </c>
      <c r="F202" s="1690"/>
      <c r="G202" s="1359">
        <v>5890000</v>
      </c>
      <c r="H202" s="1697"/>
      <c r="I202" s="1358">
        <v>701632.23</v>
      </c>
      <c r="J202" s="1693"/>
      <c r="K202" s="1430">
        <v>0.11912261969439727</v>
      </c>
      <c r="L202" s="1357">
        <v>0.11912261969439727</v>
      </c>
    </row>
    <row r="203" spans="1:12" ht="45" customHeight="1">
      <c r="A203" s="1701">
        <v>64</v>
      </c>
      <c r="B203" s="1703">
        <v>750</v>
      </c>
      <c r="C203" s="1773" t="s">
        <v>83</v>
      </c>
      <c r="D203" s="1344" t="s">
        <v>839</v>
      </c>
      <c r="E203" s="1343">
        <v>3463000</v>
      </c>
      <c r="F203" s="1688">
        <v>3463000</v>
      </c>
      <c r="G203" s="1342">
        <v>3463000</v>
      </c>
      <c r="H203" s="1696">
        <v>5030488</v>
      </c>
      <c r="I203" s="1426">
        <v>363404.71</v>
      </c>
      <c r="J203" s="1691">
        <v>1303897.51</v>
      </c>
      <c r="K203" s="1414">
        <v>0.10493927519491771</v>
      </c>
      <c r="L203" s="1392">
        <v>0.10493927519491771</v>
      </c>
    </row>
    <row r="204" spans="1:12" ht="45" customHeight="1" thickBot="1">
      <c r="A204" s="1702"/>
      <c r="B204" s="1704"/>
      <c r="C204" s="1774"/>
      <c r="D204" s="1390" t="s">
        <v>826</v>
      </c>
      <c r="E204" s="1327"/>
      <c r="F204" s="1690"/>
      <c r="G204" s="1359">
        <v>1567488</v>
      </c>
      <c r="H204" s="1697"/>
      <c r="I204" s="1425">
        <v>940492.80000000005</v>
      </c>
      <c r="J204" s="1693"/>
      <c r="K204" s="1325">
        <v>0</v>
      </c>
      <c r="L204" s="1424">
        <v>0.6</v>
      </c>
    </row>
    <row r="205" spans="1:12" ht="45" customHeight="1">
      <c r="A205" s="1813">
        <v>69</v>
      </c>
      <c r="B205" s="1811" t="s">
        <v>378</v>
      </c>
      <c r="C205" s="1809" t="s">
        <v>379</v>
      </c>
      <c r="D205" s="1364" t="s">
        <v>843</v>
      </c>
      <c r="E205" s="1363">
        <v>2020000</v>
      </c>
      <c r="F205" s="1698">
        <v>2020000</v>
      </c>
      <c r="G205" s="1362">
        <v>2020000</v>
      </c>
      <c r="H205" s="1715">
        <v>2274998</v>
      </c>
      <c r="I205" s="1317">
        <v>143694.38</v>
      </c>
      <c r="J205" s="1737">
        <v>398691.74</v>
      </c>
      <c r="K205" s="1361">
        <v>7.1135831683168324E-2</v>
      </c>
      <c r="L205" s="1314">
        <v>7.1135831683168324E-2</v>
      </c>
    </row>
    <row r="206" spans="1:12" ht="45" customHeight="1" thickBot="1">
      <c r="A206" s="1814"/>
      <c r="B206" s="1812"/>
      <c r="C206" s="1810"/>
      <c r="D206" s="1396" t="s">
        <v>823</v>
      </c>
      <c r="E206" s="1379"/>
      <c r="F206" s="1698"/>
      <c r="G206" s="1378">
        <v>254998</v>
      </c>
      <c r="H206" s="1715"/>
      <c r="I206" s="1350">
        <v>254997.36</v>
      </c>
      <c r="J206" s="1737"/>
      <c r="K206" s="1377">
        <v>0</v>
      </c>
      <c r="L206" s="1347">
        <v>0.9999974901763935</v>
      </c>
    </row>
    <row r="207" spans="1:12" ht="45" customHeight="1">
      <c r="A207" s="1694">
        <v>71</v>
      </c>
      <c r="B207" s="1703">
        <v>750</v>
      </c>
      <c r="C207" s="1773" t="s">
        <v>83</v>
      </c>
      <c r="D207" s="1344" t="s">
        <v>843</v>
      </c>
      <c r="E207" s="1343">
        <v>3088000</v>
      </c>
      <c r="F207" s="1343">
        <v>3088000</v>
      </c>
      <c r="G207" s="1342">
        <v>8905973</v>
      </c>
      <c r="H207" s="1717">
        <v>8942018</v>
      </c>
      <c r="I207" s="1397">
        <v>7962927.5200000005</v>
      </c>
      <c r="J207" s="1807">
        <v>7977133.7800000003</v>
      </c>
      <c r="K207" s="1414">
        <v>2.5786682383419692</v>
      </c>
      <c r="L207" s="1392">
        <v>0.8941108983824676</v>
      </c>
    </row>
    <row r="208" spans="1:12" ht="45" customHeight="1" thickBot="1">
      <c r="A208" s="1695"/>
      <c r="B208" s="1704"/>
      <c r="C208" s="1774"/>
      <c r="D208" s="1390" t="s">
        <v>840</v>
      </c>
      <c r="E208" s="1327"/>
      <c r="F208" s="1327"/>
      <c r="G208" s="1359">
        <v>36045</v>
      </c>
      <c r="H208" s="1718"/>
      <c r="I208" s="1358">
        <v>14206.260000000002</v>
      </c>
      <c r="J208" s="1808"/>
      <c r="K208" s="1325">
        <v>0</v>
      </c>
      <c r="L208" s="1357">
        <v>0.39412567623803585</v>
      </c>
    </row>
    <row r="209" spans="1:12" ht="45" customHeight="1" thickBot="1">
      <c r="A209" s="1412">
        <v>80</v>
      </c>
      <c r="B209" s="1423">
        <v>750</v>
      </c>
      <c r="C209" s="1422" t="s">
        <v>83</v>
      </c>
      <c r="D209" s="1391" t="s">
        <v>834</v>
      </c>
      <c r="E209" s="1408"/>
      <c r="F209" s="1408"/>
      <c r="G209" s="1359">
        <v>2364700</v>
      </c>
      <c r="H209" s="1421">
        <v>2364700</v>
      </c>
      <c r="I209" s="1341">
        <v>0</v>
      </c>
      <c r="J209" s="1420">
        <v>0</v>
      </c>
      <c r="K209" s="1340">
        <v>0</v>
      </c>
      <c r="L209" s="1339">
        <v>0</v>
      </c>
    </row>
    <row r="210" spans="1:12" ht="45" customHeight="1">
      <c r="A210" s="1767">
        <v>83</v>
      </c>
      <c r="B210" s="1769">
        <v>758</v>
      </c>
      <c r="C210" s="1771" t="s">
        <v>412</v>
      </c>
      <c r="D210" s="1419" t="s">
        <v>866</v>
      </c>
      <c r="E210" s="1418">
        <v>35979765000</v>
      </c>
      <c r="F210" s="1719">
        <v>35996528000</v>
      </c>
      <c r="G210" s="1342">
        <v>17001930699.379997</v>
      </c>
      <c r="H210" s="1719">
        <v>17010741153.379997</v>
      </c>
      <c r="I210" s="1341">
        <v>0</v>
      </c>
      <c r="J210" s="1794">
        <v>0</v>
      </c>
      <c r="K210" s="1340">
        <v>0</v>
      </c>
      <c r="L210" s="1339">
        <v>0</v>
      </c>
    </row>
    <row r="211" spans="1:12" ht="45" customHeight="1" thickBot="1">
      <c r="A211" s="1768"/>
      <c r="B211" s="1770"/>
      <c r="C211" s="1772"/>
      <c r="D211" s="1417" t="s">
        <v>865</v>
      </c>
      <c r="E211" s="1416">
        <v>16763000</v>
      </c>
      <c r="F211" s="1720"/>
      <c r="G211" s="1359">
        <v>8810454</v>
      </c>
      <c r="H211" s="1720"/>
      <c r="I211" s="1415">
        <v>0</v>
      </c>
      <c r="J211" s="1795"/>
      <c r="K211" s="1325">
        <v>0</v>
      </c>
      <c r="L211" s="1324">
        <v>0</v>
      </c>
    </row>
    <row r="212" spans="1:12" ht="45" customHeight="1">
      <c r="A212" s="1694">
        <v>88</v>
      </c>
      <c r="B212" s="1703">
        <v>755</v>
      </c>
      <c r="C212" s="1773" t="s">
        <v>402</v>
      </c>
      <c r="D212" s="1344" t="s">
        <v>843</v>
      </c>
      <c r="E212" s="1343">
        <v>1651000</v>
      </c>
      <c r="F212" s="1688">
        <v>7057000</v>
      </c>
      <c r="G212" s="1342">
        <v>5976803</v>
      </c>
      <c r="H212" s="1696">
        <v>56526257</v>
      </c>
      <c r="I212" s="1397">
        <v>4029334.8400000003</v>
      </c>
      <c r="J212" s="1691">
        <v>44934529.160000011</v>
      </c>
      <c r="K212" s="1414">
        <v>2.4405419987886132</v>
      </c>
      <c r="L212" s="1392">
        <v>0.67416223020902655</v>
      </c>
    </row>
    <row r="213" spans="1:12" ht="45" customHeight="1">
      <c r="A213" s="1709"/>
      <c r="B213" s="1699"/>
      <c r="C213" s="1775"/>
      <c r="D213" s="1391" t="s">
        <v>839</v>
      </c>
      <c r="E213" s="1335">
        <v>421000</v>
      </c>
      <c r="F213" s="1689"/>
      <c r="G213" s="1334">
        <v>46894477</v>
      </c>
      <c r="H213" s="1700"/>
      <c r="I213" s="1317">
        <v>38906493.070000008</v>
      </c>
      <c r="J213" s="1692"/>
      <c r="K213" s="1361">
        <v>92.414472850356319</v>
      </c>
      <c r="L213" s="1314">
        <v>0.82966045383126907</v>
      </c>
    </row>
    <row r="214" spans="1:12" ht="45" customHeight="1" thickBot="1">
      <c r="A214" s="1738"/>
      <c r="B214" s="1739"/>
      <c r="C214" s="1783"/>
      <c r="D214" s="1396" t="s">
        <v>840</v>
      </c>
      <c r="E214" s="1379">
        <v>4985000</v>
      </c>
      <c r="F214" s="1741"/>
      <c r="G214" s="1378">
        <v>3654977</v>
      </c>
      <c r="H214" s="1713"/>
      <c r="I214" s="1350">
        <v>1998701.25</v>
      </c>
      <c r="J214" s="1735"/>
      <c r="K214" s="1394">
        <v>0.40094307923771316</v>
      </c>
      <c r="L214" s="1347">
        <v>0.5468437284283868</v>
      </c>
    </row>
    <row r="215" spans="1:12" ht="45" customHeight="1">
      <c r="A215" s="1694" t="s">
        <v>864</v>
      </c>
      <c r="B215" s="1346" t="s">
        <v>365</v>
      </c>
      <c r="C215" s="1345" t="s">
        <v>366</v>
      </c>
      <c r="D215" s="1413" t="s">
        <v>821</v>
      </c>
      <c r="E215" s="1343">
        <v>89000</v>
      </c>
      <c r="F215" s="1784">
        <v>89000</v>
      </c>
      <c r="G215" s="1342">
        <v>89000</v>
      </c>
      <c r="H215" s="1696">
        <v>6715370</v>
      </c>
      <c r="I215" s="1341">
        <v>0</v>
      </c>
      <c r="J215" s="1688">
        <v>5304856.97</v>
      </c>
      <c r="K215" s="1340">
        <v>0</v>
      </c>
      <c r="L215" s="1339">
        <v>0</v>
      </c>
    </row>
    <row r="216" spans="1:12" ht="45" customHeight="1" thickBot="1">
      <c r="A216" s="1695"/>
      <c r="B216" s="1402" t="s">
        <v>398</v>
      </c>
      <c r="C216" s="1360" t="s">
        <v>603</v>
      </c>
      <c r="D216" s="1390" t="s">
        <v>843</v>
      </c>
      <c r="E216" s="1327"/>
      <c r="F216" s="1785"/>
      <c r="G216" s="1359">
        <v>6626370</v>
      </c>
      <c r="H216" s="1697"/>
      <c r="I216" s="1358">
        <v>5304856.97</v>
      </c>
      <c r="J216" s="1690"/>
      <c r="K216" s="1325">
        <v>0</v>
      </c>
      <c r="L216" s="1357">
        <v>0.80056757621442809</v>
      </c>
    </row>
    <row r="217" spans="1:12" ht="45" customHeight="1" thickBot="1">
      <c r="A217" s="1412" t="s">
        <v>863</v>
      </c>
      <c r="B217" s="1411" t="s">
        <v>398</v>
      </c>
      <c r="C217" s="1410" t="s">
        <v>603</v>
      </c>
      <c r="D217" s="1409" t="s">
        <v>843</v>
      </c>
      <c r="E217" s="1408"/>
      <c r="F217" s="1408"/>
      <c r="G217" s="1407">
        <v>7838920</v>
      </c>
      <c r="H217" s="1407">
        <v>7838920</v>
      </c>
      <c r="I217" s="1395">
        <v>6517406.96</v>
      </c>
      <c r="J217" s="1349">
        <v>6517406.96</v>
      </c>
      <c r="K217" s="1386">
        <v>0</v>
      </c>
      <c r="L217" s="1406">
        <v>0.83141644001979864</v>
      </c>
    </row>
    <row r="218" spans="1:12" ht="45" customHeight="1">
      <c r="A218" s="1694" t="s">
        <v>862</v>
      </c>
      <c r="B218" s="1405" t="s">
        <v>361</v>
      </c>
      <c r="C218" s="1404" t="s">
        <v>362</v>
      </c>
      <c r="D218" s="1344" t="s">
        <v>843</v>
      </c>
      <c r="E218" s="1343">
        <v>383000</v>
      </c>
      <c r="F218" s="1688">
        <v>18637000</v>
      </c>
      <c r="G218" s="1342">
        <v>383000</v>
      </c>
      <c r="H218" s="1696">
        <v>22049512</v>
      </c>
      <c r="I218" s="1341">
        <v>0</v>
      </c>
      <c r="J218" s="1789">
        <v>12855602.030000001</v>
      </c>
      <c r="K218" s="1340">
        <v>0</v>
      </c>
      <c r="L218" s="1339">
        <v>0</v>
      </c>
    </row>
    <row r="219" spans="1:12" ht="45" customHeight="1">
      <c r="A219" s="1709"/>
      <c r="B219" s="1781">
        <v>754</v>
      </c>
      <c r="C219" s="1777" t="s">
        <v>603</v>
      </c>
      <c r="D219" s="1391" t="s">
        <v>843</v>
      </c>
      <c r="E219" s="1335">
        <v>13600000</v>
      </c>
      <c r="F219" s="1689"/>
      <c r="G219" s="1334">
        <v>17012512</v>
      </c>
      <c r="H219" s="1700"/>
      <c r="I219" s="1333">
        <v>10837302.970000001</v>
      </c>
      <c r="J219" s="1790"/>
      <c r="K219" s="1403">
        <v>0.79686051250000001</v>
      </c>
      <c r="L219" s="1331">
        <v>0.63701956360118961</v>
      </c>
    </row>
    <row r="220" spans="1:12" ht="45" customHeight="1">
      <c r="A220" s="1709"/>
      <c r="B220" s="1781"/>
      <c r="C220" s="1782"/>
      <c r="D220" s="1391" t="s">
        <v>836</v>
      </c>
      <c r="E220" s="1335">
        <v>3863000</v>
      </c>
      <c r="F220" s="1689"/>
      <c r="G220" s="1334">
        <v>3863000</v>
      </c>
      <c r="H220" s="1700"/>
      <c r="I220" s="1333">
        <v>2018299.06</v>
      </c>
      <c r="J220" s="1790"/>
      <c r="K220" s="1403">
        <v>0.5224693398912762</v>
      </c>
      <c r="L220" s="1331">
        <v>0.5224693398912762</v>
      </c>
    </row>
    <row r="221" spans="1:12" ht="45" customHeight="1" thickBot="1">
      <c r="A221" s="1695"/>
      <c r="B221" s="1402" t="s">
        <v>415</v>
      </c>
      <c r="C221" s="1401" t="s">
        <v>416</v>
      </c>
      <c r="D221" s="1390" t="s">
        <v>843</v>
      </c>
      <c r="E221" s="1327">
        <v>791000</v>
      </c>
      <c r="F221" s="1690"/>
      <c r="G221" s="1359">
        <v>791000</v>
      </c>
      <c r="H221" s="1697"/>
      <c r="I221" s="1326">
        <v>0</v>
      </c>
      <c r="J221" s="1791"/>
      <c r="K221" s="1325">
        <v>0</v>
      </c>
      <c r="L221" s="1324">
        <v>0</v>
      </c>
    </row>
    <row r="222" spans="1:12" ht="45" customHeight="1">
      <c r="A222" s="1799" t="s">
        <v>861</v>
      </c>
      <c r="B222" s="1400">
        <v>750</v>
      </c>
      <c r="C222" s="1399" t="s">
        <v>83</v>
      </c>
      <c r="D222" s="1364" t="s">
        <v>843</v>
      </c>
      <c r="E222" s="1363">
        <v>3632000</v>
      </c>
      <c r="F222" s="1730">
        <v>8643000</v>
      </c>
      <c r="G222" s="1362">
        <v>3632000</v>
      </c>
      <c r="H222" s="1716">
        <v>14185994</v>
      </c>
      <c r="I222" s="1317">
        <v>3534832.13</v>
      </c>
      <c r="J222" s="1730">
        <v>14088825.510000002</v>
      </c>
      <c r="K222" s="1361">
        <v>0.97324673182819377</v>
      </c>
      <c r="L222" s="1314">
        <v>0.97324673182819377</v>
      </c>
    </row>
    <row r="223" spans="1:12" ht="45" customHeight="1" thickBot="1">
      <c r="A223" s="1800"/>
      <c r="B223" s="1398">
        <v>754</v>
      </c>
      <c r="C223" s="1381" t="s">
        <v>603</v>
      </c>
      <c r="D223" s="1396" t="s">
        <v>843</v>
      </c>
      <c r="E223" s="1379">
        <v>5011000</v>
      </c>
      <c r="F223" s="1741"/>
      <c r="G223" s="1378">
        <v>10553994</v>
      </c>
      <c r="H223" s="1713"/>
      <c r="I223" s="1358">
        <v>10553993.380000001</v>
      </c>
      <c r="J223" s="1741"/>
      <c r="K223" s="1361">
        <v>2.1061651127519458</v>
      </c>
      <c r="L223" s="1357">
        <v>0.99999994125446734</v>
      </c>
    </row>
    <row r="224" spans="1:12" ht="45" customHeight="1">
      <c r="A224" s="1796" t="s">
        <v>860</v>
      </c>
      <c r="B224" s="1792">
        <v>754</v>
      </c>
      <c r="C224" s="1776" t="s">
        <v>603</v>
      </c>
      <c r="D224" s="1344" t="s">
        <v>843</v>
      </c>
      <c r="E224" s="1343"/>
      <c r="F224" s="1688">
        <v>21000</v>
      </c>
      <c r="G224" s="1342">
        <v>17117084</v>
      </c>
      <c r="H224" s="1696">
        <v>28315478</v>
      </c>
      <c r="I224" s="1397">
        <v>13784865.65</v>
      </c>
      <c r="J224" s="1688">
        <v>20855189.259999998</v>
      </c>
      <c r="K224" s="1340">
        <v>0</v>
      </c>
      <c r="L224" s="1392">
        <v>0.80532791975549112</v>
      </c>
    </row>
    <row r="225" spans="1:12" ht="45" customHeight="1" thickBot="1">
      <c r="A225" s="1798"/>
      <c r="B225" s="1793"/>
      <c r="C225" s="1778"/>
      <c r="D225" s="1390" t="s">
        <v>834</v>
      </c>
      <c r="E225" s="1327">
        <v>21000</v>
      </c>
      <c r="F225" s="1690"/>
      <c r="G225" s="1359">
        <v>11198394</v>
      </c>
      <c r="H225" s="1697"/>
      <c r="I225" s="1569">
        <v>7070323.6099999994</v>
      </c>
      <c r="J225" s="1690"/>
      <c r="K225" s="1430">
        <v>336.68207666666666</v>
      </c>
      <c r="L225" s="1357">
        <v>0.63136942761613846</v>
      </c>
    </row>
    <row r="226" spans="1:12" ht="45" customHeight="1">
      <c r="A226" s="1796" t="s">
        <v>859</v>
      </c>
      <c r="B226" s="1346" t="s">
        <v>365</v>
      </c>
      <c r="C226" s="1345" t="s">
        <v>366</v>
      </c>
      <c r="D226" s="1344" t="s">
        <v>821</v>
      </c>
      <c r="E226" s="1343">
        <v>70000</v>
      </c>
      <c r="F226" s="1789">
        <v>1636000</v>
      </c>
      <c r="G226" s="1342">
        <v>645198</v>
      </c>
      <c r="H226" s="1696">
        <v>11400428</v>
      </c>
      <c r="I226" s="1342">
        <v>575197.19999999995</v>
      </c>
      <c r="J226" s="1710">
        <v>9815148.1600000001</v>
      </c>
      <c r="K226" s="1393">
        <v>8.2171028571428568</v>
      </c>
      <c r="L226" s="1392">
        <v>0.89150493336929126</v>
      </c>
    </row>
    <row r="227" spans="1:12" ht="45" customHeight="1">
      <c r="A227" s="1797"/>
      <c r="B227" s="1781">
        <v>750</v>
      </c>
      <c r="C227" s="1777" t="s">
        <v>83</v>
      </c>
      <c r="D227" s="1336" t="s">
        <v>843</v>
      </c>
      <c r="E227" s="1335">
        <v>1566000</v>
      </c>
      <c r="F227" s="1790"/>
      <c r="G227" s="1334">
        <v>1422000</v>
      </c>
      <c r="H227" s="1700"/>
      <c r="I227" s="1384">
        <v>0</v>
      </c>
      <c r="J227" s="1711"/>
      <c r="K227" s="1332">
        <v>0</v>
      </c>
      <c r="L227" s="1383">
        <v>0</v>
      </c>
    </row>
    <row r="228" spans="1:12" ht="45" customHeight="1">
      <c r="A228" s="1797"/>
      <c r="B228" s="1781"/>
      <c r="C228" s="1777"/>
      <c r="D228" s="1391" t="s">
        <v>833</v>
      </c>
      <c r="E228" s="1335"/>
      <c r="F228" s="1790"/>
      <c r="G228" s="1334">
        <v>353711</v>
      </c>
      <c r="H228" s="1700"/>
      <c r="I228" s="1334">
        <v>260433.83999999997</v>
      </c>
      <c r="J228" s="1711"/>
      <c r="K228" s="1332">
        <v>0</v>
      </c>
      <c r="L228" s="1331">
        <v>0.73628990899350022</v>
      </c>
    </row>
    <row r="229" spans="1:12" ht="45" customHeight="1">
      <c r="A229" s="1797"/>
      <c r="B229" s="1781">
        <v>754</v>
      </c>
      <c r="C229" s="1777" t="s">
        <v>603</v>
      </c>
      <c r="D229" s="1336" t="s">
        <v>843</v>
      </c>
      <c r="E229" s="1335"/>
      <c r="F229" s="1790"/>
      <c r="G229" s="1334">
        <v>5330990</v>
      </c>
      <c r="H229" s="1700"/>
      <c r="I229" s="1334">
        <v>5330989.03</v>
      </c>
      <c r="J229" s="1711"/>
      <c r="K229" s="1332">
        <v>0</v>
      </c>
      <c r="L229" s="1331">
        <v>0.99999981804505356</v>
      </c>
    </row>
    <row r="230" spans="1:12" ht="45" customHeight="1" thickBot="1">
      <c r="A230" s="1798"/>
      <c r="B230" s="1793"/>
      <c r="C230" s="1778"/>
      <c r="D230" s="1390" t="s">
        <v>833</v>
      </c>
      <c r="E230" s="1327"/>
      <c r="F230" s="1791"/>
      <c r="G230" s="1359">
        <v>3648529</v>
      </c>
      <c r="H230" s="1697"/>
      <c r="I230" s="1359">
        <v>3648528.09</v>
      </c>
      <c r="J230" s="1712"/>
      <c r="K230" s="1325">
        <v>0</v>
      </c>
      <c r="L230" s="1357">
        <v>0.99999975058441359</v>
      </c>
    </row>
    <row r="231" spans="1:12" ht="45" customHeight="1">
      <c r="A231" s="1786" t="s">
        <v>858</v>
      </c>
      <c r="B231" s="1389" t="s">
        <v>365</v>
      </c>
      <c r="C231" s="1388" t="s">
        <v>366</v>
      </c>
      <c r="D231" s="1364" t="s">
        <v>821</v>
      </c>
      <c r="E231" s="1363">
        <v>162000</v>
      </c>
      <c r="F231" s="1730">
        <v>3819000</v>
      </c>
      <c r="G231" s="1362">
        <v>162000</v>
      </c>
      <c r="H231" s="1716">
        <v>15127173</v>
      </c>
      <c r="I231" s="1387">
        <v>0</v>
      </c>
      <c r="J231" s="1734">
        <v>11038210.57</v>
      </c>
      <c r="K231" s="1386">
        <v>0</v>
      </c>
      <c r="L231" s="1385">
        <v>0</v>
      </c>
    </row>
    <row r="232" spans="1:12" ht="45" customHeight="1">
      <c r="A232" s="1786"/>
      <c r="B232" s="1765">
        <v>750</v>
      </c>
      <c r="C232" s="1779" t="s">
        <v>83</v>
      </c>
      <c r="D232" s="1380" t="s">
        <v>843</v>
      </c>
      <c r="E232" s="1363"/>
      <c r="F232" s="1730"/>
      <c r="G232" s="1334">
        <v>2804530</v>
      </c>
      <c r="H232" s="1716"/>
      <c r="I232" s="1334">
        <v>788057</v>
      </c>
      <c r="J232" s="1734"/>
      <c r="K232" s="1332">
        <v>0</v>
      </c>
      <c r="L232" s="1331">
        <v>0.2809943199038698</v>
      </c>
    </row>
    <row r="233" spans="1:12" ht="45" customHeight="1">
      <c r="A233" s="1787"/>
      <c r="B233" s="1766"/>
      <c r="C233" s="1780"/>
      <c r="D233" s="1336" t="s">
        <v>839</v>
      </c>
      <c r="E233" s="1335">
        <v>3657000</v>
      </c>
      <c r="F233" s="1689"/>
      <c r="G233" s="1334">
        <v>1909692</v>
      </c>
      <c r="H233" s="1700"/>
      <c r="I233" s="1384">
        <v>0</v>
      </c>
      <c r="J233" s="1692"/>
      <c r="K233" s="1332">
        <v>0</v>
      </c>
      <c r="L233" s="1383">
        <v>0</v>
      </c>
    </row>
    <row r="234" spans="1:12" ht="45" customHeight="1" thickBot="1">
      <c r="A234" s="1788"/>
      <c r="B234" s="1382">
        <v>754</v>
      </c>
      <c r="C234" s="1381" t="s">
        <v>603</v>
      </c>
      <c r="D234" s="1380" t="s">
        <v>843</v>
      </c>
      <c r="E234" s="1379"/>
      <c r="F234" s="1741"/>
      <c r="G234" s="1378">
        <v>10250951</v>
      </c>
      <c r="H234" s="1713"/>
      <c r="I234" s="1378">
        <v>10250153.57</v>
      </c>
      <c r="J234" s="1735"/>
      <c r="K234" s="1377">
        <v>0</v>
      </c>
      <c r="L234" s="1376">
        <v>0.99992220916869079</v>
      </c>
    </row>
    <row r="235" spans="1:12" ht="45" customHeight="1">
      <c r="A235" s="1701" t="s">
        <v>857</v>
      </c>
      <c r="B235" s="1375">
        <v>754</v>
      </c>
      <c r="C235" s="1374" t="s">
        <v>603</v>
      </c>
      <c r="D235" s="1366" t="s">
        <v>843</v>
      </c>
      <c r="E235" s="1343"/>
      <c r="F235" s="1789">
        <v>119000</v>
      </c>
      <c r="G235" s="1342">
        <v>6100504</v>
      </c>
      <c r="H235" s="1696">
        <v>6219504</v>
      </c>
      <c r="I235" s="1342">
        <v>6100503.3799999999</v>
      </c>
      <c r="J235" s="1691">
        <v>6198052.7800000003</v>
      </c>
      <c r="K235" s="1340">
        <v>0</v>
      </c>
      <c r="L235" s="1373">
        <v>0.99999989836905279</v>
      </c>
    </row>
    <row r="236" spans="1:12" ht="45" customHeight="1" thickBot="1">
      <c r="A236" s="1702"/>
      <c r="B236" s="1372">
        <v>921</v>
      </c>
      <c r="C236" s="1371" t="s">
        <v>609</v>
      </c>
      <c r="D236" s="1370" t="s">
        <v>831</v>
      </c>
      <c r="E236" s="1327">
        <v>119000</v>
      </c>
      <c r="F236" s="1791"/>
      <c r="G236" s="1359">
        <v>119000</v>
      </c>
      <c r="H236" s="1697"/>
      <c r="I236" s="1358">
        <v>97549.4</v>
      </c>
      <c r="J236" s="1693"/>
      <c r="K236" s="1369">
        <v>0.81974285714285711</v>
      </c>
      <c r="L236" s="1368">
        <v>0.81974285714285711</v>
      </c>
    </row>
    <row r="237" spans="1:12" ht="45" customHeight="1" thickBot="1">
      <c r="A237" s="1313" t="s">
        <v>856</v>
      </c>
      <c r="B237" s="1312">
        <v>754</v>
      </c>
      <c r="C237" s="1311" t="s">
        <v>603</v>
      </c>
      <c r="D237" s="1310" t="s">
        <v>843</v>
      </c>
      <c r="E237" s="1309"/>
      <c r="F237" s="1307"/>
      <c r="G237" s="1308">
        <v>7644347</v>
      </c>
      <c r="H237" s="1308">
        <v>7644347</v>
      </c>
      <c r="I237" s="1307">
        <v>6322833.9699999997</v>
      </c>
      <c r="J237" s="1306">
        <v>6322833.9699999997</v>
      </c>
      <c r="K237" s="1305">
        <v>0</v>
      </c>
      <c r="L237" s="1367">
        <v>0.82712545231136159</v>
      </c>
    </row>
    <row r="238" spans="1:12" s="1365" customFormat="1" ht="45" customHeight="1">
      <c r="A238" s="1801" t="s">
        <v>855</v>
      </c>
      <c r="B238" s="1804">
        <v>750</v>
      </c>
      <c r="C238" s="1805" t="s">
        <v>83</v>
      </c>
      <c r="D238" s="1366" t="s">
        <v>843</v>
      </c>
      <c r="E238" s="1343"/>
      <c r="F238" s="1686">
        <v>183000</v>
      </c>
      <c r="G238" s="1342">
        <v>23850</v>
      </c>
      <c r="H238" s="1686">
        <v>6329305</v>
      </c>
      <c r="I238" s="1317">
        <v>11236.26</v>
      </c>
      <c r="J238" s="1686">
        <v>5273172.34</v>
      </c>
      <c r="K238" s="1340">
        <v>0</v>
      </c>
      <c r="L238" s="1314">
        <v>0.47112201257861636</v>
      </c>
    </row>
    <row r="239" spans="1:12" ht="45" customHeight="1">
      <c r="A239" s="1802"/>
      <c r="B239" s="1766"/>
      <c r="C239" s="1806"/>
      <c r="D239" s="1364" t="s">
        <v>839</v>
      </c>
      <c r="E239" s="1363">
        <v>183000</v>
      </c>
      <c r="F239" s="1698"/>
      <c r="G239" s="1362">
        <v>176095</v>
      </c>
      <c r="H239" s="1698"/>
      <c r="I239" s="1317">
        <v>137929.70000000001</v>
      </c>
      <c r="J239" s="1698"/>
      <c r="K239" s="1361">
        <v>0.7537142076502733</v>
      </c>
      <c r="L239" s="1314">
        <v>0.78326869019563305</v>
      </c>
    </row>
    <row r="240" spans="1:12" ht="45" customHeight="1" thickBot="1">
      <c r="A240" s="1803"/>
      <c r="B240" s="1330">
        <v>754</v>
      </c>
      <c r="C240" s="1360" t="s">
        <v>603</v>
      </c>
      <c r="D240" s="1328" t="s">
        <v>843</v>
      </c>
      <c r="E240" s="1327"/>
      <c r="F240" s="1687"/>
      <c r="G240" s="1359">
        <v>6129360</v>
      </c>
      <c r="H240" s="1687"/>
      <c r="I240" s="1358">
        <v>5124006.38</v>
      </c>
      <c r="J240" s="1687"/>
      <c r="K240" s="1325">
        <v>0</v>
      </c>
      <c r="L240" s="1357">
        <v>0.8359773907879452</v>
      </c>
    </row>
    <row r="241" spans="1:13" ht="45" customHeight="1" thickBot="1">
      <c r="A241" s="1313" t="s">
        <v>854</v>
      </c>
      <c r="B241" s="1312">
        <v>754</v>
      </c>
      <c r="C241" s="1311" t="s">
        <v>603</v>
      </c>
      <c r="D241" s="1310" t="s">
        <v>843</v>
      </c>
      <c r="E241" s="1309"/>
      <c r="F241" s="1309"/>
      <c r="G241" s="1308">
        <v>9149162</v>
      </c>
      <c r="H241" s="1308">
        <v>9149162</v>
      </c>
      <c r="I241" s="1358">
        <v>9149160.4700000007</v>
      </c>
      <c r="J241" s="1306">
        <v>9149160.4700000007</v>
      </c>
      <c r="K241" s="1305">
        <v>0</v>
      </c>
      <c r="L241" s="1357">
        <v>0.99999983277156979</v>
      </c>
    </row>
    <row r="242" spans="1:13" ht="45" customHeight="1" thickBot="1">
      <c r="A242" s="1313" t="s">
        <v>853</v>
      </c>
      <c r="B242" s="1312">
        <v>754</v>
      </c>
      <c r="C242" s="1311" t="s">
        <v>603</v>
      </c>
      <c r="D242" s="1310" t="s">
        <v>843</v>
      </c>
      <c r="E242" s="1309"/>
      <c r="F242" s="1309"/>
      <c r="G242" s="1308">
        <v>5707270</v>
      </c>
      <c r="H242" s="1308">
        <v>5707270</v>
      </c>
      <c r="I242" s="1358">
        <v>4385757.92</v>
      </c>
      <c r="J242" s="1306">
        <v>4385757.92</v>
      </c>
      <c r="K242" s="1305">
        <v>0</v>
      </c>
      <c r="L242" s="1357">
        <v>0.76845110184028442</v>
      </c>
    </row>
    <row r="243" spans="1:13" ht="45" customHeight="1" thickBot="1">
      <c r="A243" s="1356" t="s">
        <v>852</v>
      </c>
      <c r="B243" s="1355">
        <v>754</v>
      </c>
      <c r="C243" s="1354" t="s">
        <v>603</v>
      </c>
      <c r="D243" s="1353" t="s">
        <v>843</v>
      </c>
      <c r="E243" s="1352"/>
      <c r="F243" s="1352"/>
      <c r="G243" s="1351">
        <v>5773613</v>
      </c>
      <c r="H243" s="1351">
        <v>5773613</v>
      </c>
      <c r="I243" s="1350">
        <v>5773611.9100000001</v>
      </c>
      <c r="J243" s="1349">
        <v>5773611.9100000001</v>
      </c>
      <c r="K243" s="1348">
        <v>0</v>
      </c>
      <c r="L243" s="1347">
        <v>0.99999981121006898</v>
      </c>
    </row>
    <row r="244" spans="1:13" ht="45" customHeight="1">
      <c r="A244" s="1762" t="s">
        <v>851</v>
      </c>
      <c r="B244" s="1346" t="s">
        <v>365</v>
      </c>
      <c r="C244" s="1345" t="s">
        <v>366</v>
      </c>
      <c r="D244" s="1344" t="s">
        <v>821</v>
      </c>
      <c r="E244" s="1343">
        <v>63000</v>
      </c>
      <c r="F244" s="1688">
        <v>1324000</v>
      </c>
      <c r="G244" s="1342">
        <v>63000</v>
      </c>
      <c r="H244" s="1696">
        <v>5323195</v>
      </c>
      <c r="I244" s="1341">
        <v>0</v>
      </c>
      <c r="J244" s="1710">
        <v>3249487.61</v>
      </c>
      <c r="K244" s="1340">
        <v>0</v>
      </c>
      <c r="L244" s="1339">
        <v>0</v>
      </c>
    </row>
    <row r="245" spans="1:13" ht="45" customHeight="1">
      <c r="A245" s="1763"/>
      <c r="B245" s="1338">
        <v>754</v>
      </c>
      <c r="C245" s="1337" t="s">
        <v>603</v>
      </c>
      <c r="D245" s="1336" t="s">
        <v>843</v>
      </c>
      <c r="E245" s="1335"/>
      <c r="F245" s="1689"/>
      <c r="G245" s="1334">
        <v>5260195</v>
      </c>
      <c r="H245" s="1700"/>
      <c r="I245" s="1333">
        <v>3249487.61</v>
      </c>
      <c r="J245" s="1711"/>
      <c r="K245" s="1332">
        <v>0</v>
      </c>
      <c r="L245" s="1331">
        <v>0.61775040849246077</v>
      </c>
    </row>
    <row r="246" spans="1:13" ht="46.5" customHeight="1" thickBot="1">
      <c r="A246" s="1764"/>
      <c r="B246" s="1330">
        <v>900</v>
      </c>
      <c r="C246" s="1329" t="s">
        <v>608</v>
      </c>
      <c r="D246" s="1328" t="s">
        <v>843</v>
      </c>
      <c r="E246" s="1327">
        <v>1261000</v>
      </c>
      <c r="F246" s="1690"/>
      <c r="G246" s="1326">
        <v>0</v>
      </c>
      <c r="H246" s="1697"/>
      <c r="I246" s="1326">
        <v>0</v>
      </c>
      <c r="J246" s="1712"/>
      <c r="K246" s="1325">
        <v>0</v>
      </c>
      <c r="L246" s="1324">
        <v>0</v>
      </c>
    </row>
    <row r="247" spans="1:13" ht="46.5" customHeight="1" thickBot="1">
      <c r="A247" s="1323" t="s">
        <v>850</v>
      </c>
      <c r="B247" s="1322">
        <v>754</v>
      </c>
      <c r="C247" s="1321" t="s">
        <v>603</v>
      </c>
      <c r="D247" s="1320" t="s">
        <v>843</v>
      </c>
      <c r="E247" s="1319"/>
      <c r="F247" s="1319"/>
      <c r="G247" s="1318">
        <v>6378126</v>
      </c>
      <c r="H247" s="1318">
        <v>6378126</v>
      </c>
      <c r="I247" s="1317">
        <v>6378125.4500000002</v>
      </c>
      <c r="J247" s="1316">
        <v>6378125.4500000002</v>
      </c>
      <c r="K247" s="1315">
        <v>0</v>
      </c>
      <c r="L247" s="1314">
        <v>0.99999991376777442</v>
      </c>
    </row>
    <row r="248" spans="1:13" ht="46.5" customHeight="1" thickBot="1">
      <c r="A248" s="1313" t="s">
        <v>849</v>
      </c>
      <c r="B248" s="1312">
        <v>754</v>
      </c>
      <c r="C248" s="1311" t="s">
        <v>603</v>
      </c>
      <c r="D248" s="1310" t="s">
        <v>843</v>
      </c>
      <c r="E248" s="1309"/>
      <c r="F248" s="1309"/>
      <c r="G248" s="1308">
        <v>9579567</v>
      </c>
      <c r="H248" s="1308">
        <v>9579567</v>
      </c>
      <c r="I248" s="1307">
        <v>9579566.4700000007</v>
      </c>
      <c r="J248" s="1306">
        <v>9579566.4700000007</v>
      </c>
      <c r="K248" s="1305">
        <v>0</v>
      </c>
      <c r="L248" s="1304">
        <v>0.99999994467390863</v>
      </c>
    </row>
    <row r="249" spans="1:13" ht="45" customHeight="1" thickBot="1">
      <c r="A249" s="1303"/>
      <c r="B249" s="1302"/>
      <c r="C249" s="1301"/>
      <c r="D249" s="1300" t="s">
        <v>848</v>
      </c>
      <c r="E249" s="1299">
        <v>85281687000</v>
      </c>
      <c r="F249" s="1298">
        <v>85281687000</v>
      </c>
      <c r="G249" s="1298">
        <v>85281687000</v>
      </c>
      <c r="H249" s="1298">
        <v>85281687000</v>
      </c>
      <c r="I249" s="1298">
        <v>47066482851.849976</v>
      </c>
      <c r="J249" s="1298">
        <v>47066482851.849998</v>
      </c>
      <c r="K249" s="1297">
        <v>0.55189436920789303</v>
      </c>
      <c r="L249" s="1296">
        <v>0.55189436920789303</v>
      </c>
    </row>
    <row r="251" spans="1:13" ht="37.5" customHeight="1">
      <c r="G251" s="1295">
        <f>F249-G249</f>
        <v>0</v>
      </c>
      <c r="H251" s="1288">
        <f>G249-H249</f>
        <v>0</v>
      </c>
    </row>
    <row r="252" spans="1:13" ht="37.5" customHeight="1">
      <c r="H252" s="1288">
        <f>G249-E249</f>
        <v>0</v>
      </c>
    </row>
    <row r="254" spans="1:13" ht="37.5" customHeight="1">
      <c r="M254" s="1294"/>
    </row>
    <row r="255" spans="1:13" ht="37.5" customHeight="1">
      <c r="M255" s="1294"/>
    </row>
  </sheetData>
  <mergeCells count="229">
    <mergeCell ref="B179:B180"/>
    <mergeCell ref="B156:B163"/>
    <mergeCell ref="C165:C174"/>
    <mergeCell ref="J195:J199"/>
    <mergeCell ref="J190:J191"/>
    <mergeCell ref="J187:J189"/>
    <mergeCell ref="C181:C186"/>
    <mergeCell ref="J192:J194"/>
    <mergeCell ref="J164:J175"/>
    <mergeCell ref="J207:J208"/>
    <mergeCell ref="C195:C196"/>
    <mergeCell ref="C205:C206"/>
    <mergeCell ref="B197:B199"/>
    <mergeCell ref="A195:A199"/>
    <mergeCell ref="B195:B196"/>
    <mergeCell ref="B205:B206"/>
    <mergeCell ref="J201:J202"/>
    <mergeCell ref="A205:A206"/>
    <mergeCell ref="J205:J206"/>
    <mergeCell ref="F218:F221"/>
    <mergeCell ref="A207:A208"/>
    <mergeCell ref="B207:B208"/>
    <mergeCell ref="C207:C208"/>
    <mergeCell ref="A222:A223"/>
    <mergeCell ref="F210:F211"/>
    <mergeCell ref="A238:A240"/>
    <mergeCell ref="B238:B239"/>
    <mergeCell ref="C238:C239"/>
    <mergeCell ref="F238:F240"/>
    <mergeCell ref="A218:A221"/>
    <mergeCell ref="F231:F234"/>
    <mergeCell ref="A235:A236"/>
    <mergeCell ref="J235:J236"/>
    <mergeCell ref="F226:F230"/>
    <mergeCell ref="F235:F236"/>
    <mergeCell ref="F224:F225"/>
    <mergeCell ref="J231:J234"/>
    <mergeCell ref="J226:J230"/>
    <mergeCell ref="C224:C225"/>
    <mergeCell ref="B227:B228"/>
    <mergeCell ref="A226:A230"/>
    <mergeCell ref="H226:H230"/>
    <mergeCell ref="C227:C228"/>
    <mergeCell ref="B229:B230"/>
    <mergeCell ref="C229:C230"/>
    <mergeCell ref="A224:A225"/>
    <mergeCell ref="H32:H41"/>
    <mergeCell ref="F187:F189"/>
    <mergeCell ref="F195:F199"/>
    <mergeCell ref="F222:F223"/>
    <mergeCell ref="H55:H61"/>
    <mergeCell ref="C190:C191"/>
    <mergeCell ref="J218:J221"/>
    <mergeCell ref="J222:J223"/>
    <mergeCell ref="B224:B225"/>
    <mergeCell ref="H218:H221"/>
    <mergeCell ref="H224:H225"/>
    <mergeCell ref="H222:H223"/>
    <mergeCell ref="J212:J214"/>
    <mergeCell ref="C179:C180"/>
    <mergeCell ref="C156:C163"/>
    <mergeCell ref="B181:B186"/>
    <mergeCell ref="B165:B174"/>
    <mergeCell ref="J210:J211"/>
    <mergeCell ref="H179:H186"/>
    <mergeCell ref="B190:B191"/>
    <mergeCell ref="F176:F178"/>
    <mergeCell ref="F164:F175"/>
    <mergeCell ref="F146:F163"/>
    <mergeCell ref="B147:B149"/>
    <mergeCell ref="A244:A246"/>
    <mergeCell ref="A192:A194"/>
    <mergeCell ref="B192:B194"/>
    <mergeCell ref="B232:B233"/>
    <mergeCell ref="F203:F204"/>
    <mergeCell ref="F244:F246"/>
    <mergeCell ref="A212:A214"/>
    <mergeCell ref="B212:B214"/>
    <mergeCell ref="A210:A211"/>
    <mergeCell ref="B210:B211"/>
    <mergeCell ref="C210:C211"/>
    <mergeCell ref="F205:F206"/>
    <mergeCell ref="C203:C204"/>
    <mergeCell ref="A201:A202"/>
    <mergeCell ref="C197:C199"/>
    <mergeCell ref="F201:F202"/>
    <mergeCell ref="C192:C194"/>
    <mergeCell ref="C232:C233"/>
    <mergeCell ref="B219:B220"/>
    <mergeCell ref="C219:C220"/>
    <mergeCell ref="C212:C214"/>
    <mergeCell ref="F212:F214"/>
    <mergeCell ref="F215:F216"/>
    <mergeCell ref="A231:A234"/>
    <mergeCell ref="B37:B40"/>
    <mergeCell ref="C37:C40"/>
    <mergeCell ref="A32:A41"/>
    <mergeCell ref="A26:A31"/>
    <mergeCell ref="B26:B27"/>
    <mergeCell ref="C26:C27"/>
    <mergeCell ref="B29:B31"/>
    <mergeCell ref="B32:B36"/>
    <mergeCell ref="A63:A83"/>
    <mergeCell ref="B63:B65"/>
    <mergeCell ref="C63:C65"/>
    <mergeCell ref="B59:B61"/>
    <mergeCell ref="C59:C61"/>
    <mergeCell ref="A55:A61"/>
    <mergeCell ref="B55:B58"/>
    <mergeCell ref="C55:C58"/>
    <mergeCell ref="C32:C36"/>
    <mergeCell ref="B42:B43"/>
    <mergeCell ref="B44:B45"/>
    <mergeCell ref="B46:B49"/>
    <mergeCell ref="A42:A52"/>
    <mergeCell ref="B50:B52"/>
    <mergeCell ref="A21:A22"/>
    <mergeCell ref="F21:F22"/>
    <mergeCell ref="A23:A25"/>
    <mergeCell ref="B23:B25"/>
    <mergeCell ref="C23:C25"/>
    <mergeCell ref="F23:F25"/>
    <mergeCell ref="A4:A5"/>
    <mergeCell ref="A2:L2"/>
    <mergeCell ref="K3:L3"/>
    <mergeCell ref="E4:F4"/>
    <mergeCell ref="G4:H4"/>
    <mergeCell ref="I4:J4"/>
    <mergeCell ref="K4:L4"/>
    <mergeCell ref="D4:D5"/>
    <mergeCell ref="B4:C5"/>
    <mergeCell ref="H21:H22"/>
    <mergeCell ref="H23:H25"/>
    <mergeCell ref="H26:H31"/>
    <mergeCell ref="J21:J22"/>
    <mergeCell ref="J179:J186"/>
    <mergeCell ref="C50:C52"/>
    <mergeCell ref="F179:F186"/>
    <mergeCell ref="C66:C83"/>
    <mergeCell ref="J32:J41"/>
    <mergeCell ref="J26:J31"/>
    <mergeCell ref="J23:J25"/>
    <mergeCell ref="J140:J144"/>
    <mergeCell ref="J146:J163"/>
    <mergeCell ref="J134:J139"/>
    <mergeCell ref="J63:J83"/>
    <mergeCell ref="J176:J178"/>
    <mergeCell ref="J42:J52"/>
    <mergeCell ref="F134:F139"/>
    <mergeCell ref="H63:H83"/>
    <mergeCell ref="C46:C49"/>
    <mergeCell ref="C42:C43"/>
    <mergeCell ref="F42:F52"/>
    <mergeCell ref="H42:H52"/>
    <mergeCell ref="C29:C31"/>
    <mergeCell ref="F32:F41"/>
    <mergeCell ref="F26:F31"/>
    <mergeCell ref="B66:B83"/>
    <mergeCell ref="A100:A133"/>
    <mergeCell ref="B100:B105"/>
    <mergeCell ref="C100:C105"/>
    <mergeCell ref="F100:F133"/>
    <mergeCell ref="F192:F194"/>
    <mergeCell ref="A134:A139"/>
    <mergeCell ref="B134:B135"/>
    <mergeCell ref="C134:C135"/>
    <mergeCell ref="B150:B155"/>
    <mergeCell ref="C150:C155"/>
    <mergeCell ref="B140:B144"/>
    <mergeCell ref="C147:C149"/>
    <mergeCell ref="F140:F144"/>
    <mergeCell ref="C112:C129"/>
    <mergeCell ref="A140:A144"/>
    <mergeCell ref="A190:A191"/>
    <mergeCell ref="B136:B139"/>
    <mergeCell ref="A187:A189"/>
    <mergeCell ref="C136:C139"/>
    <mergeCell ref="A176:A178"/>
    <mergeCell ref="A164:A175"/>
    <mergeCell ref="A146:A163"/>
    <mergeCell ref="A179:A186"/>
    <mergeCell ref="J244:J246"/>
    <mergeCell ref="H212:H214"/>
    <mergeCell ref="H134:H139"/>
    <mergeCell ref="H140:H144"/>
    <mergeCell ref="H164:H175"/>
    <mergeCell ref="J84:J98"/>
    <mergeCell ref="J100:J133"/>
    <mergeCell ref="J238:J240"/>
    <mergeCell ref="J224:J225"/>
    <mergeCell ref="H207:H208"/>
    <mergeCell ref="H244:H246"/>
    <mergeCell ref="H192:H194"/>
    <mergeCell ref="H195:H199"/>
    <mergeCell ref="H201:H202"/>
    <mergeCell ref="H210:H211"/>
    <mergeCell ref="H203:H204"/>
    <mergeCell ref="H176:H178"/>
    <mergeCell ref="H231:H234"/>
    <mergeCell ref="H235:H236"/>
    <mergeCell ref="H187:H189"/>
    <mergeCell ref="H205:H206"/>
    <mergeCell ref="H190:H191"/>
    <mergeCell ref="H146:H163"/>
    <mergeCell ref="H238:H240"/>
    <mergeCell ref="H53:H54"/>
    <mergeCell ref="F63:F83"/>
    <mergeCell ref="J55:J61"/>
    <mergeCell ref="A215:A216"/>
    <mergeCell ref="H215:H216"/>
    <mergeCell ref="J215:J216"/>
    <mergeCell ref="F55:F61"/>
    <mergeCell ref="F84:F98"/>
    <mergeCell ref="B112:B129"/>
    <mergeCell ref="J203:J204"/>
    <mergeCell ref="H84:H98"/>
    <mergeCell ref="F190:F191"/>
    <mergeCell ref="F53:F54"/>
    <mergeCell ref="J53:J54"/>
    <mergeCell ref="A203:A204"/>
    <mergeCell ref="B203:B204"/>
    <mergeCell ref="A53:A54"/>
    <mergeCell ref="B85:B98"/>
    <mergeCell ref="C85:C98"/>
    <mergeCell ref="B108:B111"/>
    <mergeCell ref="C108:C111"/>
    <mergeCell ref="A84:A98"/>
    <mergeCell ref="H100:H133"/>
    <mergeCell ref="C140:C144"/>
  </mergeCells>
  <printOptions horizontalCentered="1"/>
  <pageMargins left="0.9055118110236221" right="0.9055118110236221" top="0.59055118110236227" bottom="0.59055118110236227" header="0.35433070866141736" footer="0.31496062992125984"/>
  <pageSetup paperSize="9" scale="40" firstPageNumber="70" fitToHeight="0" orientation="landscape" useFirstPageNumber="1" r:id="rId1"/>
  <headerFooter alignWithMargins="0">
    <oddHeader>&amp;C&amp;24- &amp;P -</oddHeader>
  </headerFooter>
  <rowBreaks count="10" manualBreakCount="10">
    <brk id="22" max="11" man="1"/>
    <brk id="41" max="11" man="1"/>
    <brk id="62" max="11" man="1"/>
    <brk id="83" max="11" man="1"/>
    <brk id="107" max="11" man="1"/>
    <brk id="132" max="11" man="1"/>
    <brk id="155" max="11" man="1"/>
    <brk id="178" max="11" man="1"/>
    <brk id="202" max="11" man="1"/>
    <brk id="225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>
    <pageSetUpPr fitToPage="1"/>
  </sheetPr>
  <dimension ref="A1:N118"/>
  <sheetViews>
    <sheetView showGridLines="0" topLeftCell="A19" zoomScale="80" zoomScaleNormal="80" zoomScaleSheetLayoutView="55" workbookViewId="0">
      <selection activeCell="Q20" sqref="Q20"/>
    </sheetView>
  </sheetViews>
  <sheetFormatPr defaultRowHeight="14.25"/>
  <cols>
    <col min="1" max="2" width="14" style="1513" customWidth="1"/>
    <col min="3" max="3" width="76" style="1513" customWidth="1"/>
    <col min="4" max="4" width="14.85546875" style="1513" bestFit="1" customWidth="1"/>
    <col min="5" max="5" width="16.140625" style="1513" customWidth="1"/>
    <col min="6" max="12" width="14.42578125" style="1512" customWidth="1"/>
    <col min="13" max="13" width="15.85546875" style="1512" customWidth="1"/>
    <col min="14" max="16384" width="9.140625" style="1511"/>
  </cols>
  <sheetData>
    <row r="1" spans="1:13" s="1559" customFormat="1" ht="16.5">
      <c r="A1" s="1566" t="s">
        <v>932</v>
      </c>
      <c r="B1" s="1565"/>
      <c r="C1" s="1564"/>
      <c r="D1" s="1563"/>
      <c r="E1" s="1562"/>
      <c r="F1" s="1562"/>
      <c r="G1" s="1561"/>
      <c r="H1" s="1561"/>
      <c r="I1" s="1561"/>
      <c r="J1" s="1561"/>
      <c r="K1" s="1561"/>
      <c r="L1" s="1560"/>
      <c r="M1" s="1560"/>
    </row>
    <row r="2" spans="1:13" s="1556" customFormat="1" ht="16.5">
      <c r="A2" s="1816" t="s">
        <v>931</v>
      </c>
      <c r="B2" s="1816"/>
      <c r="C2" s="1816"/>
      <c r="D2" s="1816"/>
      <c r="E2" s="1816"/>
      <c r="F2" s="1816"/>
      <c r="G2" s="1816"/>
      <c r="H2" s="1816"/>
      <c r="I2" s="1816"/>
      <c r="J2" s="1816"/>
      <c r="K2" s="1816"/>
      <c r="L2" s="1816"/>
      <c r="M2" s="1558"/>
    </row>
    <row r="3" spans="1:13" s="1556" customFormat="1" ht="16.5">
      <c r="A3" s="1557"/>
      <c r="B3" s="1557"/>
      <c r="C3" s="1557"/>
      <c r="D3" s="1557"/>
      <c r="E3" s="1557"/>
      <c r="F3" s="1557"/>
      <c r="G3" s="1557"/>
      <c r="H3" s="1557"/>
      <c r="I3" s="1557"/>
      <c r="J3" s="1557"/>
      <c r="K3" s="1557"/>
      <c r="L3" s="1557"/>
      <c r="M3" s="1557"/>
    </row>
    <row r="4" spans="1:13" s="1515" customFormat="1" ht="12.75" customHeight="1">
      <c r="A4" s="1524"/>
      <c r="B4" s="1524"/>
      <c r="C4" s="1524"/>
      <c r="D4" s="1524"/>
      <c r="E4" s="1524"/>
      <c r="F4" s="1555"/>
      <c r="G4" s="1554"/>
      <c r="H4" s="1555"/>
      <c r="I4" s="1555"/>
      <c r="J4" s="1555"/>
      <c r="K4" s="1555"/>
      <c r="L4" s="1555"/>
      <c r="M4" s="1554" t="s">
        <v>2</v>
      </c>
    </row>
    <row r="5" spans="1:13" s="1515" customFormat="1" ht="21.75" customHeight="1">
      <c r="A5" s="1817" t="s">
        <v>930</v>
      </c>
      <c r="B5" s="1817"/>
      <c r="C5" s="1818" t="s">
        <v>929</v>
      </c>
      <c r="D5" s="1817" t="s">
        <v>928</v>
      </c>
      <c r="E5" s="1817"/>
      <c r="F5" s="1817"/>
      <c r="G5" s="1817"/>
      <c r="H5" s="1817"/>
      <c r="I5" s="1817"/>
      <c r="J5" s="1817"/>
      <c r="K5" s="1817"/>
      <c r="L5" s="1817"/>
      <c r="M5" s="1829" t="s">
        <v>927</v>
      </c>
    </row>
    <row r="6" spans="1:13" s="1515" customFormat="1" ht="11.25" customHeight="1">
      <c r="A6" s="1818" t="s">
        <v>926</v>
      </c>
      <c r="B6" s="1821" t="s">
        <v>925</v>
      </c>
      <c r="C6" s="1819"/>
      <c r="D6" s="1818">
        <v>2018</v>
      </c>
      <c r="E6" s="1818">
        <v>2017</v>
      </c>
      <c r="F6" s="1818">
        <v>2016</v>
      </c>
      <c r="G6" s="1818">
        <v>2015</v>
      </c>
      <c r="H6" s="1824">
        <v>2014</v>
      </c>
      <c r="I6" s="1824">
        <v>2013</v>
      </c>
      <c r="J6" s="1824">
        <v>2012</v>
      </c>
      <c r="K6" s="1824">
        <v>2011</v>
      </c>
      <c r="L6" s="1824">
        <v>2010</v>
      </c>
      <c r="M6" s="1830"/>
    </row>
    <row r="7" spans="1:13" s="1515" customFormat="1" ht="12" customHeight="1">
      <c r="A7" s="1819"/>
      <c r="B7" s="1822"/>
      <c r="C7" s="1819"/>
      <c r="D7" s="1819"/>
      <c r="E7" s="1819"/>
      <c r="F7" s="1819"/>
      <c r="G7" s="1819"/>
      <c r="H7" s="1825"/>
      <c r="I7" s="1825"/>
      <c r="J7" s="1825"/>
      <c r="K7" s="1825"/>
      <c r="L7" s="1825"/>
      <c r="M7" s="1830"/>
    </row>
    <row r="8" spans="1:13" s="1515" customFormat="1" ht="12" customHeight="1">
      <c r="A8" s="1819"/>
      <c r="B8" s="1822"/>
      <c r="C8" s="1819"/>
      <c r="D8" s="1819"/>
      <c r="E8" s="1819"/>
      <c r="F8" s="1819"/>
      <c r="G8" s="1819"/>
      <c r="H8" s="1825"/>
      <c r="I8" s="1825"/>
      <c r="J8" s="1825"/>
      <c r="K8" s="1825"/>
      <c r="L8" s="1825"/>
      <c r="M8" s="1830"/>
    </row>
    <row r="9" spans="1:13" s="1515" customFormat="1" ht="12" customHeight="1">
      <c r="A9" s="1819"/>
      <c r="B9" s="1822"/>
      <c r="C9" s="1819"/>
      <c r="D9" s="1819"/>
      <c r="E9" s="1819"/>
      <c r="F9" s="1819"/>
      <c r="G9" s="1819"/>
      <c r="H9" s="1825"/>
      <c r="I9" s="1825"/>
      <c r="J9" s="1825"/>
      <c r="K9" s="1825"/>
      <c r="L9" s="1825"/>
      <c r="M9" s="1830"/>
    </row>
    <row r="10" spans="1:13" s="1515" customFormat="1" ht="29.1" customHeight="1">
      <c r="A10" s="1820"/>
      <c r="B10" s="1823"/>
      <c r="C10" s="1820"/>
      <c r="D10" s="1820"/>
      <c r="E10" s="1820"/>
      <c r="F10" s="1820"/>
      <c r="G10" s="1820"/>
      <c r="H10" s="1826"/>
      <c r="I10" s="1826"/>
      <c r="J10" s="1826"/>
      <c r="K10" s="1826"/>
      <c r="L10" s="1826"/>
      <c r="M10" s="1831"/>
    </row>
    <row r="11" spans="1:13" s="1550" customFormat="1" ht="12.75">
      <c r="A11" s="1543">
        <v>1</v>
      </c>
      <c r="B11" s="1553">
        <v>2</v>
      </c>
      <c r="C11" s="1553">
        <v>3</v>
      </c>
      <c r="D11" s="1551">
        <v>4</v>
      </c>
      <c r="E11" s="1551">
        <v>5</v>
      </c>
      <c r="F11" s="1552">
        <v>6</v>
      </c>
      <c r="G11" s="1551">
        <v>7</v>
      </c>
      <c r="H11" s="1551">
        <v>8</v>
      </c>
      <c r="I11" s="1552">
        <v>9</v>
      </c>
      <c r="J11" s="1551">
        <v>10</v>
      </c>
      <c r="K11" s="1551">
        <v>11</v>
      </c>
      <c r="L11" s="1552">
        <v>12</v>
      </c>
      <c r="M11" s="1551">
        <v>13</v>
      </c>
    </row>
    <row r="12" spans="1:13" s="1550" customFormat="1" ht="25.15" customHeight="1">
      <c r="A12" s="1543">
        <v>16</v>
      </c>
      <c r="B12" s="1543">
        <v>750</v>
      </c>
      <c r="C12" s="1538" t="s">
        <v>840</v>
      </c>
      <c r="D12" s="1537">
        <v>200550.18</v>
      </c>
      <c r="E12" s="1537">
        <v>1383.87</v>
      </c>
      <c r="F12" s="1536">
        <v>0</v>
      </c>
      <c r="G12" s="1536">
        <v>0</v>
      </c>
      <c r="H12" s="1536">
        <v>0</v>
      </c>
      <c r="I12" s="1536">
        <v>0</v>
      </c>
      <c r="J12" s="1536">
        <v>0</v>
      </c>
      <c r="K12" s="1536">
        <v>0</v>
      </c>
      <c r="L12" s="1536">
        <v>0</v>
      </c>
      <c r="M12" s="1536">
        <v>0</v>
      </c>
    </row>
    <row r="13" spans="1:13" s="1535" customFormat="1" ht="25.15" customHeight="1">
      <c r="A13" s="1540">
        <v>17</v>
      </c>
      <c r="B13" s="1543">
        <v>750</v>
      </c>
      <c r="C13" s="1538" t="s">
        <v>840</v>
      </c>
      <c r="D13" s="1537">
        <v>3163448.59</v>
      </c>
      <c r="E13" s="1537">
        <v>227318.85</v>
      </c>
      <c r="F13" s="1536">
        <v>0</v>
      </c>
      <c r="G13" s="1536">
        <v>0</v>
      </c>
      <c r="H13" s="1536">
        <v>0</v>
      </c>
      <c r="I13" s="1536">
        <v>0</v>
      </c>
      <c r="J13" s="1536">
        <v>0</v>
      </c>
      <c r="K13" s="1536">
        <v>0</v>
      </c>
      <c r="L13" s="1536">
        <v>0</v>
      </c>
      <c r="M13" s="1537">
        <v>3310.64</v>
      </c>
    </row>
    <row r="14" spans="1:13" s="1535" customFormat="1" ht="25.15" customHeight="1">
      <c r="A14" s="1827">
        <v>20</v>
      </c>
      <c r="B14" s="1818">
        <v>150</v>
      </c>
      <c r="C14" s="1538" t="s">
        <v>816</v>
      </c>
      <c r="D14" s="1536">
        <v>0</v>
      </c>
      <c r="E14" s="1536">
        <v>0</v>
      </c>
      <c r="F14" s="1536">
        <v>0</v>
      </c>
      <c r="G14" s="1537">
        <v>67422.31</v>
      </c>
      <c r="H14" s="1537">
        <v>238240.96</v>
      </c>
      <c r="I14" s="1536">
        <v>0</v>
      </c>
      <c r="J14" s="1536">
        <v>0</v>
      </c>
      <c r="K14" s="1536">
        <v>0</v>
      </c>
      <c r="L14" s="1536">
        <v>0</v>
      </c>
      <c r="M14" s="1536">
        <v>0</v>
      </c>
    </row>
    <row r="15" spans="1:13" s="1535" customFormat="1" ht="25.15" customHeight="1">
      <c r="A15" s="1828"/>
      <c r="B15" s="1820"/>
      <c r="C15" s="1538" t="s">
        <v>842</v>
      </c>
      <c r="D15" s="1537">
        <v>57895.83</v>
      </c>
      <c r="E15" s="1537">
        <v>3162654.75</v>
      </c>
      <c r="F15" s="1536">
        <v>0</v>
      </c>
      <c r="G15" s="1536">
        <v>0</v>
      </c>
      <c r="H15" s="1536">
        <v>0</v>
      </c>
      <c r="I15" s="1536">
        <v>0</v>
      </c>
      <c r="J15" s="1536">
        <v>0</v>
      </c>
      <c r="K15" s="1536">
        <v>0</v>
      </c>
      <c r="L15" s="1536">
        <v>0</v>
      </c>
      <c r="M15" s="1536">
        <v>0</v>
      </c>
    </row>
    <row r="16" spans="1:13" s="1535" customFormat="1" ht="25.15" customHeight="1">
      <c r="A16" s="1549"/>
      <c r="B16" s="1548">
        <v>500</v>
      </c>
      <c r="C16" s="1538" t="s">
        <v>842</v>
      </c>
      <c r="D16" s="1536">
        <v>0</v>
      </c>
      <c r="E16" s="1537">
        <v>95271.35</v>
      </c>
      <c r="F16" s="1536">
        <v>0</v>
      </c>
      <c r="G16" s="1536">
        <v>0</v>
      </c>
      <c r="H16" s="1536">
        <v>0</v>
      </c>
      <c r="I16" s="1536">
        <v>0</v>
      </c>
      <c r="J16" s="1536">
        <v>0</v>
      </c>
      <c r="K16" s="1536">
        <v>0</v>
      </c>
      <c r="L16" s="1536">
        <v>0</v>
      </c>
      <c r="M16" s="1536">
        <v>0</v>
      </c>
    </row>
    <row r="17" spans="1:13" s="1535" customFormat="1" ht="25.15" customHeight="1">
      <c r="A17" s="1827">
        <v>24</v>
      </c>
      <c r="B17" s="1543">
        <v>730</v>
      </c>
      <c r="C17" s="1538" t="s">
        <v>843</v>
      </c>
      <c r="D17" s="1537">
        <v>8057503.0999999996</v>
      </c>
      <c r="E17" s="1536">
        <v>0</v>
      </c>
      <c r="F17" s="1536">
        <v>0</v>
      </c>
      <c r="G17" s="1536">
        <v>0</v>
      </c>
      <c r="H17" s="1536">
        <v>0</v>
      </c>
      <c r="I17" s="1536">
        <v>0</v>
      </c>
      <c r="J17" s="1536">
        <v>0</v>
      </c>
      <c r="K17" s="1536">
        <v>0</v>
      </c>
      <c r="L17" s="1536">
        <v>0</v>
      </c>
      <c r="M17" s="1536">
        <v>0</v>
      </c>
    </row>
    <row r="18" spans="1:13" s="1535" customFormat="1" ht="25.15" customHeight="1">
      <c r="A18" s="1828"/>
      <c r="B18" s="1818">
        <v>921</v>
      </c>
      <c r="C18" s="1538" t="s">
        <v>898</v>
      </c>
      <c r="D18" s="1536">
        <v>0</v>
      </c>
      <c r="E18" s="1544">
        <v>64.56</v>
      </c>
      <c r="F18" s="1537">
        <v>4286.1099999999997</v>
      </c>
      <c r="G18" s="1537">
        <v>5367.31</v>
      </c>
      <c r="H18" s="1537">
        <v>3060.81</v>
      </c>
      <c r="I18" s="1536">
        <v>0</v>
      </c>
      <c r="J18" s="1536">
        <v>0</v>
      </c>
      <c r="K18" s="1536">
        <v>0</v>
      </c>
      <c r="L18" s="1536">
        <v>0</v>
      </c>
      <c r="M18" s="1536">
        <v>0</v>
      </c>
    </row>
    <row r="19" spans="1:13" s="1535" customFormat="1" ht="25.15" customHeight="1">
      <c r="A19" s="1828"/>
      <c r="B19" s="1819"/>
      <c r="C19" s="1538" t="s">
        <v>843</v>
      </c>
      <c r="D19" s="1537">
        <v>81488216.939999998</v>
      </c>
      <c r="E19" s="1536">
        <v>0</v>
      </c>
      <c r="F19" s="1536">
        <v>0</v>
      </c>
      <c r="G19" s="1536">
        <v>0</v>
      </c>
      <c r="H19" s="1536">
        <v>0</v>
      </c>
      <c r="I19" s="1536">
        <v>0</v>
      </c>
      <c r="J19" s="1536">
        <v>0</v>
      </c>
      <c r="K19" s="1536">
        <v>0</v>
      </c>
      <c r="L19" s="1536">
        <v>0</v>
      </c>
      <c r="M19" s="1536">
        <v>0</v>
      </c>
    </row>
    <row r="20" spans="1:13" s="1535" customFormat="1" ht="25.15" customHeight="1">
      <c r="A20" s="1828"/>
      <c r="B20" s="1819"/>
      <c r="C20" s="1538" t="s">
        <v>896</v>
      </c>
      <c r="D20" s="1536">
        <v>0</v>
      </c>
      <c r="E20" s="1536">
        <v>0</v>
      </c>
      <c r="F20" s="1536">
        <v>0</v>
      </c>
      <c r="G20" s="1537">
        <v>16280.07</v>
      </c>
      <c r="H20" s="1537">
        <v>257878.12</v>
      </c>
      <c r="I20" s="1536">
        <v>0</v>
      </c>
      <c r="J20" s="1536">
        <v>0</v>
      </c>
      <c r="K20" s="1536">
        <v>0</v>
      </c>
      <c r="L20" s="1536">
        <v>0</v>
      </c>
      <c r="M20" s="1536">
        <v>0</v>
      </c>
    </row>
    <row r="21" spans="1:13" s="1535" customFormat="1" ht="25.15" customHeight="1">
      <c r="A21" s="1827">
        <v>27</v>
      </c>
      <c r="B21" s="1543">
        <v>150</v>
      </c>
      <c r="C21" s="1538" t="s">
        <v>816</v>
      </c>
      <c r="D21" s="1536">
        <v>0</v>
      </c>
      <c r="E21" s="1536">
        <v>0</v>
      </c>
      <c r="F21" s="1537">
        <v>159019.73000000001</v>
      </c>
      <c r="G21" s="1537">
        <v>267043.18</v>
      </c>
      <c r="H21" s="1537">
        <v>312002.96999999997</v>
      </c>
      <c r="I21" s="1537">
        <v>610838.31000000006</v>
      </c>
      <c r="J21" s="1537">
        <v>328283.84999999998</v>
      </c>
      <c r="K21" s="1537">
        <v>40139.629999999997</v>
      </c>
      <c r="L21" s="1537">
        <v>71363.600000000006</v>
      </c>
      <c r="M21" s="1536">
        <v>0</v>
      </c>
    </row>
    <row r="22" spans="1:13" s="1535" customFormat="1" ht="25.15" customHeight="1">
      <c r="A22" s="1828"/>
      <c r="B22" s="1818">
        <v>750</v>
      </c>
      <c r="C22" s="1538" t="s">
        <v>816</v>
      </c>
      <c r="D22" s="1536">
        <v>0</v>
      </c>
      <c r="E22" s="1536">
        <v>0</v>
      </c>
      <c r="F22" s="1537">
        <v>2210</v>
      </c>
      <c r="G22" s="1537">
        <v>204551.23</v>
      </c>
      <c r="H22" s="1537">
        <v>80175.839999999997</v>
      </c>
      <c r="I22" s="1537">
        <v>198998.22</v>
      </c>
      <c r="J22" s="1544">
        <v>5.89</v>
      </c>
      <c r="K22" s="1536">
        <v>0</v>
      </c>
      <c r="L22" s="1536">
        <v>0</v>
      </c>
      <c r="M22" s="1536">
        <v>0</v>
      </c>
    </row>
    <row r="23" spans="1:13" s="1535" customFormat="1" ht="25.15" customHeight="1">
      <c r="A23" s="1832"/>
      <c r="B23" s="1820"/>
      <c r="C23" s="1538" t="s">
        <v>839</v>
      </c>
      <c r="D23" s="1537">
        <v>133181690.7</v>
      </c>
      <c r="E23" s="1537">
        <v>3206508.92</v>
      </c>
      <c r="F23" s="1537">
        <v>94814.52</v>
      </c>
      <c r="G23" s="1536">
        <v>0</v>
      </c>
      <c r="H23" s="1536">
        <v>0</v>
      </c>
      <c r="I23" s="1536">
        <v>0</v>
      </c>
      <c r="J23" s="1536">
        <v>0</v>
      </c>
      <c r="K23" s="1536">
        <v>0</v>
      </c>
      <c r="L23" s="1536">
        <v>0</v>
      </c>
      <c r="M23" s="1544">
        <v>10.97</v>
      </c>
    </row>
    <row r="24" spans="1:13" s="1535" customFormat="1" ht="25.15" customHeight="1">
      <c r="A24" s="1827">
        <v>28</v>
      </c>
      <c r="B24" s="1818">
        <v>730</v>
      </c>
      <c r="C24" s="1538" t="s">
        <v>816</v>
      </c>
      <c r="D24" s="1536">
        <v>0</v>
      </c>
      <c r="E24" s="1536">
        <v>0</v>
      </c>
      <c r="F24" s="1537">
        <v>2850001.48</v>
      </c>
      <c r="G24" s="1537">
        <v>1129259.27</v>
      </c>
      <c r="H24" s="1537">
        <v>143122.62</v>
      </c>
      <c r="I24" s="1537">
        <v>692806.76</v>
      </c>
      <c r="J24" s="1537">
        <v>162262.14000000001</v>
      </c>
      <c r="K24" s="1544">
        <v>201.2</v>
      </c>
      <c r="L24" s="1544">
        <v>310.8</v>
      </c>
      <c r="M24" s="1536">
        <v>0</v>
      </c>
    </row>
    <row r="25" spans="1:13" s="1535" customFormat="1" ht="25.15" customHeight="1">
      <c r="A25" s="1828"/>
      <c r="B25" s="1819"/>
      <c r="C25" s="1538" t="s">
        <v>842</v>
      </c>
      <c r="D25" s="1537">
        <v>266878549.56999999</v>
      </c>
      <c r="E25" s="1537">
        <v>7752668.3899999997</v>
      </c>
      <c r="F25" s="1537">
        <v>1079434.4099999999</v>
      </c>
      <c r="G25" s="1536">
        <v>0</v>
      </c>
      <c r="H25" s="1536">
        <v>0</v>
      </c>
      <c r="I25" s="1536">
        <v>0</v>
      </c>
      <c r="J25" s="1536">
        <v>0</v>
      </c>
      <c r="K25" s="1536">
        <v>0</v>
      </c>
      <c r="L25" s="1536">
        <v>0</v>
      </c>
      <c r="M25" s="1537">
        <v>107707.98</v>
      </c>
    </row>
    <row r="26" spans="1:13" s="1535" customFormat="1" ht="25.15" customHeight="1">
      <c r="A26" s="1828"/>
      <c r="B26" s="1819"/>
      <c r="C26" s="1538" t="s">
        <v>923</v>
      </c>
      <c r="D26" s="1536">
        <v>0</v>
      </c>
      <c r="E26" s="1536">
        <v>0</v>
      </c>
      <c r="F26" s="1536">
        <v>0</v>
      </c>
      <c r="G26" s="1536">
        <v>0</v>
      </c>
      <c r="H26" s="1536">
        <v>0</v>
      </c>
      <c r="I26" s="1536">
        <v>0</v>
      </c>
      <c r="J26" s="1537">
        <v>52972.02</v>
      </c>
      <c r="K26" s="1536">
        <v>0</v>
      </c>
      <c r="L26" s="1536">
        <v>0</v>
      </c>
      <c r="M26" s="1536">
        <v>0</v>
      </c>
    </row>
    <row r="27" spans="1:13" s="1535" customFormat="1" ht="25.15" customHeight="1">
      <c r="A27" s="1832"/>
      <c r="B27" s="1820"/>
      <c r="C27" s="1538" t="s">
        <v>840</v>
      </c>
      <c r="D27" s="1537">
        <v>6804915.7300000004</v>
      </c>
      <c r="E27" s="1537">
        <v>263597.32999999996</v>
      </c>
      <c r="F27" s="1536">
        <v>0</v>
      </c>
      <c r="G27" s="1536">
        <v>0</v>
      </c>
      <c r="H27" s="1536">
        <v>0</v>
      </c>
      <c r="I27" s="1536">
        <v>0</v>
      </c>
      <c r="J27" s="1536">
        <v>0</v>
      </c>
      <c r="K27" s="1536">
        <v>0</v>
      </c>
      <c r="L27" s="1536">
        <v>0</v>
      </c>
      <c r="M27" s="1537">
        <v>36195.020000000004</v>
      </c>
    </row>
    <row r="28" spans="1:13" s="1535" customFormat="1" ht="25.15" customHeight="1">
      <c r="A28" s="1540">
        <v>30</v>
      </c>
      <c r="B28" s="1543">
        <v>801</v>
      </c>
      <c r="C28" s="1538" t="s">
        <v>840</v>
      </c>
      <c r="D28" s="1537">
        <v>7284038.5800000001</v>
      </c>
      <c r="E28" s="1537">
        <v>19965.579999999998</v>
      </c>
      <c r="F28" s="1536">
        <v>0</v>
      </c>
      <c r="G28" s="1536">
        <v>0</v>
      </c>
      <c r="H28" s="1536">
        <v>0</v>
      </c>
      <c r="I28" s="1536">
        <v>0</v>
      </c>
      <c r="J28" s="1536">
        <v>0</v>
      </c>
      <c r="K28" s="1536">
        <v>0</v>
      </c>
      <c r="L28" s="1536">
        <v>0</v>
      </c>
      <c r="M28" s="1536">
        <v>0</v>
      </c>
    </row>
    <row r="29" spans="1:13" s="1535" customFormat="1" ht="25.15" customHeight="1">
      <c r="A29" s="1827">
        <v>31</v>
      </c>
      <c r="B29" s="1543">
        <v>150</v>
      </c>
      <c r="C29" s="1538" t="s">
        <v>923</v>
      </c>
      <c r="D29" s="1536">
        <v>0</v>
      </c>
      <c r="E29" s="1536">
        <v>0</v>
      </c>
      <c r="F29" s="1536">
        <v>0</v>
      </c>
      <c r="G29" s="1537">
        <v>4739.16</v>
      </c>
      <c r="H29" s="1537">
        <v>57649.919999999998</v>
      </c>
      <c r="I29" s="1537">
        <v>35679.910000000003</v>
      </c>
      <c r="J29" s="1537">
        <v>91515.68</v>
      </c>
      <c r="K29" s="1537">
        <v>18315.38</v>
      </c>
      <c r="L29" s="1537">
        <v>5827.09</v>
      </c>
      <c r="M29" s="1536">
        <v>0</v>
      </c>
    </row>
    <row r="30" spans="1:13" s="1535" customFormat="1" ht="25.15" customHeight="1">
      <c r="A30" s="1832"/>
      <c r="B30" s="1543">
        <v>853</v>
      </c>
      <c r="C30" s="1538" t="s">
        <v>840</v>
      </c>
      <c r="D30" s="1537">
        <v>1525848.39</v>
      </c>
      <c r="E30" s="1537">
        <v>177202.99</v>
      </c>
      <c r="F30" s="1536">
        <v>0</v>
      </c>
      <c r="G30" s="1536">
        <v>0</v>
      </c>
      <c r="H30" s="1536">
        <v>0</v>
      </c>
      <c r="I30" s="1536">
        <v>0</v>
      </c>
      <c r="J30" s="1536">
        <v>0</v>
      </c>
      <c r="K30" s="1536">
        <v>0</v>
      </c>
      <c r="L30" s="1536">
        <v>0</v>
      </c>
      <c r="M30" s="1537">
        <v>38884.080000000002</v>
      </c>
    </row>
    <row r="31" spans="1:13" s="1535" customFormat="1" ht="25.15" customHeight="1">
      <c r="A31" s="1827">
        <v>32</v>
      </c>
      <c r="B31" s="1818">
        <v>801</v>
      </c>
      <c r="C31" s="1538" t="s">
        <v>840</v>
      </c>
      <c r="D31" s="1537">
        <v>6260</v>
      </c>
      <c r="E31" s="1536">
        <v>0</v>
      </c>
      <c r="F31" s="1536">
        <v>0</v>
      </c>
      <c r="G31" s="1536">
        <v>0</v>
      </c>
      <c r="H31" s="1536">
        <v>0</v>
      </c>
      <c r="I31" s="1536">
        <v>0</v>
      </c>
      <c r="J31" s="1536">
        <v>0</v>
      </c>
      <c r="K31" s="1536">
        <v>0</v>
      </c>
      <c r="L31" s="1536">
        <v>0</v>
      </c>
      <c r="M31" s="1536">
        <v>0</v>
      </c>
    </row>
    <row r="32" spans="1:13" s="1535" customFormat="1" ht="25.15" customHeight="1">
      <c r="A32" s="1832"/>
      <c r="B32" s="1820"/>
      <c r="C32" s="1538" t="s">
        <v>912</v>
      </c>
      <c r="D32" s="1537">
        <v>3832</v>
      </c>
      <c r="E32" s="1536">
        <v>0</v>
      </c>
      <c r="F32" s="1536">
        <v>0</v>
      </c>
      <c r="G32" s="1536">
        <v>0</v>
      </c>
      <c r="H32" s="1536">
        <v>0</v>
      </c>
      <c r="I32" s="1536">
        <v>0</v>
      </c>
      <c r="J32" s="1536">
        <v>0</v>
      </c>
      <c r="K32" s="1536">
        <v>0</v>
      </c>
      <c r="L32" s="1536">
        <v>0</v>
      </c>
      <c r="M32" s="1536">
        <v>0</v>
      </c>
    </row>
    <row r="33" spans="1:13" s="1535" customFormat="1" ht="25.15" customHeight="1">
      <c r="A33" s="1837" t="s">
        <v>934</v>
      </c>
      <c r="B33" s="1818">
        <v>150</v>
      </c>
      <c r="C33" s="1538" t="s">
        <v>816</v>
      </c>
      <c r="D33" s="1536">
        <v>0</v>
      </c>
      <c r="E33" s="1536">
        <v>0</v>
      </c>
      <c r="F33" s="1537">
        <v>1930327.07</v>
      </c>
      <c r="G33" s="1537">
        <v>161012.22</v>
      </c>
      <c r="H33" s="1537">
        <v>5065077.1399999997</v>
      </c>
      <c r="I33" s="1537">
        <v>529935.06000000006</v>
      </c>
      <c r="J33" s="1537">
        <v>22960.75</v>
      </c>
      <c r="K33" s="1537">
        <v>217253.65</v>
      </c>
      <c r="L33" s="1537">
        <v>1132546.8400000001</v>
      </c>
      <c r="M33" s="1536">
        <v>0</v>
      </c>
    </row>
    <row r="34" spans="1:13" s="1535" customFormat="1" ht="25.15" customHeight="1">
      <c r="A34" s="1838"/>
      <c r="B34" s="1819"/>
      <c r="C34" s="1538" t="s">
        <v>842</v>
      </c>
      <c r="D34" s="1537">
        <v>57411539.130000003</v>
      </c>
      <c r="E34" s="1537">
        <v>12785420.859999999</v>
      </c>
      <c r="F34" s="1544">
        <v>6.94</v>
      </c>
      <c r="G34" s="1536">
        <v>0</v>
      </c>
      <c r="H34" s="1536">
        <v>0</v>
      </c>
      <c r="I34" s="1536">
        <v>0</v>
      </c>
      <c r="J34" s="1536">
        <v>0</v>
      </c>
      <c r="K34" s="1536">
        <v>0</v>
      </c>
      <c r="L34" s="1536">
        <v>0</v>
      </c>
      <c r="M34" s="1537">
        <v>51359</v>
      </c>
    </row>
    <row r="35" spans="1:13" s="1535" customFormat="1" ht="25.15" customHeight="1">
      <c r="A35" s="1838"/>
      <c r="B35" s="1819"/>
      <c r="C35" s="1538" t="s">
        <v>841</v>
      </c>
      <c r="D35" s="1537">
        <v>1242928.92</v>
      </c>
      <c r="E35" s="1544">
        <v>1293710.45</v>
      </c>
      <c r="F35" s="1536">
        <v>0</v>
      </c>
      <c r="G35" s="1536">
        <v>0</v>
      </c>
      <c r="H35" s="1536">
        <v>0</v>
      </c>
      <c r="I35" s="1536">
        <v>0</v>
      </c>
      <c r="J35" s="1536">
        <v>0</v>
      </c>
      <c r="K35" s="1536">
        <v>0</v>
      </c>
      <c r="L35" s="1536">
        <v>0</v>
      </c>
      <c r="M35" s="1536">
        <v>0</v>
      </c>
    </row>
    <row r="36" spans="1:13" s="1535" customFormat="1" ht="25.15" customHeight="1">
      <c r="A36" s="1838"/>
      <c r="B36" s="1819"/>
      <c r="C36" s="1538" t="s">
        <v>924</v>
      </c>
      <c r="D36" s="1536">
        <v>0</v>
      </c>
      <c r="E36" s="1536">
        <v>0</v>
      </c>
      <c r="F36" s="1536">
        <v>0</v>
      </c>
      <c r="G36" s="1537">
        <v>407956.47999999998</v>
      </c>
      <c r="H36" s="1537">
        <v>272447.39</v>
      </c>
      <c r="I36" s="1537">
        <v>6656.46</v>
      </c>
      <c r="J36" s="1536">
        <v>0</v>
      </c>
      <c r="K36" s="1536">
        <v>0</v>
      </c>
      <c r="L36" s="1536">
        <v>0</v>
      </c>
      <c r="M36" s="1536">
        <v>0</v>
      </c>
    </row>
    <row r="37" spans="1:13" s="1535" customFormat="1" ht="25.15" customHeight="1">
      <c r="A37" s="1838"/>
      <c r="B37" s="1820"/>
      <c r="C37" s="1538" t="s">
        <v>840</v>
      </c>
      <c r="D37" s="1537">
        <v>2505671.98</v>
      </c>
      <c r="E37" s="1537">
        <v>340766.58</v>
      </c>
      <c r="F37" s="1537">
        <v>205383.91</v>
      </c>
      <c r="G37" s="1536">
        <v>0</v>
      </c>
      <c r="H37" s="1536">
        <v>0</v>
      </c>
      <c r="I37" s="1536">
        <v>0</v>
      </c>
      <c r="J37" s="1536">
        <v>0</v>
      </c>
      <c r="K37" s="1536">
        <v>0</v>
      </c>
      <c r="L37" s="1536">
        <v>0</v>
      </c>
      <c r="M37" s="1536">
        <v>0</v>
      </c>
    </row>
    <row r="38" spans="1:13" s="1535" customFormat="1" ht="25.15" customHeight="1">
      <c r="A38" s="1838"/>
      <c r="B38" s="1547">
        <v>500</v>
      </c>
      <c r="C38" s="1538" t="s">
        <v>842</v>
      </c>
      <c r="D38" s="1537">
        <v>1513988.54</v>
      </c>
      <c r="E38" s="1536">
        <v>0</v>
      </c>
      <c r="F38" s="1536">
        <v>0</v>
      </c>
      <c r="G38" s="1536">
        <v>0</v>
      </c>
      <c r="H38" s="1536">
        <v>0</v>
      </c>
      <c r="I38" s="1536">
        <v>0</v>
      </c>
      <c r="J38" s="1536">
        <v>0</v>
      </c>
      <c r="K38" s="1536">
        <v>0</v>
      </c>
      <c r="L38" s="1536">
        <v>0</v>
      </c>
      <c r="M38" s="1536">
        <v>0</v>
      </c>
    </row>
    <row r="39" spans="1:13" s="1535" customFormat="1" ht="25.15" customHeight="1">
      <c r="A39" s="1838"/>
      <c r="B39" s="1818">
        <v>750</v>
      </c>
      <c r="C39" s="1546" t="s">
        <v>812</v>
      </c>
      <c r="D39" s="1537">
        <v>5941.04</v>
      </c>
      <c r="E39" s="1536">
        <v>0</v>
      </c>
      <c r="F39" s="1536">
        <v>0</v>
      </c>
      <c r="G39" s="1536">
        <v>0</v>
      </c>
      <c r="H39" s="1536">
        <v>0</v>
      </c>
      <c r="I39" s="1536">
        <v>0</v>
      </c>
      <c r="J39" s="1536">
        <v>0</v>
      </c>
      <c r="K39" s="1536">
        <v>0</v>
      </c>
      <c r="L39" s="1536">
        <v>0</v>
      </c>
      <c r="M39" s="1536">
        <v>0</v>
      </c>
    </row>
    <row r="40" spans="1:13" s="1535" customFormat="1" ht="25.15" customHeight="1">
      <c r="A40" s="1838"/>
      <c r="B40" s="1819"/>
      <c r="C40" s="1538" t="s">
        <v>897</v>
      </c>
      <c r="D40" s="1536">
        <v>0</v>
      </c>
      <c r="E40" s="1536">
        <v>0</v>
      </c>
      <c r="F40" s="1537">
        <v>2251.1</v>
      </c>
      <c r="G40" s="1537">
        <v>5949.31</v>
      </c>
      <c r="H40" s="1537">
        <v>1224</v>
      </c>
      <c r="I40" s="1537">
        <v>65023.63</v>
      </c>
      <c r="J40" s="1536">
        <v>0</v>
      </c>
      <c r="K40" s="1536">
        <v>0</v>
      </c>
      <c r="L40" s="1536">
        <v>0</v>
      </c>
      <c r="M40" s="1536">
        <v>0</v>
      </c>
    </row>
    <row r="41" spans="1:13" s="1535" customFormat="1" ht="25.15" customHeight="1">
      <c r="A41" s="1838"/>
      <c r="B41" s="1819"/>
      <c r="C41" s="1546" t="s">
        <v>811</v>
      </c>
      <c r="D41" s="1537">
        <v>6146.31</v>
      </c>
      <c r="E41" s="1536">
        <v>0</v>
      </c>
      <c r="F41" s="1536">
        <v>0</v>
      </c>
      <c r="G41" s="1536">
        <v>0</v>
      </c>
      <c r="H41" s="1536">
        <v>0</v>
      </c>
      <c r="I41" s="1536">
        <v>0</v>
      </c>
      <c r="J41" s="1536">
        <v>0</v>
      </c>
      <c r="K41" s="1536">
        <v>0</v>
      </c>
      <c r="L41" s="1536">
        <v>0</v>
      </c>
      <c r="M41" s="1536">
        <v>0</v>
      </c>
    </row>
    <row r="42" spans="1:13" s="1535" customFormat="1" ht="25.15" customHeight="1">
      <c r="A42" s="1838"/>
      <c r="B42" s="1820"/>
      <c r="C42" s="1538" t="s">
        <v>840</v>
      </c>
      <c r="D42" s="1537">
        <v>1362800.54</v>
      </c>
      <c r="E42" s="1536">
        <v>0</v>
      </c>
      <c r="F42" s="1536">
        <v>0</v>
      </c>
      <c r="G42" s="1536">
        <v>0</v>
      </c>
      <c r="H42" s="1536">
        <v>0</v>
      </c>
      <c r="I42" s="1536">
        <v>0</v>
      </c>
      <c r="J42" s="1536">
        <v>0</v>
      </c>
      <c r="K42" s="1536">
        <v>0</v>
      </c>
      <c r="L42" s="1536">
        <v>0</v>
      </c>
      <c r="M42" s="1537">
        <v>36780.17</v>
      </c>
    </row>
    <row r="43" spans="1:13" s="1535" customFormat="1" ht="25.15" customHeight="1">
      <c r="A43" s="1838"/>
      <c r="B43" s="1818">
        <v>758</v>
      </c>
      <c r="C43" s="1538" t="s">
        <v>923</v>
      </c>
      <c r="D43" s="1536">
        <v>0</v>
      </c>
      <c r="E43" s="1536">
        <v>0</v>
      </c>
      <c r="F43" s="1536">
        <v>0</v>
      </c>
      <c r="G43" s="1537">
        <v>52991.9</v>
      </c>
      <c r="H43" s="1537">
        <v>118500.5</v>
      </c>
      <c r="I43" s="1537">
        <v>251300.76</v>
      </c>
      <c r="J43" s="1537">
        <v>180240.11</v>
      </c>
      <c r="K43" s="1537">
        <v>132446.60999999999</v>
      </c>
      <c r="L43" s="1537">
        <v>53570.46</v>
      </c>
      <c r="M43" s="1537">
        <v>5950</v>
      </c>
    </row>
    <row r="44" spans="1:13" s="1535" customFormat="1" ht="25.15" customHeight="1">
      <c r="A44" s="1838"/>
      <c r="B44" s="1819"/>
      <c r="C44" s="1538" t="s">
        <v>922</v>
      </c>
      <c r="D44" s="1536">
        <v>0</v>
      </c>
      <c r="E44" s="1536">
        <v>0</v>
      </c>
      <c r="F44" s="1536">
        <v>0</v>
      </c>
      <c r="G44" s="1544">
        <v>86.87</v>
      </c>
      <c r="H44" s="1537">
        <v>50744.87</v>
      </c>
      <c r="I44" s="1537">
        <v>282648.11</v>
      </c>
      <c r="J44" s="1537">
        <v>43055.69</v>
      </c>
      <c r="K44" s="1537">
        <v>7717.27</v>
      </c>
      <c r="L44" s="1537">
        <v>25470.2</v>
      </c>
      <c r="M44" s="1536">
        <v>0</v>
      </c>
    </row>
    <row r="45" spans="1:13" s="1535" customFormat="1" ht="25.15" customHeight="1">
      <c r="A45" s="1838"/>
      <c r="B45" s="1819"/>
      <c r="C45" s="1538" t="s">
        <v>921</v>
      </c>
      <c r="D45" s="1537">
        <v>28573065.099999998</v>
      </c>
      <c r="E45" s="1537">
        <v>1248386.8999999999</v>
      </c>
      <c r="F45" s="1537">
        <v>25724.799999999999</v>
      </c>
      <c r="G45" s="1536">
        <v>0</v>
      </c>
      <c r="H45" s="1536">
        <v>0</v>
      </c>
      <c r="I45" s="1536">
        <v>0</v>
      </c>
      <c r="J45" s="1536">
        <v>0</v>
      </c>
      <c r="K45" s="1536">
        <v>0</v>
      </c>
      <c r="L45" s="1536">
        <v>0</v>
      </c>
      <c r="M45" s="1537">
        <v>983.28</v>
      </c>
    </row>
    <row r="46" spans="1:13" s="1535" customFormat="1" ht="25.15" customHeight="1">
      <c r="A46" s="1838"/>
      <c r="B46" s="1819"/>
      <c r="C46" s="1538" t="s">
        <v>920</v>
      </c>
      <c r="D46" s="1536">
        <v>0</v>
      </c>
      <c r="E46" s="1536">
        <v>0</v>
      </c>
      <c r="F46" s="1536">
        <v>0</v>
      </c>
      <c r="G46" s="1537">
        <v>123753.53</v>
      </c>
      <c r="H46" s="1536">
        <v>0</v>
      </c>
      <c r="I46" s="1537">
        <v>1222.67</v>
      </c>
      <c r="J46" s="1536">
        <v>0</v>
      </c>
      <c r="K46" s="1536">
        <v>0</v>
      </c>
      <c r="L46" s="1536">
        <v>0</v>
      </c>
      <c r="M46" s="1536">
        <v>0</v>
      </c>
    </row>
    <row r="47" spans="1:13" s="1535" customFormat="1" ht="25.15" customHeight="1">
      <c r="A47" s="1838"/>
      <c r="B47" s="1819"/>
      <c r="C47" s="1538" t="s">
        <v>919</v>
      </c>
      <c r="D47" s="1537">
        <v>5374045.0600000005</v>
      </c>
      <c r="E47" s="1537">
        <v>145952.67000000001</v>
      </c>
      <c r="F47" s="1544">
        <v>16.739999999999998</v>
      </c>
      <c r="G47" s="1536">
        <v>0</v>
      </c>
      <c r="H47" s="1536">
        <v>0</v>
      </c>
      <c r="I47" s="1536">
        <v>0</v>
      </c>
      <c r="J47" s="1536">
        <v>0</v>
      </c>
      <c r="K47" s="1536">
        <v>0</v>
      </c>
      <c r="L47" s="1536">
        <v>0</v>
      </c>
      <c r="M47" s="1537">
        <v>3357.71</v>
      </c>
    </row>
    <row r="48" spans="1:13" s="1535" customFormat="1" ht="25.15" customHeight="1">
      <c r="A48" s="1838"/>
      <c r="B48" s="1819"/>
      <c r="C48" s="1538" t="s">
        <v>918</v>
      </c>
      <c r="D48" s="1536">
        <v>0</v>
      </c>
      <c r="E48" s="1536">
        <v>0</v>
      </c>
      <c r="F48" s="1536">
        <v>0</v>
      </c>
      <c r="G48" s="1537">
        <v>826.71</v>
      </c>
      <c r="H48" s="1537">
        <v>65113.440000000002</v>
      </c>
      <c r="I48" s="1537">
        <v>172618.97</v>
      </c>
      <c r="J48" s="1536">
        <v>0</v>
      </c>
      <c r="K48" s="1537">
        <v>42116.21</v>
      </c>
      <c r="L48" s="1537">
        <v>34960.46</v>
      </c>
      <c r="M48" s="1536">
        <v>0</v>
      </c>
    </row>
    <row r="49" spans="1:13" s="1535" customFormat="1" ht="25.15" customHeight="1">
      <c r="A49" s="1838"/>
      <c r="B49" s="1819"/>
      <c r="C49" s="1538" t="s">
        <v>917</v>
      </c>
      <c r="D49" s="1537">
        <v>64454823.799999997</v>
      </c>
      <c r="E49" s="1537">
        <v>1230882.3400000001</v>
      </c>
      <c r="F49" s="1537">
        <v>54300.33</v>
      </c>
      <c r="G49" s="1536">
        <v>0</v>
      </c>
      <c r="H49" s="1536">
        <v>0</v>
      </c>
      <c r="I49" s="1536">
        <v>0</v>
      </c>
      <c r="J49" s="1536">
        <v>0</v>
      </c>
      <c r="K49" s="1536">
        <v>0</v>
      </c>
      <c r="L49" s="1536">
        <v>0</v>
      </c>
      <c r="M49" s="1536">
        <v>0</v>
      </c>
    </row>
    <row r="50" spans="1:13" s="1535" customFormat="1" ht="25.15" customHeight="1">
      <c r="A50" s="1838"/>
      <c r="B50" s="1819"/>
      <c r="C50" s="1538" t="s">
        <v>916</v>
      </c>
      <c r="D50" s="1536">
        <v>0</v>
      </c>
      <c r="E50" s="1536">
        <v>0</v>
      </c>
      <c r="F50" s="1537">
        <v>1108.1199999999999</v>
      </c>
      <c r="G50" s="1537">
        <v>60819.71</v>
      </c>
      <c r="H50" s="1537">
        <v>2264.41</v>
      </c>
      <c r="I50" s="1537">
        <v>60493.08</v>
      </c>
      <c r="J50" s="1537">
        <v>13577.43</v>
      </c>
      <c r="K50" s="1537">
        <v>3367.29</v>
      </c>
      <c r="L50" s="1537">
        <v>614716.05000000005</v>
      </c>
      <c r="M50" s="1536">
        <v>0</v>
      </c>
    </row>
    <row r="51" spans="1:13" s="1535" customFormat="1" ht="25.15" customHeight="1">
      <c r="A51" s="1838"/>
      <c r="B51" s="1819"/>
      <c r="C51" s="1538" t="s">
        <v>867</v>
      </c>
      <c r="D51" s="1537">
        <v>14514078.270000001</v>
      </c>
      <c r="E51" s="1537">
        <v>5410593.8799999999</v>
      </c>
      <c r="F51" s="1537">
        <v>1702.29</v>
      </c>
      <c r="G51" s="1536">
        <v>0</v>
      </c>
      <c r="H51" s="1536">
        <v>0</v>
      </c>
      <c r="I51" s="1536">
        <v>0</v>
      </c>
      <c r="J51" s="1536">
        <v>0</v>
      </c>
      <c r="K51" s="1536">
        <v>0</v>
      </c>
      <c r="L51" s="1536">
        <v>0</v>
      </c>
      <c r="M51" s="1536">
        <v>0</v>
      </c>
    </row>
    <row r="52" spans="1:13" s="1535" customFormat="1" ht="25.15" customHeight="1">
      <c r="A52" s="1838"/>
      <c r="B52" s="1819"/>
      <c r="C52" s="1538" t="s">
        <v>915</v>
      </c>
      <c r="D52" s="1536">
        <v>0</v>
      </c>
      <c r="E52" s="1536">
        <v>0</v>
      </c>
      <c r="F52" s="1536">
        <v>0</v>
      </c>
      <c r="G52" s="1537">
        <v>1482.46</v>
      </c>
      <c r="H52" s="1537">
        <v>110155.37</v>
      </c>
      <c r="I52" s="1537">
        <v>257522.23</v>
      </c>
      <c r="J52" s="1537">
        <v>228215.15</v>
      </c>
      <c r="K52" s="1537">
        <v>2436.94</v>
      </c>
      <c r="L52" s="1537">
        <v>273031.36</v>
      </c>
      <c r="M52" s="1536">
        <v>0</v>
      </c>
    </row>
    <row r="53" spans="1:13" s="1535" customFormat="1" ht="25.15" customHeight="1">
      <c r="A53" s="1838"/>
      <c r="B53" s="1819"/>
      <c r="C53" s="1538" t="s">
        <v>834</v>
      </c>
      <c r="D53" s="1537">
        <v>25286289.449999999</v>
      </c>
      <c r="E53" s="1537">
        <v>1801514.0699999998</v>
      </c>
      <c r="F53" s="1537">
        <v>15733.05</v>
      </c>
      <c r="G53" s="1536">
        <v>0</v>
      </c>
      <c r="H53" s="1536">
        <v>0</v>
      </c>
      <c r="I53" s="1536">
        <v>0</v>
      </c>
      <c r="J53" s="1536">
        <v>0</v>
      </c>
      <c r="K53" s="1536">
        <v>0</v>
      </c>
      <c r="L53" s="1536">
        <v>0</v>
      </c>
      <c r="M53" s="1537">
        <v>49469.95</v>
      </c>
    </row>
    <row r="54" spans="1:13" s="1535" customFormat="1" ht="25.15" customHeight="1">
      <c r="A54" s="1838"/>
      <c r="B54" s="1819"/>
      <c r="C54" s="1538" t="s">
        <v>914</v>
      </c>
      <c r="D54" s="1536">
        <v>0</v>
      </c>
      <c r="E54" s="1536">
        <v>0</v>
      </c>
      <c r="F54" s="1537">
        <v>3663.53</v>
      </c>
      <c r="G54" s="1537">
        <v>13639.95</v>
      </c>
      <c r="H54" s="1537">
        <v>1741.27</v>
      </c>
      <c r="I54" s="1537">
        <v>160110.60999999999</v>
      </c>
      <c r="J54" s="1537">
        <v>751194.08</v>
      </c>
      <c r="K54" s="1537">
        <v>764290.81</v>
      </c>
      <c r="L54" s="1537">
        <v>989523.39</v>
      </c>
      <c r="M54" s="1536">
        <v>0</v>
      </c>
    </row>
    <row r="55" spans="1:13" s="1535" customFormat="1" ht="25.15" customHeight="1">
      <c r="A55" s="1838"/>
      <c r="B55" s="1819"/>
      <c r="C55" s="1538" t="s">
        <v>833</v>
      </c>
      <c r="D55" s="1537">
        <v>33099589.359999999</v>
      </c>
      <c r="E55" s="1537">
        <v>644788.76</v>
      </c>
      <c r="F55" s="1537">
        <v>34764.370000000003</v>
      </c>
      <c r="G55" s="1536">
        <v>0</v>
      </c>
      <c r="H55" s="1536">
        <v>0</v>
      </c>
      <c r="I55" s="1536">
        <v>0</v>
      </c>
      <c r="J55" s="1536">
        <v>0</v>
      </c>
      <c r="K55" s="1536">
        <v>0</v>
      </c>
      <c r="L55" s="1536">
        <v>0</v>
      </c>
      <c r="M55" s="1536">
        <v>0</v>
      </c>
    </row>
    <row r="56" spans="1:13" s="1535" customFormat="1" ht="25.15" customHeight="1">
      <c r="A56" s="1838"/>
      <c r="B56" s="1819"/>
      <c r="C56" s="1538" t="s">
        <v>913</v>
      </c>
      <c r="D56" s="1536">
        <v>0</v>
      </c>
      <c r="E56" s="1536">
        <v>0</v>
      </c>
      <c r="F56" s="1537">
        <v>404127.93</v>
      </c>
      <c r="G56" s="1537">
        <v>871194.54</v>
      </c>
      <c r="H56" s="1537">
        <v>64688.39</v>
      </c>
      <c r="I56" s="1537">
        <v>434767.81</v>
      </c>
      <c r="J56" s="1537">
        <v>82244.62</v>
      </c>
      <c r="K56" s="1537">
        <v>145881.04</v>
      </c>
      <c r="L56" s="1537">
        <v>1266537.92</v>
      </c>
      <c r="M56" s="1537">
        <v>3428836.45</v>
      </c>
    </row>
    <row r="57" spans="1:13" s="1535" customFormat="1" ht="25.15" customHeight="1">
      <c r="A57" s="1838"/>
      <c r="B57" s="1819"/>
      <c r="C57" s="1538" t="s">
        <v>912</v>
      </c>
      <c r="D57" s="1537">
        <v>15704832.02</v>
      </c>
      <c r="E57" s="1537">
        <v>1615115.4100000001</v>
      </c>
      <c r="F57" s="1537">
        <v>93892.65</v>
      </c>
      <c r="G57" s="1536">
        <v>0</v>
      </c>
      <c r="H57" s="1536">
        <v>0</v>
      </c>
      <c r="I57" s="1536">
        <v>0</v>
      </c>
      <c r="J57" s="1536">
        <v>0</v>
      </c>
      <c r="K57" s="1536">
        <v>0</v>
      </c>
      <c r="L57" s="1536">
        <v>0</v>
      </c>
      <c r="M57" s="1537">
        <v>63161.99</v>
      </c>
    </row>
    <row r="58" spans="1:13" s="1535" customFormat="1" ht="25.15" customHeight="1">
      <c r="A58" s="1838"/>
      <c r="B58" s="1819"/>
      <c r="C58" s="1538" t="s">
        <v>911</v>
      </c>
      <c r="D58" s="1536">
        <v>0</v>
      </c>
      <c r="E58" s="1536">
        <v>0</v>
      </c>
      <c r="F58" s="1536">
        <v>0</v>
      </c>
      <c r="G58" s="1537">
        <v>12412.7</v>
      </c>
      <c r="H58" s="1537">
        <v>102248.29</v>
      </c>
      <c r="I58" s="1536">
        <v>0</v>
      </c>
      <c r="J58" s="1536">
        <v>0</v>
      </c>
      <c r="K58" s="1537">
        <v>16882.41</v>
      </c>
      <c r="L58" s="1544">
        <v>450.11</v>
      </c>
      <c r="M58" s="1536">
        <v>0</v>
      </c>
    </row>
    <row r="59" spans="1:13" s="1535" customFormat="1" ht="25.15" customHeight="1">
      <c r="A59" s="1838"/>
      <c r="B59" s="1819"/>
      <c r="C59" s="1538" t="s">
        <v>831</v>
      </c>
      <c r="D59" s="1537">
        <v>8340439.4800000004</v>
      </c>
      <c r="E59" s="1537">
        <v>888784.83000000007</v>
      </c>
      <c r="F59" s="1537">
        <v>21775052.609999999</v>
      </c>
      <c r="G59" s="1536">
        <v>0</v>
      </c>
      <c r="H59" s="1536">
        <v>0</v>
      </c>
      <c r="I59" s="1536">
        <v>0</v>
      </c>
      <c r="J59" s="1536">
        <v>0</v>
      </c>
      <c r="K59" s="1536">
        <v>0</v>
      </c>
      <c r="L59" s="1536">
        <v>0</v>
      </c>
      <c r="M59" s="1536">
        <v>0</v>
      </c>
    </row>
    <row r="60" spans="1:13" s="1535" customFormat="1" ht="25.15" customHeight="1">
      <c r="A60" s="1838"/>
      <c r="B60" s="1819"/>
      <c r="C60" s="1538" t="s">
        <v>910</v>
      </c>
      <c r="D60" s="1536">
        <v>0</v>
      </c>
      <c r="E60" s="1536">
        <v>0</v>
      </c>
      <c r="F60" s="1536">
        <v>0</v>
      </c>
      <c r="G60" s="1536">
        <v>0</v>
      </c>
      <c r="H60" s="1536">
        <v>0</v>
      </c>
      <c r="I60" s="1537">
        <v>62432.47</v>
      </c>
      <c r="J60" s="1537">
        <v>445899.23</v>
      </c>
      <c r="K60" s="1537">
        <v>45294.2</v>
      </c>
      <c r="L60" s="1536">
        <v>0</v>
      </c>
      <c r="M60" s="1536">
        <v>0</v>
      </c>
    </row>
    <row r="61" spans="1:13" s="1535" customFormat="1" ht="25.15" customHeight="1">
      <c r="A61" s="1838"/>
      <c r="B61" s="1819"/>
      <c r="C61" s="1538" t="s">
        <v>830</v>
      </c>
      <c r="D61" s="1537">
        <v>15283452.810000001</v>
      </c>
      <c r="E61" s="1537">
        <v>1890049.38</v>
      </c>
      <c r="F61" s="1537">
        <v>23422.959999999999</v>
      </c>
      <c r="G61" s="1536">
        <v>0</v>
      </c>
      <c r="H61" s="1536">
        <v>0</v>
      </c>
      <c r="I61" s="1536">
        <v>0</v>
      </c>
      <c r="J61" s="1536">
        <v>0</v>
      </c>
      <c r="K61" s="1536">
        <v>0</v>
      </c>
      <c r="L61" s="1536">
        <v>0</v>
      </c>
      <c r="M61" s="1536">
        <v>0</v>
      </c>
    </row>
    <row r="62" spans="1:13" s="1535" customFormat="1" ht="25.15" customHeight="1">
      <c r="A62" s="1838"/>
      <c r="B62" s="1819"/>
      <c r="C62" s="1538" t="s">
        <v>909</v>
      </c>
      <c r="D62" s="1536">
        <v>0</v>
      </c>
      <c r="E62" s="1536">
        <v>0</v>
      </c>
      <c r="F62" s="1536">
        <v>0</v>
      </c>
      <c r="G62" s="1536">
        <v>0</v>
      </c>
      <c r="H62" s="1537">
        <v>311749.52</v>
      </c>
      <c r="I62" s="1537">
        <v>97142.21</v>
      </c>
      <c r="J62" s="1536">
        <v>0</v>
      </c>
      <c r="K62" s="1537">
        <v>5151.58</v>
      </c>
      <c r="L62" s="1537">
        <v>728553.67</v>
      </c>
      <c r="M62" s="1536">
        <v>0</v>
      </c>
    </row>
    <row r="63" spans="1:13" s="1535" customFormat="1" ht="25.15" customHeight="1">
      <c r="A63" s="1838"/>
      <c r="B63" s="1819"/>
      <c r="C63" s="1538" t="s">
        <v>829</v>
      </c>
      <c r="D63" s="1537">
        <v>7815184.79</v>
      </c>
      <c r="E63" s="1537">
        <v>541237.44999999995</v>
      </c>
      <c r="F63" s="1537">
        <v>10498.01</v>
      </c>
      <c r="G63" s="1536">
        <v>0</v>
      </c>
      <c r="H63" s="1536">
        <v>0</v>
      </c>
      <c r="I63" s="1536">
        <v>0</v>
      </c>
      <c r="J63" s="1536">
        <v>0</v>
      </c>
      <c r="K63" s="1536">
        <v>0</v>
      </c>
      <c r="L63" s="1536">
        <v>0</v>
      </c>
      <c r="M63" s="1536">
        <v>0</v>
      </c>
    </row>
    <row r="64" spans="1:13" s="1535" customFormat="1" ht="25.15" customHeight="1">
      <c r="A64" s="1838"/>
      <c r="B64" s="1819"/>
      <c r="C64" s="1538" t="s">
        <v>908</v>
      </c>
      <c r="D64" s="1536">
        <v>0</v>
      </c>
      <c r="E64" s="1536">
        <v>0</v>
      </c>
      <c r="F64" s="1536">
        <v>0</v>
      </c>
      <c r="G64" s="1536">
        <v>0</v>
      </c>
      <c r="H64" s="1536">
        <v>0</v>
      </c>
      <c r="I64" s="1536">
        <v>0</v>
      </c>
      <c r="J64" s="1537">
        <v>5659.01</v>
      </c>
      <c r="K64" s="1536">
        <v>0</v>
      </c>
      <c r="L64" s="1536">
        <v>0</v>
      </c>
      <c r="M64" s="1536">
        <v>0</v>
      </c>
    </row>
    <row r="65" spans="1:13" s="1535" customFormat="1" ht="25.15" customHeight="1">
      <c r="A65" s="1838"/>
      <c r="B65" s="1819"/>
      <c r="C65" s="1538" t="s">
        <v>907</v>
      </c>
      <c r="D65" s="1537">
        <v>38071456.980000004</v>
      </c>
      <c r="E65" s="1537">
        <v>1697232.46</v>
      </c>
      <c r="F65" s="1537">
        <v>252116.90000000002</v>
      </c>
      <c r="G65" s="1536">
        <v>0</v>
      </c>
      <c r="H65" s="1536">
        <v>0</v>
      </c>
      <c r="I65" s="1536">
        <v>0</v>
      </c>
      <c r="J65" s="1536">
        <v>0</v>
      </c>
      <c r="K65" s="1536">
        <v>0</v>
      </c>
      <c r="L65" s="1536">
        <v>0</v>
      </c>
      <c r="M65" s="1536">
        <v>0</v>
      </c>
    </row>
    <row r="66" spans="1:13" s="1535" customFormat="1" ht="25.15" customHeight="1">
      <c r="A66" s="1838"/>
      <c r="B66" s="1819"/>
      <c r="C66" s="1538" t="s">
        <v>906</v>
      </c>
      <c r="D66" s="1536">
        <v>0</v>
      </c>
      <c r="E66" s="1536">
        <v>0</v>
      </c>
      <c r="F66" s="1537">
        <v>85486.56</v>
      </c>
      <c r="G66" s="1537">
        <v>79540.27</v>
      </c>
      <c r="H66" s="1536">
        <v>0</v>
      </c>
      <c r="I66" s="1537">
        <v>235515.66</v>
      </c>
      <c r="J66" s="1537">
        <v>122166.87</v>
      </c>
      <c r="K66" s="1537">
        <v>1483372.16</v>
      </c>
      <c r="L66" s="1537">
        <v>15267.23</v>
      </c>
      <c r="M66" s="1536">
        <v>0</v>
      </c>
    </row>
    <row r="67" spans="1:13" s="1535" customFormat="1" ht="25.15" customHeight="1">
      <c r="A67" s="1838"/>
      <c r="B67" s="1819"/>
      <c r="C67" s="1538" t="s">
        <v>905</v>
      </c>
      <c r="D67" s="1537">
        <v>32058460.719999999</v>
      </c>
      <c r="E67" s="1537">
        <v>1092208.1199999999</v>
      </c>
      <c r="F67" s="1537">
        <v>66122.53</v>
      </c>
      <c r="G67" s="1536">
        <v>0</v>
      </c>
      <c r="H67" s="1536">
        <v>0</v>
      </c>
      <c r="I67" s="1536">
        <v>0</v>
      </c>
      <c r="J67" s="1536">
        <v>0</v>
      </c>
      <c r="K67" s="1536">
        <v>0</v>
      </c>
      <c r="L67" s="1536">
        <v>0</v>
      </c>
      <c r="M67" s="1536">
        <v>0</v>
      </c>
    </row>
    <row r="68" spans="1:13" s="1535" customFormat="1" ht="25.15" customHeight="1">
      <c r="A68" s="1838"/>
      <c r="B68" s="1819"/>
      <c r="C68" s="1538" t="s">
        <v>904</v>
      </c>
      <c r="D68" s="1536">
        <v>0</v>
      </c>
      <c r="E68" s="1536">
        <v>0</v>
      </c>
      <c r="F68" s="1536">
        <v>0</v>
      </c>
      <c r="G68" s="1537">
        <v>297132.28000000003</v>
      </c>
      <c r="H68" s="1544">
        <v>483.17</v>
      </c>
      <c r="I68" s="1536">
        <v>0</v>
      </c>
      <c r="J68" s="1537">
        <v>259189.4</v>
      </c>
      <c r="K68" s="1537">
        <v>403528.29</v>
      </c>
      <c r="L68" s="1537">
        <v>10179</v>
      </c>
      <c r="M68" s="1536">
        <v>0</v>
      </c>
    </row>
    <row r="69" spans="1:13" s="1535" customFormat="1" ht="25.15" customHeight="1">
      <c r="A69" s="1838"/>
      <c r="B69" s="1819"/>
      <c r="C69" s="1538" t="s">
        <v>903</v>
      </c>
      <c r="D69" s="1537">
        <v>7776428.9199999999</v>
      </c>
      <c r="E69" s="1537">
        <v>596198.96</v>
      </c>
      <c r="F69" s="1537">
        <v>658.51</v>
      </c>
      <c r="G69" s="1536">
        <v>0</v>
      </c>
      <c r="H69" s="1536">
        <v>0</v>
      </c>
      <c r="I69" s="1536">
        <v>0</v>
      </c>
      <c r="J69" s="1536">
        <v>0</v>
      </c>
      <c r="K69" s="1536">
        <v>0</v>
      </c>
      <c r="L69" s="1536">
        <v>0</v>
      </c>
      <c r="M69" s="1537">
        <v>23278.35</v>
      </c>
    </row>
    <row r="70" spans="1:13" s="1535" customFormat="1" ht="25.15" customHeight="1">
      <c r="A70" s="1838"/>
      <c r="B70" s="1819"/>
      <c r="C70" s="1538" t="s">
        <v>902</v>
      </c>
      <c r="D70" s="1536">
        <v>0</v>
      </c>
      <c r="E70" s="1536">
        <v>0</v>
      </c>
      <c r="F70" s="1536">
        <v>0</v>
      </c>
      <c r="G70" s="1537">
        <v>218790</v>
      </c>
      <c r="H70" s="1537">
        <v>30422.639999999999</v>
      </c>
      <c r="I70" s="1537">
        <v>192648.67</v>
      </c>
      <c r="J70" s="1537">
        <v>19848.18</v>
      </c>
      <c r="K70" s="1537">
        <v>7649.3</v>
      </c>
      <c r="L70" s="1537">
        <v>130140.58</v>
      </c>
      <c r="M70" s="1537">
        <v>8695.99</v>
      </c>
    </row>
    <row r="71" spans="1:13" s="1535" customFormat="1" ht="25.15" customHeight="1">
      <c r="A71" s="1838"/>
      <c r="B71" s="1819"/>
      <c r="C71" s="1538" t="s">
        <v>868</v>
      </c>
      <c r="D71" s="1537">
        <v>6226172.75</v>
      </c>
      <c r="E71" s="1537">
        <v>1266736.4300000002</v>
      </c>
      <c r="F71" s="1537">
        <v>5863.01</v>
      </c>
      <c r="G71" s="1536">
        <v>0</v>
      </c>
      <c r="H71" s="1536">
        <v>0</v>
      </c>
      <c r="I71" s="1536">
        <v>0</v>
      </c>
      <c r="J71" s="1536">
        <v>0</v>
      </c>
      <c r="K71" s="1536">
        <v>0</v>
      </c>
      <c r="L71" s="1536">
        <v>0</v>
      </c>
      <c r="M71" s="1537">
        <v>169863.53</v>
      </c>
    </row>
    <row r="72" spans="1:13" s="1535" customFormat="1" ht="25.15" customHeight="1">
      <c r="A72" s="1838"/>
      <c r="B72" s="1819"/>
      <c r="C72" s="1538" t="s">
        <v>901</v>
      </c>
      <c r="D72" s="1536">
        <v>0</v>
      </c>
      <c r="E72" s="1536">
        <v>0</v>
      </c>
      <c r="F72" s="1536">
        <v>0</v>
      </c>
      <c r="G72" s="1536">
        <v>0</v>
      </c>
      <c r="H72" s="1537">
        <v>330494.61</v>
      </c>
      <c r="I72" s="1536">
        <v>0</v>
      </c>
      <c r="J72" s="1537">
        <v>186873.91</v>
      </c>
      <c r="K72" s="1537">
        <v>161512.87</v>
      </c>
      <c r="L72" s="1537">
        <v>75989.820000000007</v>
      </c>
      <c r="M72" s="1536">
        <v>0</v>
      </c>
    </row>
    <row r="73" spans="1:13" s="1535" customFormat="1" ht="25.15" customHeight="1">
      <c r="A73" s="1838"/>
      <c r="B73" s="1819"/>
      <c r="C73" s="1538" t="s">
        <v>824</v>
      </c>
      <c r="D73" s="1537">
        <v>14593947.209999999</v>
      </c>
      <c r="E73" s="1537">
        <v>1889304.3299999998</v>
      </c>
      <c r="F73" s="1537">
        <v>54117.25</v>
      </c>
      <c r="G73" s="1536">
        <v>0</v>
      </c>
      <c r="H73" s="1536">
        <v>0</v>
      </c>
      <c r="I73" s="1536">
        <v>0</v>
      </c>
      <c r="J73" s="1536">
        <v>0</v>
      </c>
      <c r="K73" s="1536">
        <v>0</v>
      </c>
      <c r="L73" s="1536">
        <v>0</v>
      </c>
      <c r="M73" s="1536">
        <v>0</v>
      </c>
    </row>
    <row r="74" spans="1:13" s="1535" customFormat="1" ht="25.15" customHeight="1">
      <c r="A74" s="1838"/>
      <c r="B74" s="1819"/>
      <c r="C74" s="1538" t="s">
        <v>900</v>
      </c>
      <c r="D74" s="1536">
        <v>0</v>
      </c>
      <c r="E74" s="1536">
        <v>0</v>
      </c>
      <c r="F74" s="1544">
        <v>125.08</v>
      </c>
      <c r="G74" s="1537">
        <v>35072.15</v>
      </c>
      <c r="H74" s="1537">
        <v>57959.77</v>
      </c>
      <c r="I74" s="1537">
        <v>1206.72</v>
      </c>
      <c r="J74" s="1537">
        <v>9617.67</v>
      </c>
      <c r="K74" s="1537">
        <v>28479.66</v>
      </c>
      <c r="L74" s="1537">
        <v>30090.63</v>
      </c>
      <c r="M74" s="1536">
        <v>0</v>
      </c>
    </row>
    <row r="75" spans="1:13" s="1535" customFormat="1" ht="25.15" customHeight="1">
      <c r="A75" s="1838"/>
      <c r="B75" s="1820"/>
      <c r="C75" s="1538" t="s">
        <v>899</v>
      </c>
      <c r="D75" s="1537">
        <v>29576373.870000001</v>
      </c>
      <c r="E75" s="1537">
        <v>261102.94</v>
      </c>
      <c r="F75" s="1537">
        <v>4764.7700000000004</v>
      </c>
      <c r="G75" s="1536">
        <v>0</v>
      </c>
      <c r="H75" s="1536">
        <v>0</v>
      </c>
      <c r="I75" s="1536">
        <v>0</v>
      </c>
      <c r="J75" s="1536">
        <v>0</v>
      </c>
      <c r="K75" s="1536">
        <v>0</v>
      </c>
      <c r="L75" s="1536">
        <v>0</v>
      </c>
      <c r="M75" s="1537">
        <v>456737.32999999996</v>
      </c>
    </row>
    <row r="76" spans="1:13" s="1535" customFormat="1" ht="25.15" customHeight="1">
      <c r="A76" s="1838"/>
      <c r="B76" s="1543">
        <v>801</v>
      </c>
      <c r="C76" s="1538" t="s">
        <v>840</v>
      </c>
      <c r="D76" s="1537">
        <v>9197737.2899999991</v>
      </c>
      <c r="E76" s="1537">
        <v>3219975.93</v>
      </c>
      <c r="F76" s="1537">
        <v>3594393.57</v>
      </c>
      <c r="G76" s="1536">
        <v>0</v>
      </c>
      <c r="H76" s="1536">
        <v>0</v>
      </c>
      <c r="I76" s="1536">
        <v>0</v>
      </c>
      <c r="J76" s="1536">
        <v>0</v>
      </c>
      <c r="K76" s="1536">
        <v>0</v>
      </c>
      <c r="L76" s="1536">
        <v>0</v>
      </c>
      <c r="M76" s="1536">
        <v>0</v>
      </c>
    </row>
    <row r="77" spans="1:13" s="1535" customFormat="1" ht="25.15" customHeight="1">
      <c r="A77" s="1838"/>
      <c r="B77" s="1543">
        <v>851</v>
      </c>
      <c r="C77" s="1538" t="s">
        <v>840</v>
      </c>
      <c r="D77" s="1537">
        <v>17690.45</v>
      </c>
      <c r="E77" s="1537">
        <v>51044.98</v>
      </c>
      <c r="F77" s="1536">
        <v>0</v>
      </c>
      <c r="G77" s="1536">
        <v>0</v>
      </c>
      <c r="H77" s="1536">
        <v>0</v>
      </c>
      <c r="I77" s="1536">
        <v>0</v>
      </c>
      <c r="J77" s="1536">
        <v>0</v>
      </c>
      <c r="K77" s="1536">
        <v>0</v>
      </c>
      <c r="L77" s="1536">
        <v>0</v>
      </c>
      <c r="M77" s="1536">
        <v>0</v>
      </c>
    </row>
    <row r="78" spans="1:13" s="1535" customFormat="1" ht="25.15" customHeight="1">
      <c r="A78" s="1838"/>
      <c r="B78" s="1543">
        <v>852</v>
      </c>
      <c r="C78" s="1538" t="s">
        <v>840</v>
      </c>
      <c r="D78" s="1537">
        <v>253603.84</v>
      </c>
      <c r="E78" s="1536">
        <v>0</v>
      </c>
      <c r="F78" s="1536">
        <v>0</v>
      </c>
      <c r="G78" s="1536">
        <v>0</v>
      </c>
      <c r="H78" s="1536">
        <v>0</v>
      </c>
      <c r="I78" s="1536">
        <v>0</v>
      </c>
      <c r="J78" s="1536">
        <v>0</v>
      </c>
      <c r="K78" s="1536">
        <v>0</v>
      </c>
      <c r="L78" s="1536">
        <v>0</v>
      </c>
      <c r="M78" s="1536">
        <v>0</v>
      </c>
    </row>
    <row r="79" spans="1:13" s="1535" customFormat="1" ht="25.15" customHeight="1">
      <c r="A79" s="1839"/>
      <c r="B79" s="1543">
        <v>853</v>
      </c>
      <c r="C79" s="1538" t="s">
        <v>840</v>
      </c>
      <c r="D79" s="1537">
        <v>6797105.7199999997</v>
      </c>
      <c r="E79" s="1537">
        <v>760637.91</v>
      </c>
      <c r="F79" s="1537">
        <v>9294.49</v>
      </c>
      <c r="G79" s="1536">
        <v>0</v>
      </c>
      <c r="H79" s="1536">
        <v>0</v>
      </c>
      <c r="I79" s="1536">
        <v>0</v>
      </c>
      <c r="J79" s="1536">
        <v>0</v>
      </c>
      <c r="K79" s="1536">
        <v>0</v>
      </c>
      <c r="L79" s="1536">
        <v>0</v>
      </c>
      <c r="M79" s="1537">
        <v>8685.24</v>
      </c>
    </row>
    <row r="80" spans="1:13" s="1535" customFormat="1" ht="25.15" customHeight="1">
      <c r="A80" s="1827">
        <v>37</v>
      </c>
      <c r="B80" s="1818">
        <v>755</v>
      </c>
      <c r="C80" s="1538" t="s">
        <v>897</v>
      </c>
      <c r="D80" s="1536">
        <v>0</v>
      </c>
      <c r="E80" s="1536">
        <v>0</v>
      </c>
      <c r="F80" s="1536">
        <v>0</v>
      </c>
      <c r="G80" s="1536">
        <v>0</v>
      </c>
      <c r="H80" s="1537">
        <v>4250</v>
      </c>
      <c r="I80" s="1536">
        <v>0</v>
      </c>
      <c r="J80" s="1536">
        <v>0</v>
      </c>
      <c r="K80" s="1536">
        <v>0</v>
      </c>
      <c r="L80" s="1536">
        <v>0</v>
      </c>
      <c r="M80" s="1536">
        <v>0</v>
      </c>
    </row>
    <row r="81" spans="1:13" s="1535" customFormat="1" ht="25.15" customHeight="1">
      <c r="A81" s="1832"/>
      <c r="B81" s="1820"/>
      <c r="C81" s="1538" t="s">
        <v>840</v>
      </c>
      <c r="D81" s="1537">
        <v>553666.86</v>
      </c>
      <c r="E81" s="1544">
        <v>109.99</v>
      </c>
      <c r="F81" s="1536">
        <v>0</v>
      </c>
      <c r="G81" s="1536">
        <v>0</v>
      </c>
      <c r="H81" s="1536">
        <v>0</v>
      </c>
      <c r="I81" s="1536">
        <v>0</v>
      </c>
      <c r="J81" s="1536">
        <v>0</v>
      </c>
      <c r="K81" s="1536">
        <v>0</v>
      </c>
      <c r="L81" s="1536">
        <v>0</v>
      </c>
      <c r="M81" s="1536">
        <v>0</v>
      </c>
    </row>
    <row r="82" spans="1:13" s="1535" customFormat="1" ht="25.15" customHeight="1">
      <c r="A82" s="1827">
        <v>39</v>
      </c>
      <c r="B82" s="1818">
        <v>600</v>
      </c>
      <c r="C82" s="1538" t="s">
        <v>819</v>
      </c>
      <c r="D82" s="1544">
        <v>0.9</v>
      </c>
      <c r="E82" s="1536">
        <v>0</v>
      </c>
      <c r="F82" s="1536">
        <v>0</v>
      </c>
      <c r="G82" s="1536">
        <v>0</v>
      </c>
      <c r="H82" s="1536">
        <v>0</v>
      </c>
      <c r="I82" s="1536">
        <v>0</v>
      </c>
      <c r="J82" s="1536">
        <v>0</v>
      </c>
      <c r="K82" s="1536">
        <v>0</v>
      </c>
      <c r="L82" s="1536">
        <v>0</v>
      </c>
      <c r="M82" s="1536">
        <v>0</v>
      </c>
    </row>
    <row r="83" spans="1:13" s="1535" customFormat="1" ht="25.15" customHeight="1">
      <c r="A83" s="1828"/>
      <c r="B83" s="1819"/>
      <c r="C83" s="1538" t="s">
        <v>843</v>
      </c>
      <c r="D83" s="1537">
        <v>22297572.469999999</v>
      </c>
      <c r="E83" s="1537">
        <v>1096351.46</v>
      </c>
      <c r="F83" s="1536">
        <v>0</v>
      </c>
      <c r="G83" s="1536">
        <v>0</v>
      </c>
      <c r="H83" s="1536">
        <v>0</v>
      </c>
      <c r="I83" s="1536">
        <v>0</v>
      </c>
      <c r="J83" s="1536">
        <v>0</v>
      </c>
      <c r="K83" s="1536">
        <v>0</v>
      </c>
      <c r="L83" s="1536">
        <v>0</v>
      </c>
      <c r="M83" s="1536">
        <v>0</v>
      </c>
    </row>
    <row r="84" spans="1:13" s="1535" customFormat="1" ht="25.15" customHeight="1">
      <c r="A84" s="1828"/>
      <c r="B84" s="1819"/>
      <c r="C84" s="1538" t="s">
        <v>896</v>
      </c>
      <c r="D84" s="1536">
        <v>0</v>
      </c>
      <c r="E84" s="1536">
        <v>0</v>
      </c>
      <c r="F84" s="1544">
        <v>1.89</v>
      </c>
      <c r="G84" s="1536">
        <v>0</v>
      </c>
      <c r="H84" s="1536">
        <v>0</v>
      </c>
      <c r="I84" s="1537">
        <v>501507.99</v>
      </c>
      <c r="J84" s="1537">
        <v>122384.75</v>
      </c>
      <c r="K84" s="1536">
        <v>0</v>
      </c>
      <c r="L84" s="1536">
        <v>0</v>
      </c>
      <c r="M84" s="1536">
        <v>0</v>
      </c>
    </row>
    <row r="85" spans="1:13" s="1535" customFormat="1" ht="25.15" customHeight="1">
      <c r="A85" s="1832"/>
      <c r="B85" s="1820"/>
      <c r="C85" s="1538" t="s">
        <v>841</v>
      </c>
      <c r="D85" s="1537">
        <v>4795012.01</v>
      </c>
      <c r="E85" s="1536">
        <v>0</v>
      </c>
      <c r="F85" s="1536">
        <v>0</v>
      </c>
      <c r="G85" s="1536">
        <v>0</v>
      </c>
      <c r="H85" s="1536">
        <v>0</v>
      </c>
      <c r="I85" s="1536">
        <v>0</v>
      </c>
      <c r="J85" s="1536">
        <v>0</v>
      </c>
      <c r="K85" s="1536">
        <v>0</v>
      </c>
      <c r="L85" s="1536">
        <v>0</v>
      </c>
      <c r="M85" s="1536">
        <v>0</v>
      </c>
    </row>
    <row r="86" spans="1:13" s="1535" customFormat="1" ht="25.15" customHeight="1">
      <c r="A86" s="1827">
        <v>41</v>
      </c>
      <c r="B86" s="1835" t="s">
        <v>363</v>
      </c>
      <c r="C86" s="1538" t="s">
        <v>843</v>
      </c>
      <c r="D86" s="1537">
        <v>1435703.61</v>
      </c>
      <c r="E86" s="1537">
        <v>147169</v>
      </c>
      <c r="F86" s="1536">
        <v>0</v>
      </c>
      <c r="G86" s="1536">
        <v>0</v>
      </c>
      <c r="H86" s="1536">
        <v>0</v>
      </c>
      <c r="I86" s="1536">
        <v>0</v>
      </c>
      <c r="J86" s="1536">
        <v>0</v>
      </c>
      <c r="K86" s="1536">
        <v>0</v>
      </c>
      <c r="L86" s="1536">
        <v>0</v>
      </c>
      <c r="M86" s="1544">
        <v>0.32</v>
      </c>
    </row>
    <row r="87" spans="1:13" s="1535" customFormat="1" ht="25.15" customHeight="1">
      <c r="A87" s="1828"/>
      <c r="B87" s="1836"/>
      <c r="C87" s="1538" t="s">
        <v>896</v>
      </c>
      <c r="D87" s="1536">
        <v>0</v>
      </c>
      <c r="E87" s="1536">
        <v>0</v>
      </c>
      <c r="F87" s="1536">
        <v>0</v>
      </c>
      <c r="G87" s="1537">
        <v>24480</v>
      </c>
      <c r="H87" s="1536">
        <v>0</v>
      </c>
      <c r="I87" s="1536">
        <v>0</v>
      </c>
      <c r="J87" s="1536">
        <v>0</v>
      </c>
      <c r="K87" s="1536">
        <v>0</v>
      </c>
      <c r="L87" s="1536">
        <v>0</v>
      </c>
      <c r="M87" s="1536">
        <v>0</v>
      </c>
    </row>
    <row r="88" spans="1:13" s="1535" customFormat="1" ht="25.15" customHeight="1">
      <c r="A88" s="1828"/>
      <c r="B88" s="1545" t="s">
        <v>422</v>
      </c>
      <c r="C88" s="1538" t="s">
        <v>843</v>
      </c>
      <c r="D88" s="1544">
        <v>3.34</v>
      </c>
      <c r="E88" s="1536">
        <v>0</v>
      </c>
      <c r="F88" s="1536">
        <v>0</v>
      </c>
      <c r="G88" s="1536">
        <v>0</v>
      </c>
      <c r="H88" s="1536">
        <v>0</v>
      </c>
      <c r="I88" s="1536">
        <v>0</v>
      </c>
      <c r="J88" s="1536">
        <v>0</v>
      </c>
      <c r="K88" s="1536">
        <v>0</v>
      </c>
      <c r="L88" s="1536">
        <v>0</v>
      </c>
      <c r="M88" s="1536">
        <v>0</v>
      </c>
    </row>
    <row r="89" spans="1:13" s="1535" customFormat="1" ht="25.15" customHeight="1">
      <c r="A89" s="1828"/>
      <c r="B89" s="1818">
        <v>900</v>
      </c>
      <c r="C89" s="1538" t="s">
        <v>898</v>
      </c>
      <c r="D89" s="1536">
        <v>0</v>
      </c>
      <c r="E89" s="1537">
        <v>14612.24</v>
      </c>
      <c r="F89" s="1536">
        <v>0</v>
      </c>
      <c r="G89" s="1544">
        <v>192.8</v>
      </c>
      <c r="H89" s="1536">
        <v>0</v>
      </c>
      <c r="I89" s="1536">
        <v>0</v>
      </c>
      <c r="J89" s="1536">
        <v>0</v>
      </c>
      <c r="K89" s="1536">
        <v>0</v>
      </c>
      <c r="L89" s="1536">
        <v>0</v>
      </c>
      <c r="M89" s="1536">
        <v>0</v>
      </c>
    </row>
    <row r="90" spans="1:13" s="1535" customFormat="1" ht="25.15" customHeight="1">
      <c r="A90" s="1828"/>
      <c r="B90" s="1819"/>
      <c r="C90" s="1538" t="s">
        <v>897</v>
      </c>
      <c r="D90" s="1536">
        <v>0</v>
      </c>
      <c r="E90" s="1537">
        <v>29923.88</v>
      </c>
      <c r="F90" s="1536">
        <v>0</v>
      </c>
      <c r="G90" s="1536">
        <v>0</v>
      </c>
      <c r="H90" s="1536">
        <v>0</v>
      </c>
      <c r="I90" s="1536">
        <v>0</v>
      </c>
      <c r="J90" s="1536">
        <v>0</v>
      </c>
      <c r="K90" s="1536">
        <v>0</v>
      </c>
      <c r="L90" s="1536">
        <v>0</v>
      </c>
      <c r="M90" s="1536">
        <v>0</v>
      </c>
    </row>
    <row r="91" spans="1:13" s="1535" customFormat="1" ht="25.15" customHeight="1">
      <c r="A91" s="1832"/>
      <c r="B91" s="1820"/>
      <c r="C91" s="1538" t="s">
        <v>843</v>
      </c>
      <c r="D91" s="1537">
        <v>77191010.230000004</v>
      </c>
      <c r="E91" s="1537">
        <v>172124.2</v>
      </c>
      <c r="F91" s="1536">
        <v>0</v>
      </c>
      <c r="G91" s="1536">
        <v>0</v>
      </c>
      <c r="H91" s="1536">
        <v>0</v>
      </c>
      <c r="I91" s="1536">
        <v>0</v>
      </c>
      <c r="J91" s="1536">
        <v>0</v>
      </c>
      <c r="K91" s="1536">
        <v>0</v>
      </c>
      <c r="L91" s="1536">
        <v>0</v>
      </c>
      <c r="M91" s="1544">
        <v>48.74</v>
      </c>
    </row>
    <row r="92" spans="1:13" s="1535" customFormat="1" ht="25.15" customHeight="1">
      <c r="A92" s="1827">
        <v>46</v>
      </c>
      <c r="B92" s="1543">
        <v>750</v>
      </c>
      <c r="C92" s="1538" t="s">
        <v>840</v>
      </c>
      <c r="D92" s="1537">
        <v>2694.45</v>
      </c>
      <c r="E92" s="1536">
        <v>0</v>
      </c>
      <c r="F92" s="1536">
        <v>0</v>
      </c>
      <c r="G92" s="1536">
        <v>0</v>
      </c>
      <c r="H92" s="1536">
        <v>0</v>
      </c>
      <c r="I92" s="1536">
        <v>0</v>
      </c>
      <c r="J92" s="1536">
        <v>0</v>
      </c>
      <c r="K92" s="1536">
        <v>0</v>
      </c>
      <c r="L92" s="1536">
        <v>0</v>
      </c>
      <c r="M92" s="1536">
        <v>0</v>
      </c>
    </row>
    <row r="93" spans="1:13" s="1535" customFormat="1" ht="25.15" customHeight="1">
      <c r="A93" s="1828"/>
      <c r="B93" s="1818">
        <v>851</v>
      </c>
      <c r="C93" s="1538" t="s">
        <v>843</v>
      </c>
      <c r="D93" s="1537">
        <v>16140804.439999999</v>
      </c>
      <c r="E93" s="1537">
        <v>30671.26</v>
      </c>
      <c r="F93" s="1536">
        <v>0</v>
      </c>
      <c r="G93" s="1536">
        <v>0</v>
      </c>
      <c r="H93" s="1536">
        <v>0</v>
      </c>
      <c r="I93" s="1536">
        <v>0</v>
      </c>
      <c r="J93" s="1536">
        <v>0</v>
      </c>
      <c r="K93" s="1536">
        <v>0</v>
      </c>
      <c r="L93" s="1536">
        <v>0</v>
      </c>
      <c r="M93" s="1536">
        <v>0</v>
      </c>
    </row>
    <row r="94" spans="1:13" s="1535" customFormat="1" ht="25.15" customHeight="1">
      <c r="A94" s="1828"/>
      <c r="B94" s="1819"/>
      <c r="C94" s="1538" t="s">
        <v>896</v>
      </c>
      <c r="D94" s="1536">
        <v>0</v>
      </c>
      <c r="E94" s="1536">
        <v>0</v>
      </c>
      <c r="F94" s="1536">
        <v>0</v>
      </c>
      <c r="G94" s="1536">
        <v>0</v>
      </c>
      <c r="H94" s="1537">
        <v>14607.38</v>
      </c>
      <c r="I94" s="1537">
        <v>111340.96</v>
      </c>
      <c r="J94" s="1536">
        <v>0</v>
      </c>
      <c r="K94" s="1536">
        <v>0</v>
      </c>
      <c r="L94" s="1536">
        <v>0</v>
      </c>
      <c r="M94" s="1536">
        <v>0</v>
      </c>
    </row>
    <row r="95" spans="1:13" s="1535" customFormat="1" ht="25.15" customHeight="1">
      <c r="A95" s="1832"/>
      <c r="B95" s="1820"/>
      <c r="C95" s="1538" t="s">
        <v>840</v>
      </c>
      <c r="D95" s="1537">
        <v>4895349.38</v>
      </c>
      <c r="E95" s="1537">
        <v>10103.1</v>
      </c>
      <c r="F95" s="1537">
        <v>21309.8</v>
      </c>
      <c r="G95" s="1536">
        <v>0</v>
      </c>
      <c r="H95" s="1536">
        <v>0</v>
      </c>
      <c r="I95" s="1536">
        <v>0</v>
      </c>
      <c r="J95" s="1536">
        <v>0</v>
      </c>
      <c r="K95" s="1536">
        <v>0</v>
      </c>
      <c r="L95" s="1536">
        <v>0</v>
      </c>
      <c r="M95" s="1544">
        <v>0.02</v>
      </c>
    </row>
    <row r="96" spans="1:13" s="1535" customFormat="1" ht="25.15" customHeight="1">
      <c r="A96" s="1827">
        <v>47</v>
      </c>
      <c r="B96" s="1818">
        <v>150</v>
      </c>
      <c r="C96" s="1538" t="s">
        <v>843</v>
      </c>
      <c r="D96" s="1537">
        <v>5013645.6500000004</v>
      </c>
      <c r="E96" s="1537">
        <v>5612</v>
      </c>
      <c r="F96" s="1536">
        <v>0</v>
      </c>
      <c r="G96" s="1536">
        <v>0</v>
      </c>
      <c r="H96" s="1536">
        <v>0</v>
      </c>
      <c r="I96" s="1536">
        <v>0</v>
      </c>
      <c r="J96" s="1536">
        <v>0</v>
      </c>
      <c r="K96" s="1536">
        <v>0</v>
      </c>
      <c r="L96" s="1536">
        <v>0</v>
      </c>
      <c r="M96" s="1536">
        <v>0</v>
      </c>
    </row>
    <row r="97" spans="1:14" s="1535" customFormat="1" ht="25.15" customHeight="1">
      <c r="A97" s="1828"/>
      <c r="B97" s="1820"/>
      <c r="C97" s="1538" t="s">
        <v>896</v>
      </c>
      <c r="D97" s="1536">
        <v>0</v>
      </c>
      <c r="E97" s="1536">
        <v>0</v>
      </c>
      <c r="F97" s="1537">
        <v>139784.51999999999</v>
      </c>
      <c r="G97" s="1537">
        <v>74419.95</v>
      </c>
      <c r="H97" s="1536">
        <v>0</v>
      </c>
      <c r="I97" s="1537">
        <v>25686.1</v>
      </c>
      <c r="J97" s="1537">
        <v>66329.02</v>
      </c>
      <c r="K97" s="1537">
        <v>2169977.85</v>
      </c>
      <c r="L97" s="1536">
        <v>0</v>
      </c>
      <c r="M97" s="1536">
        <v>0</v>
      </c>
    </row>
    <row r="98" spans="1:14" s="1535" customFormat="1" ht="25.15" customHeight="1">
      <c r="A98" s="1832"/>
      <c r="B98" s="1543">
        <v>900</v>
      </c>
      <c r="C98" s="1538" t="s">
        <v>842</v>
      </c>
      <c r="D98" s="1537">
        <v>52991154.390000001</v>
      </c>
      <c r="E98" s="1537">
        <v>1687748.48</v>
      </c>
      <c r="F98" s="1536">
        <v>0</v>
      </c>
      <c r="G98" s="1536">
        <v>0</v>
      </c>
      <c r="H98" s="1536">
        <v>0</v>
      </c>
      <c r="I98" s="1536">
        <v>0</v>
      </c>
      <c r="J98" s="1536">
        <v>0</v>
      </c>
      <c r="K98" s="1536">
        <v>0</v>
      </c>
      <c r="L98" s="1536">
        <v>0</v>
      </c>
      <c r="M98" s="1536">
        <v>0</v>
      </c>
    </row>
    <row r="99" spans="1:14" s="1535" customFormat="1" ht="25.15" customHeight="1">
      <c r="A99" s="1540">
        <v>49</v>
      </c>
      <c r="B99" s="1543">
        <v>750</v>
      </c>
      <c r="C99" s="1538" t="s">
        <v>839</v>
      </c>
      <c r="D99" s="1537">
        <v>574.54</v>
      </c>
      <c r="E99" s="1536">
        <v>0</v>
      </c>
      <c r="F99" s="1536">
        <v>0</v>
      </c>
      <c r="G99" s="1536">
        <v>0</v>
      </c>
      <c r="H99" s="1536">
        <v>0</v>
      </c>
      <c r="I99" s="1536">
        <v>0</v>
      </c>
      <c r="J99" s="1536">
        <v>0</v>
      </c>
      <c r="K99" s="1536">
        <v>0</v>
      </c>
      <c r="L99" s="1536">
        <v>0</v>
      </c>
      <c r="M99" s="1536">
        <v>0</v>
      </c>
    </row>
    <row r="100" spans="1:14" s="1542" customFormat="1" ht="25.15" customHeight="1">
      <c r="A100" s="1827">
        <v>62</v>
      </c>
      <c r="B100" s="1833">
        <v>50</v>
      </c>
      <c r="C100" s="1538" t="s">
        <v>895</v>
      </c>
      <c r="D100" s="1537">
        <v>2643619.0299999998</v>
      </c>
      <c r="E100" s="1537">
        <v>415596.78</v>
      </c>
      <c r="F100" s="1536">
        <v>0</v>
      </c>
      <c r="G100" s="1536">
        <v>0</v>
      </c>
      <c r="H100" s="1536">
        <v>0</v>
      </c>
      <c r="I100" s="1536">
        <v>0</v>
      </c>
      <c r="J100" s="1536">
        <v>0</v>
      </c>
      <c r="K100" s="1536">
        <v>0</v>
      </c>
      <c r="L100" s="1536">
        <v>0</v>
      </c>
      <c r="M100" s="1537">
        <v>135090.04</v>
      </c>
    </row>
    <row r="101" spans="1:14" s="1535" customFormat="1" ht="25.15" customHeight="1">
      <c r="A101" s="1832"/>
      <c r="B101" s="1834"/>
      <c r="C101" s="1541" t="s">
        <v>894</v>
      </c>
      <c r="D101" s="1536">
        <v>0</v>
      </c>
      <c r="E101" s="1536">
        <v>0</v>
      </c>
      <c r="F101" s="1536">
        <v>0</v>
      </c>
      <c r="G101" s="1537">
        <v>130329.46</v>
      </c>
      <c r="H101" s="1537">
        <v>644715.18000000005</v>
      </c>
      <c r="I101" s="1537">
        <v>270849.5</v>
      </c>
      <c r="J101" s="1537">
        <v>113129.88</v>
      </c>
      <c r="K101" s="1537">
        <v>313643.34999999998</v>
      </c>
      <c r="L101" s="1536">
        <v>0</v>
      </c>
      <c r="M101" s="1537">
        <v>1532396.25</v>
      </c>
    </row>
    <row r="102" spans="1:14" s="1535" customFormat="1" ht="25.15" customHeight="1">
      <c r="A102" s="1540">
        <v>64</v>
      </c>
      <c r="B102" s="1539">
        <v>750</v>
      </c>
      <c r="C102" s="1538" t="s">
        <v>839</v>
      </c>
      <c r="D102" s="1537">
        <v>2449.7399999999998</v>
      </c>
      <c r="E102" s="1536">
        <v>0</v>
      </c>
      <c r="F102" s="1536">
        <v>0</v>
      </c>
      <c r="G102" s="1536">
        <v>0</v>
      </c>
      <c r="H102" s="1536">
        <v>0</v>
      </c>
      <c r="I102" s="1536">
        <v>0</v>
      </c>
      <c r="J102" s="1536">
        <v>0</v>
      </c>
      <c r="K102" s="1536">
        <v>0</v>
      </c>
      <c r="L102" s="1536">
        <v>0</v>
      </c>
      <c r="M102" s="1536">
        <v>0</v>
      </c>
    </row>
    <row r="103" spans="1:14" s="1531" customFormat="1" ht="21" customHeight="1">
      <c r="A103" s="1534"/>
      <c r="B103" s="1533"/>
      <c r="C103" s="1533"/>
      <c r="D103" s="1532">
        <f t="shared" ref="D103:M103" si="0">SUM(D12:D102)</f>
        <v>1123679805</v>
      </c>
      <c r="E103" s="1532">
        <f t="shared" si="0"/>
        <v>59188304.620000005</v>
      </c>
      <c r="F103" s="1532">
        <f t="shared" si="0"/>
        <v>33005781.540000003</v>
      </c>
      <c r="G103" s="1532">
        <f t="shared" si="0"/>
        <v>4266745.82</v>
      </c>
      <c r="H103" s="1532">
        <f t="shared" si="0"/>
        <v>8341018.5799999991</v>
      </c>
      <c r="I103" s="1532">
        <f t="shared" si="0"/>
        <v>5258952.87</v>
      </c>
      <c r="J103" s="1532">
        <f t="shared" si="0"/>
        <v>3307625.33</v>
      </c>
      <c r="K103" s="1532">
        <f t="shared" si="0"/>
        <v>6009657.6999999993</v>
      </c>
      <c r="L103" s="1532">
        <f t="shared" si="0"/>
        <v>5458529.2100000009</v>
      </c>
      <c r="M103" s="1532">
        <f t="shared" si="0"/>
        <v>6160803.0500000007</v>
      </c>
    </row>
    <row r="104" spans="1:14" s="1527" customFormat="1" ht="18.600000000000001" customHeight="1">
      <c r="A104" s="1530"/>
      <c r="B104" s="1530"/>
      <c r="C104" s="1530"/>
      <c r="D104" s="1530"/>
      <c r="E104" s="1530"/>
      <c r="F104" s="1529"/>
      <c r="G104" s="1529"/>
      <c r="H104" s="1529"/>
      <c r="I104" s="1529"/>
      <c r="J104" s="1529"/>
      <c r="K104" s="1528"/>
      <c r="L104" s="1528"/>
      <c r="M104" s="1528"/>
    </row>
    <row r="105" spans="1:14" s="1515" customFormat="1" ht="15">
      <c r="A105" s="1526"/>
      <c r="B105" s="1517"/>
      <c r="C105" s="1517"/>
      <c r="D105" s="1523"/>
      <c r="E105" s="1523"/>
      <c r="F105" s="1523"/>
      <c r="G105" s="1523"/>
      <c r="H105" s="1523"/>
      <c r="I105" s="1523"/>
      <c r="J105" s="1523"/>
      <c r="K105" s="1523"/>
      <c r="L105" s="1523"/>
      <c r="M105" s="1523"/>
    </row>
    <row r="106" spans="1:14" s="1515" customFormat="1">
      <c r="A106" s="1525"/>
      <c r="B106" s="1517"/>
      <c r="C106" s="1520"/>
      <c r="D106" s="1521"/>
      <c r="E106" s="1521"/>
      <c r="F106" s="1521"/>
      <c r="G106" s="1521"/>
      <c r="H106" s="1521"/>
      <c r="I106" s="1521"/>
      <c r="J106" s="1521"/>
      <c r="K106" s="1521"/>
      <c r="L106" s="1521"/>
      <c r="M106" s="1521"/>
      <c r="N106" s="1519"/>
    </row>
    <row r="107" spans="1:14" s="1515" customFormat="1" ht="15">
      <c r="A107" s="1524"/>
      <c r="B107" s="1517"/>
      <c r="C107" s="1520"/>
      <c r="D107" s="1523"/>
      <c r="E107" s="1523"/>
      <c r="F107" s="1523"/>
      <c r="G107" s="1523"/>
      <c r="H107" s="1523"/>
      <c r="I107" s="1523"/>
      <c r="J107" s="1523"/>
      <c r="K107" s="1523"/>
      <c r="L107" s="1523"/>
      <c r="M107" s="1523"/>
      <c r="N107" s="1519"/>
    </row>
    <row r="108" spans="1:14" s="1515" customFormat="1">
      <c r="A108" s="1522"/>
      <c r="B108" s="1517"/>
      <c r="C108" s="1520"/>
      <c r="D108" s="1521"/>
      <c r="E108" s="1521"/>
      <c r="F108" s="1521"/>
      <c r="G108" s="1521"/>
      <c r="H108" s="1521"/>
      <c r="I108" s="1521"/>
      <c r="J108" s="1521"/>
      <c r="K108" s="1521"/>
      <c r="L108" s="1521"/>
      <c r="M108" s="1521"/>
      <c r="N108" s="1519"/>
    </row>
    <row r="109" spans="1:14" s="1515" customFormat="1">
      <c r="A109" s="1516"/>
      <c r="B109" s="1517"/>
      <c r="C109" s="1520"/>
      <c r="D109" s="1517"/>
      <c r="E109" s="1517"/>
      <c r="F109" s="1517"/>
      <c r="G109" s="1517"/>
      <c r="H109" s="1517"/>
      <c r="I109" s="1517"/>
      <c r="J109" s="1517"/>
      <c r="K109" s="1517"/>
      <c r="L109" s="1517"/>
      <c r="M109" s="1517"/>
      <c r="N109" s="1519"/>
    </row>
    <row r="110" spans="1:14" s="1515" customFormat="1">
      <c r="A110" s="1516"/>
      <c r="B110" s="1517"/>
      <c r="C110" s="1517"/>
      <c r="D110" s="1517"/>
      <c r="E110" s="1517"/>
      <c r="F110" s="1517"/>
      <c r="G110" s="1517"/>
      <c r="H110" s="1517"/>
      <c r="I110" s="1517"/>
      <c r="J110" s="1517"/>
      <c r="K110" s="1517"/>
      <c r="L110" s="1517"/>
      <c r="M110" s="1517"/>
    </row>
    <row r="111" spans="1:14" s="1515" customFormat="1">
      <c r="A111" s="1518"/>
      <c r="B111" s="1517"/>
      <c r="C111" s="1517"/>
      <c r="D111" s="1517"/>
      <c r="E111" s="1517"/>
      <c r="F111" s="1517"/>
      <c r="G111" s="1517"/>
      <c r="H111" s="1517"/>
      <c r="I111" s="1517"/>
      <c r="J111" s="1517"/>
      <c r="K111" s="1517"/>
      <c r="L111" s="1517"/>
      <c r="M111" s="1517"/>
    </row>
    <row r="112" spans="1:14" s="1515" customFormat="1">
      <c r="A112" s="1516"/>
      <c r="B112" s="1514"/>
      <c r="C112" s="1517"/>
      <c r="D112" s="1514"/>
      <c r="E112" s="1514"/>
      <c r="F112" s="1514"/>
      <c r="G112" s="1514"/>
      <c r="H112" s="1514"/>
      <c r="I112" s="1514"/>
      <c r="J112" s="1514"/>
      <c r="K112" s="1514"/>
      <c r="L112" s="1514"/>
      <c r="M112" s="1514"/>
    </row>
    <row r="113" spans="1:13" s="1515" customFormat="1">
      <c r="A113" s="1516"/>
      <c r="B113" s="1514"/>
      <c r="C113" s="1514"/>
      <c r="D113" s="1514"/>
      <c r="E113" s="1514"/>
      <c r="F113" s="1514"/>
      <c r="G113" s="1514"/>
      <c r="H113" s="1514"/>
      <c r="I113" s="1514"/>
      <c r="J113" s="1514"/>
      <c r="K113" s="1514"/>
      <c r="L113" s="1514"/>
      <c r="M113" s="1514"/>
    </row>
    <row r="114" spans="1:13">
      <c r="B114" s="1514"/>
      <c r="C114" s="1514"/>
      <c r="D114" s="1514"/>
      <c r="E114" s="1514"/>
      <c r="F114" s="1514"/>
      <c r="G114" s="1514"/>
      <c r="H114" s="1514"/>
      <c r="I114" s="1514"/>
      <c r="J114" s="1514"/>
      <c r="K114" s="1514"/>
      <c r="L114" s="1514"/>
      <c r="M114" s="1514"/>
    </row>
    <row r="115" spans="1:13">
      <c r="B115" s="1514"/>
      <c r="C115" s="1514"/>
      <c r="D115" s="1514"/>
      <c r="E115" s="1514"/>
      <c r="F115" s="1514"/>
      <c r="G115" s="1514"/>
      <c r="H115" s="1514"/>
      <c r="I115" s="1514"/>
      <c r="J115" s="1514"/>
      <c r="K115" s="1514"/>
      <c r="L115" s="1514"/>
      <c r="M115" s="1514"/>
    </row>
    <row r="116" spans="1:13">
      <c r="B116" s="1514"/>
      <c r="C116" s="1514"/>
      <c r="D116" s="1514"/>
      <c r="E116" s="1514"/>
      <c r="F116" s="1514"/>
      <c r="G116" s="1514"/>
      <c r="H116" s="1514"/>
      <c r="I116" s="1514"/>
      <c r="J116" s="1514"/>
      <c r="K116" s="1514"/>
      <c r="L116" s="1514"/>
      <c r="M116" s="1514"/>
    </row>
    <row r="117" spans="1:13">
      <c r="B117" s="1514"/>
      <c r="C117" s="1514"/>
      <c r="D117" s="1514"/>
      <c r="E117" s="1514"/>
      <c r="F117" s="1514"/>
      <c r="G117" s="1514"/>
      <c r="H117" s="1514"/>
      <c r="I117" s="1514"/>
      <c r="J117" s="1514"/>
      <c r="K117" s="1514"/>
      <c r="L117" s="1514"/>
      <c r="M117" s="1514"/>
    </row>
    <row r="118" spans="1:13">
      <c r="C118" s="1514"/>
    </row>
  </sheetData>
  <mergeCells count="44">
    <mergeCell ref="A24:A27"/>
    <mergeCell ref="A92:A95"/>
    <mergeCell ref="B39:B42"/>
    <mergeCell ref="A31:A32"/>
    <mergeCell ref="B31:B32"/>
    <mergeCell ref="A29:A30"/>
    <mergeCell ref="B24:B27"/>
    <mergeCell ref="B100:B101"/>
    <mergeCell ref="B89:B91"/>
    <mergeCell ref="B93:B95"/>
    <mergeCell ref="B43:B75"/>
    <mergeCell ref="A100:A101"/>
    <mergeCell ref="B82:B85"/>
    <mergeCell ref="B96:B97"/>
    <mergeCell ref="B86:B87"/>
    <mergeCell ref="A86:A91"/>
    <mergeCell ref="A82:A85"/>
    <mergeCell ref="A96:A98"/>
    <mergeCell ref="A80:A81"/>
    <mergeCell ref="B80:B81"/>
    <mergeCell ref="A33:A79"/>
    <mergeCell ref="B33:B37"/>
    <mergeCell ref="A17:A20"/>
    <mergeCell ref="B18:B20"/>
    <mergeCell ref="A14:A15"/>
    <mergeCell ref="B22:B23"/>
    <mergeCell ref="M5:M10"/>
    <mergeCell ref="H6:H10"/>
    <mergeCell ref="I6:I10"/>
    <mergeCell ref="G6:G10"/>
    <mergeCell ref="J6:J10"/>
    <mergeCell ref="B14:B15"/>
    <mergeCell ref="A21:A23"/>
    <mergeCell ref="A2:L2"/>
    <mergeCell ref="D5:L5"/>
    <mergeCell ref="D6:D10"/>
    <mergeCell ref="B6:B10"/>
    <mergeCell ref="F6:F10"/>
    <mergeCell ref="K6:K10"/>
    <mergeCell ref="L6:L10"/>
    <mergeCell ref="A6:A10"/>
    <mergeCell ref="E6:E10"/>
    <mergeCell ref="C5:C10"/>
    <mergeCell ref="A5:B5"/>
  </mergeCells>
  <printOptions horizontalCentered="1"/>
  <pageMargins left="0.70866141732283472" right="0.70866141732283472" top="0.6692913385826772" bottom="0.39370078740157483" header="0.47244094488188981" footer="0.27559055118110237"/>
  <pageSetup paperSize="9" scale="53" firstPageNumber="81" fitToHeight="0" orientation="landscape" useFirstPageNumber="1" r:id="rId1"/>
  <headerFooter>
    <oddHeader>&amp;C&amp;18-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115" zoomScaleNormal="115" workbookViewId="0">
      <selection activeCell="T29" sqref="T29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5" zoomScaleNormal="115" workbookViewId="0">
      <selection activeCell="O15" sqref="O15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W16" sqref="W16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W45" sqref="W45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W45" sqref="W45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30"/>
  <sheetViews>
    <sheetView showGridLines="0" zoomScale="75" zoomScaleNormal="75" workbookViewId="0">
      <selection activeCell="O34" sqref="O34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902" t="s">
        <v>527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20" ht="15">
      <c r="A2" s="902" t="s">
        <v>528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</row>
    <row r="3" spans="1:20" ht="15">
      <c r="A3" s="902" t="s">
        <v>529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</row>
    <row r="4" spans="1:20" ht="15">
      <c r="A4" s="902" t="s">
        <v>530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</row>
    <row r="5" spans="1:20" ht="18" customHeight="1">
      <c r="A5" s="902" t="s">
        <v>531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</row>
    <row r="6" spans="1:20" ht="15">
      <c r="A6" s="902" t="s">
        <v>786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</row>
    <row r="7" spans="1:20" ht="15">
      <c r="A7" s="903" t="s">
        <v>788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</row>
    <row r="8" spans="1:20" ht="15">
      <c r="A8" s="903" t="s">
        <v>787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</row>
    <row r="9" spans="1:20" ht="15">
      <c r="A9" s="903" t="s">
        <v>789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</row>
    <row r="10" spans="1:20" ht="15">
      <c r="A10" s="903" t="s">
        <v>790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</row>
    <row r="11" spans="1:20" ht="15">
      <c r="A11" s="903" t="s">
        <v>791</v>
      </c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</row>
    <row r="12" spans="1:20" ht="15">
      <c r="A12" s="903" t="s">
        <v>792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</row>
    <row r="13" spans="1:20" ht="15">
      <c r="A13" s="903"/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3"/>
    </row>
    <row r="14" spans="1:20" ht="15">
      <c r="A14" s="903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</row>
    <row r="15" spans="1:20" ht="15">
      <c r="A15" s="903"/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</row>
    <row r="16" spans="1:20" ht="15">
      <c r="A16" s="903"/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</row>
    <row r="17" spans="1:20" ht="15">
      <c r="A17" s="903"/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</row>
    <row r="18" spans="1:20" ht="15">
      <c r="A18" s="903"/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</row>
    <row r="19" spans="1:20" ht="15">
      <c r="A19" s="903"/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</row>
    <row r="20" spans="1:20" ht="15">
      <c r="A20" s="903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</row>
    <row r="21" spans="1:20" ht="15">
      <c r="A21" s="903"/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</row>
    <row r="22" spans="1:20" ht="15">
      <c r="A22" s="903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</row>
    <row r="23" spans="1:20" ht="15">
      <c r="A23" s="903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818"/>
    </row>
    <row r="24" spans="1:20" ht="15">
      <c r="A24" s="903"/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818"/>
    </row>
    <row r="25" spans="1:20" ht="15" hidden="1">
      <c r="A25" s="903"/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818"/>
    </row>
    <row r="26" spans="1:20" ht="15" hidden="1">
      <c r="A26" s="903"/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818"/>
    </row>
    <row r="27" spans="1:20">
      <c r="A27" s="412"/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818"/>
    </row>
    <row r="28" spans="1:20" ht="15">
      <c r="A28" s="904"/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818"/>
    </row>
    <row r="29" spans="1:20" ht="15">
      <c r="A29" s="903"/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818"/>
    </row>
    <row r="30" spans="1:20">
      <c r="A30" s="412"/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130" zoomScaleNormal="130" workbookViewId="0">
      <selection activeCell="N26" sqref="N26"/>
    </sheetView>
  </sheetViews>
  <sheetFormatPr defaultRowHeight="12.75"/>
  <sheetData>
    <row r="27" spans="2:2">
      <c r="B27" s="1573" t="s">
        <v>936</v>
      </c>
    </row>
    <row r="28" spans="2:2">
      <c r="B28" s="1572" t="s">
        <v>935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S36" sqref="S36"/>
    </sheetView>
  </sheetViews>
  <sheetFormatPr defaultRowHeight="12.75"/>
  <sheetData>
    <row r="1" spans="1:1">
      <c r="A1" t="s">
        <v>937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79" codeName="Arkusz4"/>
  <dimension ref="A1:H115"/>
  <sheetViews>
    <sheetView showGridLines="0" showZeros="0" showOutlineSymbols="0" topLeftCell="A79" zoomScale="70" zoomScaleNormal="70" workbookViewId="0">
      <selection activeCell="R105" sqref="R105"/>
    </sheetView>
  </sheetViews>
  <sheetFormatPr defaultRowHeight="12.75"/>
  <cols>
    <col min="1" max="1" width="85.85546875" style="264" customWidth="1"/>
    <col min="2" max="2" width="16.85546875" style="264" customWidth="1"/>
    <col min="3" max="3" width="20" style="264" bestFit="1" customWidth="1"/>
    <col min="4" max="5" width="17" style="264" customWidth="1"/>
    <col min="6" max="8" width="11.5703125" style="264" bestFit="1" customWidth="1"/>
    <col min="9" max="10" width="9.140625" style="264"/>
    <col min="11" max="11" width="16.140625" style="264" customWidth="1"/>
    <col min="12" max="16384" width="9.140625" style="264"/>
  </cols>
  <sheetData>
    <row r="1" spans="1:8" ht="17.25" customHeight="1">
      <c r="A1" s="260" t="s">
        <v>447</v>
      </c>
      <c r="B1" s="261"/>
      <c r="C1" s="262"/>
      <c r="D1" s="262"/>
      <c r="E1" s="262"/>
      <c r="F1" s="262"/>
      <c r="G1" s="262"/>
      <c r="H1" s="262"/>
    </row>
    <row r="2" spans="1:8" ht="17.25" customHeight="1">
      <c r="A2" s="265"/>
      <c r="B2" s="265"/>
      <c r="C2" s="262"/>
      <c r="D2" s="262"/>
      <c r="E2" s="262"/>
      <c r="F2" s="262"/>
      <c r="G2" s="262"/>
      <c r="H2" s="262"/>
    </row>
    <row r="3" spans="1:8" ht="17.25" customHeight="1">
      <c r="A3" s="266" t="s">
        <v>448</v>
      </c>
      <c r="B3" s="267"/>
      <c r="C3" s="268"/>
      <c r="D3" s="268"/>
      <c r="E3" s="268"/>
      <c r="F3" s="268"/>
      <c r="G3" s="268"/>
      <c r="H3" s="268"/>
    </row>
    <row r="4" spans="1:8" ht="17.25" customHeight="1">
      <c r="A4" s="269"/>
      <c r="B4" s="269"/>
      <c r="C4" s="263"/>
      <c r="D4" s="263"/>
      <c r="E4" s="263"/>
      <c r="F4" s="263"/>
      <c r="G4" s="263"/>
      <c r="H4" s="263"/>
    </row>
    <row r="5" spans="1:8" ht="17.25" customHeight="1">
      <c r="A5" s="269"/>
      <c r="B5" s="269"/>
      <c r="C5" s="270"/>
      <c r="D5" s="263"/>
      <c r="E5" s="263"/>
      <c r="F5" s="263"/>
      <c r="G5" s="271"/>
      <c r="H5" s="272" t="s">
        <v>2</v>
      </c>
    </row>
    <row r="6" spans="1:8" ht="15.95" customHeight="1">
      <c r="A6" s="273"/>
      <c r="B6" s="274" t="s">
        <v>233</v>
      </c>
      <c r="C6" s="275" t="s">
        <v>235</v>
      </c>
      <c r="D6" s="276"/>
      <c r="E6" s="277"/>
      <c r="F6" s="278" t="s">
        <v>449</v>
      </c>
      <c r="G6" s="276"/>
      <c r="H6" s="277"/>
    </row>
    <row r="7" spans="1:8" ht="15.95" customHeight="1">
      <c r="A7" s="279" t="s">
        <v>3</v>
      </c>
      <c r="B7" s="280" t="s">
        <v>234</v>
      </c>
      <c r="C7" s="281"/>
      <c r="D7" s="281"/>
      <c r="E7" s="281"/>
      <c r="F7" s="281" t="s">
        <v>4</v>
      </c>
      <c r="G7" s="281" t="s">
        <v>4</v>
      </c>
      <c r="H7" s="282"/>
    </row>
    <row r="8" spans="1:8" ht="15.95" customHeight="1">
      <c r="A8" s="283"/>
      <c r="B8" s="284" t="s">
        <v>726</v>
      </c>
      <c r="C8" s="281" t="s">
        <v>450</v>
      </c>
      <c r="D8" s="281" t="s">
        <v>451</v>
      </c>
      <c r="E8" s="281" t="s">
        <v>452</v>
      </c>
      <c r="F8" s="282" t="s">
        <v>238</v>
      </c>
      <c r="G8" s="282" t="s">
        <v>453</v>
      </c>
      <c r="H8" s="282" t="s">
        <v>454</v>
      </c>
    </row>
    <row r="9" spans="1:8" s="289" customFormat="1" ht="9.75" customHeight="1">
      <c r="A9" s="286" t="s">
        <v>455</v>
      </c>
      <c r="B9" s="287">
        <v>2</v>
      </c>
      <c r="C9" s="288">
        <v>3</v>
      </c>
      <c r="D9" s="288">
        <v>4</v>
      </c>
      <c r="E9" s="288">
        <v>5</v>
      </c>
      <c r="F9" s="288">
        <v>6</v>
      </c>
      <c r="G9" s="288">
        <v>7</v>
      </c>
      <c r="H9" s="288">
        <v>8</v>
      </c>
    </row>
    <row r="10" spans="1:8" ht="24" customHeight="1">
      <c r="A10" s="290" t="s">
        <v>456</v>
      </c>
      <c r="B10" s="907">
        <v>387734520</v>
      </c>
      <c r="C10" s="375">
        <v>38737015.88876</v>
      </c>
      <c r="D10" s="375">
        <v>64777342.902800001</v>
      </c>
      <c r="E10" s="375">
        <v>90286468.818159923</v>
      </c>
      <c r="F10" s="1132">
        <v>9.9906028198778904E-2</v>
      </c>
      <c r="G10" s="1132">
        <v>0.16706622588775433</v>
      </c>
      <c r="H10" s="1161">
        <v>0.23285641118092845</v>
      </c>
    </row>
    <row r="11" spans="1:8" ht="24" customHeight="1">
      <c r="A11" s="291" t="s">
        <v>457</v>
      </c>
      <c r="B11" s="908">
        <v>416234520</v>
      </c>
      <c r="C11" s="908">
        <v>32149648.836799998</v>
      </c>
      <c r="D11" s="908">
        <v>65570214.102400005</v>
      </c>
      <c r="E11" s="908">
        <v>94776282.167559907</v>
      </c>
      <c r="F11" s="1132">
        <v>7.7239266067600537E-2</v>
      </c>
      <c r="G11" s="1132">
        <v>0.15753189836921744</v>
      </c>
      <c r="H11" s="1162">
        <v>0.22769923592007676</v>
      </c>
    </row>
    <row r="12" spans="1:8" ht="24" customHeight="1">
      <c r="A12" s="290" t="s">
        <v>458</v>
      </c>
      <c r="B12" s="907">
        <v>-28500000</v>
      </c>
      <c r="C12" s="375">
        <v>6587367.0519600026</v>
      </c>
      <c r="D12" s="375">
        <v>-792871.19960000366</v>
      </c>
      <c r="E12" s="375">
        <v>-4489813.3493999839</v>
      </c>
      <c r="F12" s="1132">
        <v>-0.23113568603368431</v>
      </c>
      <c r="G12" s="1132">
        <v>2.7820042091228198E-2</v>
      </c>
      <c r="H12" s="1162">
        <v>0.1575373105052626</v>
      </c>
    </row>
    <row r="13" spans="1:8" ht="24" customHeight="1">
      <c r="A13" s="293" t="s">
        <v>459</v>
      </c>
      <c r="B13" s="909"/>
      <c r="C13" s="910"/>
      <c r="D13" s="910"/>
      <c r="E13" s="910"/>
      <c r="F13" s="1133"/>
      <c r="G13" s="1133"/>
      <c r="H13" s="1136"/>
    </row>
    <row r="14" spans="1:8" ht="15" customHeight="1">
      <c r="A14" s="294" t="s">
        <v>460</v>
      </c>
      <c r="B14" s="907">
        <v>0</v>
      </c>
      <c r="C14" s="907">
        <v>0</v>
      </c>
      <c r="D14" s="907">
        <v>0</v>
      </c>
      <c r="E14" s="907">
        <v>0</v>
      </c>
      <c r="F14" s="1132"/>
      <c r="G14" s="1132"/>
      <c r="H14" s="1162"/>
    </row>
    <row r="15" spans="1:8" ht="39" customHeight="1">
      <c r="A15" s="1190" t="s">
        <v>765</v>
      </c>
      <c r="B15" s="907"/>
      <c r="C15" s="907"/>
      <c r="D15" s="907"/>
      <c r="E15" s="907"/>
      <c r="F15" s="1132"/>
      <c r="G15" s="1161"/>
      <c r="H15" s="1162"/>
    </row>
    <row r="16" spans="1:8" ht="27" customHeight="1">
      <c r="A16" s="290" t="s">
        <v>766</v>
      </c>
      <c r="B16" s="908">
        <v>-15565291</v>
      </c>
      <c r="C16" s="907">
        <v>133332.25693000029</v>
      </c>
      <c r="D16" s="907">
        <v>-146117.30810000037</v>
      </c>
      <c r="E16" s="907">
        <v>41779</v>
      </c>
      <c r="F16" s="1132">
        <v>-8.56599834400785E-3</v>
      </c>
      <c r="G16" s="1134">
        <v>9.3873804286730249E-3</v>
      </c>
      <c r="H16" s="1162">
        <v>-2.6841130050186662E-3</v>
      </c>
    </row>
    <row r="17" spans="1:8" ht="24" customHeight="1">
      <c r="A17" s="1026" t="s">
        <v>767</v>
      </c>
      <c r="B17" s="905">
        <v>44065291</v>
      </c>
      <c r="C17" s="1027">
        <v>-6587367.0519599942</v>
      </c>
      <c r="D17" s="905">
        <v>792871.19960000366</v>
      </c>
      <c r="E17" s="905">
        <v>4489813.3493999839</v>
      </c>
      <c r="F17" s="1135"/>
      <c r="G17" s="1136">
        <v>1.7993100274771898E-2</v>
      </c>
      <c r="H17" s="1136">
        <v>0.10189001927616871</v>
      </c>
    </row>
    <row r="18" spans="1:8" ht="24" customHeight="1">
      <c r="A18" s="296" t="s">
        <v>461</v>
      </c>
      <c r="B18" s="911" t="s">
        <v>4</v>
      </c>
      <c r="C18" s="376" t="s">
        <v>4</v>
      </c>
      <c r="D18" s="376"/>
      <c r="E18" s="376"/>
      <c r="F18" s="1137" t="s">
        <v>4</v>
      </c>
      <c r="G18" s="1137" t="s">
        <v>4</v>
      </c>
      <c r="H18" s="1138" t="s">
        <v>4</v>
      </c>
    </row>
    <row r="19" spans="1:8" ht="15">
      <c r="A19" s="297" t="s">
        <v>753</v>
      </c>
      <c r="B19" s="378">
        <v>56287820</v>
      </c>
      <c r="C19" s="378">
        <v>-6013804.3384199943</v>
      </c>
      <c r="D19" s="378">
        <v>313688.49303999636</v>
      </c>
      <c r="E19" s="378">
        <v>6654500.912189994</v>
      </c>
      <c r="F19" s="1137"/>
      <c r="G19" s="1137">
        <v>5.5729373253395912E-3</v>
      </c>
      <c r="H19" s="1138">
        <v>0.11822275071569646</v>
      </c>
    </row>
    <row r="20" spans="1:8" ht="15">
      <c r="A20" s="296" t="s">
        <v>462</v>
      </c>
      <c r="B20" s="378">
        <v>0</v>
      </c>
      <c r="C20" s="376">
        <v>0</v>
      </c>
      <c r="D20" s="376">
        <v>0</v>
      </c>
      <c r="E20" s="372">
        <v>0</v>
      </c>
      <c r="F20" s="1138"/>
      <c r="G20" s="1137"/>
      <c r="H20" s="1138"/>
    </row>
    <row r="21" spans="1:8" ht="15">
      <c r="A21" s="296" t="s">
        <v>463</v>
      </c>
      <c r="B21" s="378">
        <v>57051751</v>
      </c>
      <c r="C21" s="376">
        <v>8887464.5870200004</v>
      </c>
      <c r="D21" s="376">
        <v>14945114.086009998</v>
      </c>
      <c r="E21" s="372">
        <v>20754746.97391</v>
      </c>
      <c r="F21" s="1138">
        <v>0.15577899768615341</v>
      </c>
      <c r="G21" s="1137">
        <v>0.2619571498517197</v>
      </c>
      <c r="H21" s="1138">
        <v>0.36378808029765819</v>
      </c>
    </row>
    <row r="22" spans="1:8" ht="15">
      <c r="A22" s="296" t="s">
        <v>464</v>
      </c>
      <c r="B22" s="378">
        <v>9000000</v>
      </c>
      <c r="C22" s="376">
        <v>13501931.93716</v>
      </c>
      <c r="D22" s="376">
        <v>17301389.351089999</v>
      </c>
      <c r="E22" s="372">
        <v>15290874.716020001</v>
      </c>
      <c r="F22" s="1138">
        <v>1.5002146596844446</v>
      </c>
      <c r="G22" s="1137">
        <v>1.9223765945655555</v>
      </c>
      <c r="H22" s="1138">
        <v>1.6989860795577778</v>
      </c>
    </row>
    <row r="23" spans="1:8" ht="15">
      <c r="A23" s="296" t="s">
        <v>465</v>
      </c>
      <c r="B23" s="378">
        <v>-222161</v>
      </c>
      <c r="C23" s="376">
        <v>546.44200000000001</v>
      </c>
      <c r="D23" s="376">
        <v>1092.8800000000001</v>
      </c>
      <c r="E23" s="372">
        <v>5982.2009600000001</v>
      </c>
      <c r="F23" s="1138"/>
      <c r="G23" s="1137">
        <v>-4.9193152713572592E-3</v>
      </c>
      <c r="H23" s="1138">
        <v>-2.6927322797430691E-2</v>
      </c>
    </row>
    <row r="24" spans="1:8" ht="15">
      <c r="A24" s="296" t="s">
        <v>466</v>
      </c>
      <c r="B24" s="378">
        <v>-701700</v>
      </c>
      <c r="C24" s="376">
        <v>659555.70788999938</v>
      </c>
      <c r="D24" s="376">
        <v>2095765.2771400004</v>
      </c>
      <c r="E24" s="372">
        <v>4422132.8412600001</v>
      </c>
      <c r="F24" s="1138"/>
      <c r="G24" s="1137">
        <v>-2.9866969889411434</v>
      </c>
      <c r="H24" s="1138">
        <v>-6.3020277059427103</v>
      </c>
    </row>
    <row r="25" spans="1:8" ht="15" customHeight="1">
      <c r="A25" s="296" t="s">
        <v>467</v>
      </c>
      <c r="B25" s="378">
        <v>25156</v>
      </c>
      <c r="C25" s="376">
        <v>-14060.520839999999</v>
      </c>
      <c r="D25" s="376">
        <v>1918.5511000000001</v>
      </c>
      <c r="E25" s="376">
        <v>396280.22555000003</v>
      </c>
      <c r="F25" s="1137"/>
      <c r="G25" s="1137">
        <v>7.6266143266020034E-2</v>
      </c>
      <c r="H25" s="1170" t="s">
        <v>763</v>
      </c>
    </row>
    <row r="26" spans="1:8" ht="15">
      <c r="A26" s="296" t="s">
        <v>736</v>
      </c>
      <c r="B26" s="378">
        <v>134774</v>
      </c>
      <c r="C26" s="376">
        <v>27782.90353</v>
      </c>
      <c r="D26" s="376">
        <v>35735.323450000004</v>
      </c>
      <c r="E26" s="376">
        <v>43356.127399999998</v>
      </c>
      <c r="F26" s="1138">
        <v>0.20614438638016233</v>
      </c>
      <c r="G26" s="1137">
        <v>0.26514998033745385</v>
      </c>
      <c r="H26" s="1138">
        <v>0.32169504058646325</v>
      </c>
    </row>
    <row r="27" spans="1:8" ht="15">
      <c r="A27" s="296" t="s">
        <v>737</v>
      </c>
      <c r="B27" s="378">
        <v>0</v>
      </c>
      <c r="C27" s="376">
        <v>39758222.308760002</v>
      </c>
      <c r="D27" s="376">
        <v>37863876.944750004</v>
      </c>
      <c r="E27" s="376">
        <v>37460175.014030002</v>
      </c>
      <c r="F27" s="1137"/>
      <c r="G27" s="1137"/>
      <c r="H27" s="1138"/>
    </row>
    <row r="28" spans="1:8" ht="15">
      <c r="A28" s="296" t="s">
        <v>738</v>
      </c>
      <c r="B28" s="378">
        <v>9000000</v>
      </c>
      <c r="C28" s="376">
        <v>-10681196.913580002</v>
      </c>
      <c r="D28" s="376">
        <v>-3796549.9690000052</v>
      </c>
      <c r="E28" s="376">
        <v>-3201302.8411199865</v>
      </c>
      <c r="F28" s="1137"/>
      <c r="G28" s="1137">
        <v>-0.42183888544444503</v>
      </c>
      <c r="H28" s="1138">
        <v>-0.35570031567999849</v>
      </c>
    </row>
    <row r="29" spans="1:8" ht="24" customHeight="1">
      <c r="A29" s="296" t="s">
        <v>468</v>
      </c>
      <c r="B29" s="378">
        <v>-12222529</v>
      </c>
      <c r="C29" s="376">
        <v>-573562.71353999991</v>
      </c>
      <c r="D29" s="376">
        <v>479182.70656000002</v>
      </c>
      <c r="E29" s="376">
        <v>-2164687.5627899999</v>
      </c>
      <c r="F29" s="1138">
        <v>4.6926680520864371E-2</v>
      </c>
      <c r="G29" s="1137">
        <v>-3.9204873767122991E-2</v>
      </c>
      <c r="H29" s="1138">
        <v>0.17710635522239299</v>
      </c>
    </row>
    <row r="30" spans="1:8" ht="8.25" customHeight="1">
      <c r="A30" s="298"/>
      <c r="B30" s="912"/>
      <c r="C30" s="913"/>
      <c r="D30" s="1021"/>
      <c r="E30" s="913"/>
      <c r="F30" s="1139"/>
      <c r="G30" s="1137"/>
      <c r="H30" s="1164"/>
    </row>
    <row r="31" spans="1:8" ht="18">
      <c r="G31" s="1131">
        <f>IF(E25=0,0,(IF(E25/C25&gt;1000%,"*)",E25/C25)))</f>
        <v>-28.183893758945565</v>
      </c>
    </row>
    <row r="32" spans="1:8" s="94" customFormat="1" ht="15.75">
      <c r="A32" s="382"/>
      <c r="C32" s="109"/>
      <c r="D32" s="109"/>
      <c r="G32" s="93"/>
      <c r="H32" s="272" t="s">
        <v>2</v>
      </c>
    </row>
    <row r="33" spans="1:8" ht="15">
      <c r="A33" s="273"/>
      <c r="B33" s="274" t="s">
        <v>233</v>
      </c>
      <c r="C33" s="1169" t="s">
        <v>235</v>
      </c>
      <c r="D33" s="276"/>
      <c r="E33" s="277"/>
      <c r="F33" s="278" t="s">
        <v>449</v>
      </c>
      <c r="G33" s="276"/>
      <c r="H33" s="277"/>
    </row>
    <row r="34" spans="1:8" ht="15">
      <c r="A34" s="279" t="s">
        <v>3</v>
      </c>
      <c r="B34" s="280" t="s">
        <v>234</v>
      </c>
      <c r="C34" s="281"/>
      <c r="D34" s="281"/>
      <c r="E34" s="281"/>
      <c r="F34" s="281" t="s">
        <v>4</v>
      </c>
      <c r="G34" s="281" t="s">
        <v>4</v>
      </c>
      <c r="H34" s="282"/>
    </row>
    <row r="35" spans="1:8" ht="15">
      <c r="A35" s="283"/>
      <c r="B35" s="284" t="s">
        <v>726</v>
      </c>
      <c r="C35" s="281" t="s">
        <v>760</v>
      </c>
      <c r="D35" s="281" t="s">
        <v>761</v>
      </c>
      <c r="E35" s="281" t="s">
        <v>762</v>
      </c>
      <c r="F35" s="282" t="s">
        <v>238</v>
      </c>
      <c r="G35" s="282" t="s">
        <v>453</v>
      </c>
      <c r="H35" s="282" t="s">
        <v>454</v>
      </c>
    </row>
    <row r="36" spans="1:8">
      <c r="A36" s="286" t="s">
        <v>455</v>
      </c>
      <c r="B36" s="287">
        <v>2</v>
      </c>
      <c r="C36" s="288">
        <v>3</v>
      </c>
      <c r="D36" s="288">
        <v>4</v>
      </c>
      <c r="E36" s="288">
        <v>5</v>
      </c>
      <c r="F36" s="288">
        <v>6</v>
      </c>
      <c r="G36" s="288">
        <v>7</v>
      </c>
      <c r="H36" s="288">
        <v>8</v>
      </c>
    </row>
    <row r="37" spans="1:8" ht="24" customHeight="1">
      <c r="A37" s="290" t="s">
        <v>456</v>
      </c>
      <c r="B37" s="907">
        <v>387734520</v>
      </c>
      <c r="C37" s="375">
        <v>129965669</v>
      </c>
      <c r="D37" s="375">
        <v>162865625</v>
      </c>
      <c r="E37" s="375">
        <v>192177123</v>
      </c>
      <c r="F37" s="1132">
        <v>0.33519241206586403</v>
      </c>
      <c r="G37" s="1132">
        <v>0.42004417094459373</v>
      </c>
      <c r="H37" s="1161">
        <v>0.49564099425555402</v>
      </c>
    </row>
    <row r="38" spans="1:8" ht="24" customHeight="1">
      <c r="A38" s="291" t="s">
        <v>457</v>
      </c>
      <c r="B38" s="908">
        <v>416234520</v>
      </c>
      <c r="C38" s="908">
        <v>130040803</v>
      </c>
      <c r="D38" s="908">
        <v>164800901</v>
      </c>
      <c r="E38" s="908">
        <v>197217551</v>
      </c>
      <c r="F38" s="1132">
        <v>0.3124219562567756</v>
      </c>
      <c r="G38" s="1132">
        <v>0.39593280490046812</v>
      </c>
      <c r="H38" s="1162">
        <v>0.47381353905966278</v>
      </c>
    </row>
    <row r="39" spans="1:8" ht="24" customHeight="1">
      <c r="A39" s="290" t="s">
        <v>458</v>
      </c>
      <c r="B39" s="907">
        <v>-28500000</v>
      </c>
      <c r="C39" s="375">
        <v>-75134</v>
      </c>
      <c r="D39" s="375">
        <v>-1935276</v>
      </c>
      <c r="E39" s="375">
        <v>-5040428</v>
      </c>
      <c r="F39" s="1132">
        <v>2.6362807017543859E-3</v>
      </c>
      <c r="G39" s="1132">
        <v>6.7904421052631572E-2</v>
      </c>
      <c r="H39" s="1162">
        <v>0.17685712280701754</v>
      </c>
    </row>
    <row r="40" spans="1:8" ht="24" customHeight="1">
      <c r="A40" s="293" t="s">
        <v>459</v>
      </c>
      <c r="B40" s="909"/>
      <c r="C40" s="910"/>
      <c r="D40" s="910"/>
      <c r="E40" s="910"/>
      <c r="F40" s="1133"/>
      <c r="G40" s="1133"/>
      <c r="H40" s="1136"/>
    </row>
    <row r="41" spans="1:8" ht="18.75" customHeight="1">
      <c r="A41" s="1168" t="s">
        <v>460</v>
      </c>
      <c r="B41" s="907">
        <v>0</v>
      </c>
      <c r="C41" s="907"/>
      <c r="D41" s="907"/>
      <c r="E41" s="907">
        <v>0</v>
      </c>
      <c r="F41" s="1132"/>
      <c r="G41" s="1132"/>
      <c r="H41" s="1162"/>
    </row>
    <row r="42" spans="1:8" ht="37.5" customHeight="1">
      <c r="A42" s="1190" t="s">
        <v>765</v>
      </c>
      <c r="B42" s="907"/>
      <c r="C42" s="907"/>
      <c r="D42" s="907"/>
      <c r="E42" s="907">
        <v>0</v>
      </c>
      <c r="F42" s="1132"/>
      <c r="G42" s="1161"/>
      <c r="H42" s="1162"/>
    </row>
    <row r="43" spans="1:8" ht="24" customHeight="1">
      <c r="A43" s="290" t="s">
        <v>766</v>
      </c>
      <c r="B43" s="908">
        <v>-15565291</v>
      </c>
      <c r="C43" s="907">
        <v>402876</v>
      </c>
      <c r="D43" s="907">
        <v>897947</v>
      </c>
      <c r="E43" s="907">
        <v>-1648</v>
      </c>
      <c r="F43" s="1132">
        <v>-2.5882972570188376E-2</v>
      </c>
      <c r="G43" s="1134"/>
      <c r="H43" s="1162">
        <v>1.0587659427632931E-4</v>
      </c>
    </row>
    <row r="44" spans="1:8" ht="23.25" customHeight="1">
      <c r="A44" s="1026" t="s">
        <v>767</v>
      </c>
      <c r="B44" s="905">
        <v>44065291</v>
      </c>
      <c r="C44" s="1027">
        <v>75134</v>
      </c>
      <c r="D44" s="905">
        <v>1935276</v>
      </c>
      <c r="E44" s="905">
        <v>5040428</v>
      </c>
      <c r="F44" s="1135">
        <v>1.7050607926315522E-3</v>
      </c>
      <c r="G44" s="1136">
        <v>4.391837557591529E-2</v>
      </c>
      <c r="H44" s="1136">
        <v>0.11438544681345687</v>
      </c>
    </row>
    <row r="45" spans="1:8" ht="23.25" customHeight="1">
      <c r="A45" s="296" t="s">
        <v>461</v>
      </c>
      <c r="B45" s="911" t="s">
        <v>4</v>
      </c>
      <c r="C45" s="376"/>
      <c r="D45" s="376"/>
      <c r="E45" s="376"/>
      <c r="F45" s="1137"/>
      <c r="G45" s="1137"/>
      <c r="H45" s="1138"/>
    </row>
    <row r="46" spans="1:8" ht="15">
      <c r="A46" s="297" t="s">
        <v>753</v>
      </c>
      <c r="B46" s="378">
        <v>56287820</v>
      </c>
      <c r="C46" s="378">
        <v>2656342</v>
      </c>
      <c r="D46" s="378">
        <v>3027374</v>
      </c>
      <c r="E46" s="378">
        <v>10520133</v>
      </c>
      <c r="F46" s="1137">
        <v>4.7192127888413517E-2</v>
      </c>
      <c r="G46" s="1137">
        <v>5.3783820371796243E-2</v>
      </c>
      <c r="H46" s="1138">
        <v>0.18689892413669601</v>
      </c>
    </row>
    <row r="47" spans="1:8" ht="15">
      <c r="A47" s="296" t="s">
        <v>462</v>
      </c>
      <c r="B47" s="378">
        <v>0</v>
      </c>
      <c r="C47" s="376">
        <v>0</v>
      </c>
      <c r="D47" s="376">
        <v>0</v>
      </c>
      <c r="E47" s="372"/>
      <c r="F47" s="1138"/>
      <c r="G47" s="1137"/>
      <c r="H47" s="1138"/>
    </row>
    <row r="48" spans="1:8" ht="15">
      <c r="A48" s="296" t="s">
        <v>463</v>
      </c>
      <c r="B48" s="378">
        <v>57051751</v>
      </c>
      <c r="C48" s="376">
        <v>19053743</v>
      </c>
      <c r="D48" s="376">
        <v>19776531</v>
      </c>
      <c r="E48" s="372">
        <v>20505369</v>
      </c>
      <c r="F48" s="1138">
        <v>0.33397297481719712</v>
      </c>
      <c r="G48" s="1137">
        <v>0.34664196371466321</v>
      </c>
      <c r="H48" s="1138">
        <v>0.35941699668429106</v>
      </c>
    </row>
    <row r="49" spans="1:8" ht="15">
      <c r="A49" s="296" t="s">
        <v>464</v>
      </c>
      <c r="B49" s="378">
        <v>9000000</v>
      </c>
      <c r="C49" s="376">
        <v>15136944</v>
      </c>
      <c r="D49" s="376">
        <v>14036857</v>
      </c>
      <c r="E49" s="372">
        <v>14036857</v>
      </c>
      <c r="F49" s="1138">
        <v>1.6818826666666666</v>
      </c>
      <c r="G49" s="1137">
        <v>1.5596507777777777</v>
      </c>
      <c r="H49" s="1138">
        <v>1.5596507777777777</v>
      </c>
    </row>
    <row r="50" spans="1:8" ht="15">
      <c r="A50" s="296" t="s">
        <v>465</v>
      </c>
      <c r="B50" s="378">
        <v>-222161</v>
      </c>
      <c r="C50" s="376">
        <v>7277</v>
      </c>
      <c r="D50" s="376">
        <v>7823</v>
      </c>
      <c r="E50" s="372">
        <v>12081</v>
      </c>
      <c r="F50" s="1138">
        <v>-3.275552414690247E-2</v>
      </c>
      <c r="G50" s="1137">
        <v>-3.5213201236940779E-2</v>
      </c>
      <c r="H50" s="1138">
        <v>-5.4379481547166243E-2</v>
      </c>
    </row>
    <row r="51" spans="1:8" ht="15">
      <c r="A51" s="296" t="s">
        <v>466</v>
      </c>
      <c r="B51" s="378">
        <v>-701700</v>
      </c>
      <c r="C51" s="376">
        <v>5330752</v>
      </c>
      <c r="D51" s="376">
        <v>6760526</v>
      </c>
      <c r="E51" s="372">
        <v>9810802</v>
      </c>
      <c r="F51" s="1138">
        <v>-7.5969103605529424</v>
      </c>
      <c r="G51" s="1137">
        <v>-9.6344962234573188</v>
      </c>
      <c r="H51" s="1138">
        <v>-13.981476414422117</v>
      </c>
    </row>
    <row r="52" spans="1:8" ht="17.25" customHeight="1">
      <c r="A52" s="296" t="s">
        <v>467</v>
      </c>
      <c r="B52" s="378">
        <v>25156</v>
      </c>
      <c r="C52" s="376">
        <v>424829</v>
      </c>
      <c r="D52" s="376">
        <v>1548021</v>
      </c>
      <c r="E52" s="376">
        <v>1796163</v>
      </c>
      <c r="F52" s="1197" t="s">
        <v>763</v>
      </c>
      <c r="G52" s="1197" t="s">
        <v>763</v>
      </c>
      <c r="H52" s="1197" t="s">
        <v>763</v>
      </c>
    </row>
    <row r="53" spans="1:8" ht="15">
      <c r="A53" s="296" t="s">
        <v>736</v>
      </c>
      <c r="B53" s="378">
        <v>134774</v>
      </c>
      <c r="C53" s="376">
        <v>50002</v>
      </c>
      <c r="D53" s="376">
        <v>48116</v>
      </c>
      <c r="E53" s="376">
        <v>48221</v>
      </c>
      <c r="F53" s="1137">
        <v>0.3710062771751228</v>
      </c>
      <c r="G53" s="1137">
        <v>0.35701248015195808</v>
      </c>
      <c r="H53" s="1138">
        <v>0.35779156217074509</v>
      </c>
    </row>
    <row r="54" spans="1:8" ht="15">
      <c r="A54" s="296" t="s">
        <v>737</v>
      </c>
      <c r="B54" s="378">
        <v>0</v>
      </c>
      <c r="C54" s="376">
        <v>43057752</v>
      </c>
      <c r="D54" s="376">
        <v>42807135</v>
      </c>
      <c r="E54" s="376">
        <v>40327765</v>
      </c>
      <c r="F54" s="1137"/>
      <c r="G54" s="1137"/>
      <c r="H54" s="1138"/>
    </row>
    <row r="55" spans="1:8" ht="15">
      <c r="A55" s="296" t="s">
        <v>738</v>
      </c>
      <c r="B55" s="378">
        <v>9000000</v>
      </c>
      <c r="C55" s="376">
        <v>-5710547</v>
      </c>
      <c r="D55" s="376">
        <v>-3656635</v>
      </c>
      <c r="E55" s="376">
        <v>-4638404</v>
      </c>
      <c r="F55" s="1137">
        <v>-0.63450522222222228</v>
      </c>
      <c r="G55" s="1137">
        <v>-0.40629277777777778</v>
      </c>
      <c r="H55" s="1138">
        <v>-0.51537822222222218</v>
      </c>
    </row>
    <row r="56" spans="1:8" ht="15">
      <c r="A56" s="296" t="s">
        <v>468</v>
      </c>
      <c r="B56" s="378">
        <v>-12222529</v>
      </c>
      <c r="C56" s="376">
        <v>-2581208</v>
      </c>
      <c r="D56" s="376">
        <v>-1092097</v>
      </c>
      <c r="E56" s="376">
        <v>-5479705</v>
      </c>
      <c r="F56" s="1137">
        <v>0.21118444472498285</v>
      </c>
      <c r="G56" s="1137">
        <v>8.9351148195271207E-2</v>
      </c>
      <c r="H56" s="1138">
        <v>0.44832824696100126</v>
      </c>
    </row>
    <row r="57" spans="1:8" ht="15">
      <c r="A57" s="298"/>
      <c r="B57" s="912"/>
      <c r="C57" s="913"/>
      <c r="D57" s="1021"/>
      <c r="E57" s="913"/>
      <c r="F57" s="1139"/>
      <c r="G57" s="1164"/>
      <c r="H57" s="1164"/>
    </row>
    <row r="60" spans="1:8" ht="15.75">
      <c r="A60" s="382"/>
      <c r="B60" s="94"/>
      <c r="C60" s="109"/>
      <c r="D60" s="109"/>
      <c r="E60" s="94"/>
      <c r="F60" s="94"/>
      <c r="G60" s="93"/>
      <c r="H60" s="272" t="s">
        <v>2</v>
      </c>
    </row>
    <row r="61" spans="1:8" ht="15">
      <c r="A61" s="273"/>
      <c r="B61" s="274" t="s">
        <v>233</v>
      </c>
      <c r="C61" s="1169" t="s">
        <v>235</v>
      </c>
      <c r="D61" s="276"/>
      <c r="E61" s="277"/>
      <c r="F61" s="278" t="s">
        <v>449</v>
      </c>
      <c r="G61" s="276"/>
      <c r="H61" s="277"/>
    </row>
    <row r="62" spans="1:8" ht="15">
      <c r="A62" s="279" t="s">
        <v>3</v>
      </c>
      <c r="B62" s="280" t="s">
        <v>234</v>
      </c>
      <c r="C62" s="281"/>
      <c r="D62" s="281"/>
      <c r="E62" s="281"/>
      <c r="F62" s="281" t="s">
        <v>4</v>
      </c>
      <c r="G62" s="281" t="s">
        <v>4</v>
      </c>
      <c r="H62" s="282"/>
    </row>
    <row r="63" spans="1:8" ht="15">
      <c r="A63" s="283"/>
      <c r="B63" s="284" t="s">
        <v>726</v>
      </c>
      <c r="C63" s="281" t="s">
        <v>779</v>
      </c>
      <c r="D63" s="281" t="s">
        <v>782</v>
      </c>
      <c r="E63" s="281" t="s">
        <v>781</v>
      </c>
      <c r="F63" s="282" t="s">
        <v>238</v>
      </c>
      <c r="G63" s="282" t="s">
        <v>453</v>
      </c>
      <c r="H63" s="282" t="s">
        <v>454</v>
      </c>
    </row>
    <row r="64" spans="1:8">
      <c r="A64" s="286" t="s">
        <v>455</v>
      </c>
      <c r="B64" s="287">
        <v>2</v>
      </c>
      <c r="C64" s="288">
        <v>3</v>
      </c>
      <c r="D64" s="288">
        <v>4</v>
      </c>
      <c r="E64" s="288">
        <v>5</v>
      </c>
      <c r="F64" s="288">
        <v>6</v>
      </c>
      <c r="G64" s="288">
        <v>7</v>
      </c>
      <c r="H64" s="288">
        <v>8</v>
      </c>
    </row>
    <row r="65" spans="1:8" ht="24" customHeight="1">
      <c r="A65" s="290" t="s">
        <v>456</v>
      </c>
      <c r="B65" s="907">
        <v>387734520</v>
      </c>
      <c r="C65" s="375">
        <v>228765890</v>
      </c>
      <c r="D65" s="375">
        <v>262843951</v>
      </c>
      <c r="E65" s="375">
        <v>296027884</v>
      </c>
      <c r="F65" s="1132">
        <v>0.5900065075454205</v>
      </c>
      <c r="G65" s="1132">
        <v>0.67789669849359813</v>
      </c>
      <c r="H65" s="1161">
        <v>0.76348085798499443</v>
      </c>
    </row>
    <row r="66" spans="1:8" ht="24" customHeight="1">
      <c r="A66" s="291" t="s">
        <v>457</v>
      </c>
      <c r="B66" s="908">
        <v>416234520</v>
      </c>
      <c r="C66" s="908">
        <v>233548799</v>
      </c>
      <c r="D66" s="908">
        <v>264824688</v>
      </c>
      <c r="E66" s="908">
        <v>297814203</v>
      </c>
      <c r="F66" s="1132">
        <v>0.56109906261498921</v>
      </c>
      <c r="G66" s="1132">
        <v>0.63623912788396308</v>
      </c>
      <c r="H66" s="1162">
        <v>0.71549616547901884</v>
      </c>
    </row>
    <row r="67" spans="1:8" ht="24" customHeight="1">
      <c r="A67" s="290" t="s">
        <v>458</v>
      </c>
      <c r="B67" s="907">
        <v>-28500000</v>
      </c>
      <c r="C67" s="375">
        <v>-4782909</v>
      </c>
      <c r="D67" s="375">
        <v>-1980738</v>
      </c>
      <c r="E67" s="375">
        <v>-1786319</v>
      </c>
      <c r="F67" s="1132">
        <v>0.16782136842105264</v>
      </c>
      <c r="G67" s="1132">
        <v>6.9499578947368426E-2</v>
      </c>
      <c r="H67" s="1162">
        <v>6.2677859649122813E-2</v>
      </c>
    </row>
    <row r="68" spans="1:8" ht="24" customHeight="1">
      <c r="A68" s="293" t="s">
        <v>459</v>
      </c>
      <c r="B68" s="909"/>
      <c r="C68" s="910"/>
      <c r="D68" s="910"/>
      <c r="E68" s="910"/>
      <c r="F68" s="1133"/>
      <c r="G68" s="1133"/>
      <c r="H68" s="1136"/>
    </row>
    <row r="69" spans="1:8" ht="18.75" customHeight="1">
      <c r="A69" s="1168" t="s">
        <v>460</v>
      </c>
      <c r="B69" s="907">
        <v>0</v>
      </c>
      <c r="C69" s="907"/>
      <c r="D69" s="907"/>
      <c r="E69" s="907"/>
      <c r="F69" s="1132"/>
      <c r="G69" s="1132"/>
      <c r="H69" s="1162"/>
    </row>
    <row r="70" spans="1:8" ht="37.5" customHeight="1">
      <c r="A70" s="1190" t="s">
        <v>765</v>
      </c>
      <c r="B70" s="907"/>
      <c r="C70" s="907">
        <v>-766455</v>
      </c>
      <c r="D70" s="907">
        <v>-766455</v>
      </c>
      <c r="E70" s="907">
        <v>-766455</v>
      </c>
      <c r="F70" s="1132"/>
      <c r="G70" s="1161"/>
      <c r="H70" s="1162"/>
    </row>
    <row r="71" spans="1:8" ht="24" customHeight="1">
      <c r="A71" s="290" t="s">
        <v>766</v>
      </c>
      <c r="B71" s="908">
        <v>-15565291</v>
      </c>
      <c r="C71" s="907">
        <v>784561</v>
      </c>
      <c r="D71" s="907">
        <v>1487835</v>
      </c>
      <c r="E71" s="907">
        <v>833715</v>
      </c>
      <c r="F71" s="1132"/>
      <c r="G71" s="1134"/>
      <c r="H71" s="1162"/>
    </row>
    <row r="72" spans="1:8" ht="23.25" customHeight="1">
      <c r="A72" s="1026" t="s">
        <v>767</v>
      </c>
      <c r="B72" s="905">
        <v>44065291</v>
      </c>
      <c r="C72" s="1027">
        <v>4016454</v>
      </c>
      <c r="D72" s="905">
        <v>1214282</v>
      </c>
      <c r="E72" s="905">
        <v>1019863</v>
      </c>
      <c r="F72" s="1135">
        <v>9.1147792488196669E-2</v>
      </c>
      <c r="G72" s="1136">
        <v>2.7556427574709538E-2</v>
      </c>
      <c r="H72" s="1136">
        <v>2.3144360943854882E-2</v>
      </c>
    </row>
    <row r="73" spans="1:8" ht="23.25" customHeight="1">
      <c r="A73" s="296" t="s">
        <v>461</v>
      </c>
      <c r="B73" s="911" t="s">
        <v>4</v>
      </c>
      <c r="C73" s="376"/>
      <c r="D73" s="376"/>
      <c r="E73" s="376"/>
      <c r="F73" s="1137"/>
      <c r="G73" s="1137"/>
      <c r="H73" s="1138"/>
    </row>
    <row r="74" spans="1:8" ht="15">
      <c r="A74" s="297" t="s">
        <v>753</v>
      </c>
      <c r="B74" s="378">
        <v>56287820</v>
      </c>
      <c r="C74" s="378">
        <v>7507755</v>
      </c>
      <c r="D74" s="378">
        <v>-5481993</v>
      </c>
      <c r="E74" s="378">
        <v>-3720843</v>
      </c>
      <c r="F74" s="1137">
        <v>0.13338152019388919</v>
      </c>
      <c r="G74" s="1137"/>
      <c r="H74" s="1138"/>
    </row>
    <row r="75" spans="1:8" ht="15">
      <c r="A75" s="296" t="s">
        <v>462</v>
      </c>
      <c r="B75" s="378">
        <v>0</v>
      </c>
      <c r="C75" s="376">
        <v>0</v>
      </c>
      <c r="D75" s="376"/>
      <c r="E75" s="372">
        <v>0</v>
      </c>
      <c r="F75" s="1138"/>
      <c r="G75" s="1137"/>
      <c r="H75" s="1138"/>
    </row>
    <row r="76" spans="1:8" ht="15">
      <c r="A76" s="296" t="s">
        <v>463</v>
      </c>
      <c r="B76" s="378">
        <v>57051751</v>
      </c>
      <c r="C76" s="376">
        <v>23366335</v>
      </c>
      <c r="D76" s="376">
        <v>24377049</v>
      </c>
      <c r="E76" s="372">
        <v>25424290</v>
      </c>
      <c r="F76" s="1138">
        <v>0.40956385370187848</v>
      </c>
      <c r="G76" s="1137">
        <v>0.42727959392517156</v>
      </c>
      <c r="H76" s="1138">
        <v>0.4456355774251346</v>
      </c>
    </row>
    <row r="77" spans="1:8" ht="15">
      <c r="A77" s="296" t="s">
        <v>464</v>
      </c>
      <c r="B77" s="378">
        <v>9000000</v>
      </c>
      <c r="C77" s="376">
        <v>14036857</v>
      </c>
      <c r="D77" s="376">
        <v>14036857</v>
      </c>
      <c r="E77" s="372">
        <v>14036857</v>
      </c>
      <c r="F77" s="1138">
        <v>1.5596507777777777</v>
      </c>
      <c r="G77" s="1137">
        <v>1.5596507777777777</v>
      </c>
      <c r="H77" s="1138">
        <v>1.5596507777777777</v>
      </c>
    </row>
    <row r="78" spans="1:8" ht="15">
      <c r="A78" s="296" t="s">
        <v>465</v>
      </c>
      <c r="B78" s="378">
        <v>-222161</v>
      </c>
      <c r="C78" s="376">
        <v>12628</v>
      </c>
      <c r="D78" s="376">
        <v>13174</v>
      </c>
      <c r="E78" s="372">
        <v>3608</v>
      </c>
      <c r="F78" s="1138"/>
      <c r="G78" s="1137"/>
      <c r="H78" s="1138"/>
    </row>
    <row r="79" spans="1:8" ht="15">
      <c r="A79" s="296" t="s">
        <v>466</v>
      </c>
      <c r="B79" s="378">
        <v>-701700</v>
      </c>
      <c r="C79" s="376">
        <v>10274511</v>
      </c>
      <c r="D79" s="376">
        <v>12114238</v>
      </c>
      <c r="E79" s="372">
        <v>14984849</v>
      </c>
      <c r="F79" s="1138"/>
      <c r="G79" s="1137"/>
      <c r="H79" s="1138"/>
    </row>
    <row r="80" spans="1:8" ht="17.25" customHeight="1">
      <c r="A80" s="296" t="s">
        <v>467</v>
      </c>
      <c r="B80" s="378">
        <v>25156</v>
      </c>
      <c r="C80" s="376">
        <v>1497556</v>
      </c>
      <c r="D80" s="376">
        <v>1514386</v>
      </c>
      <c r="E80" s="376">
        <v>1436269</v>
      </c>
      <c r="F80" s="1197" t="s">
        <v>763</v>
      </c>
      <c r="G80" s="1197" t="s">
        <v>763</v>
      </c>
      <c r="H80" s="1197" t="s">
        <v>763</v>
      </c>
    </row>
    <row r="81" spans="1:8" ht="15">
      <c r="A81" s="296" t="s">
        <v>736</v>
      </c>
      <c r="B81" s="378">
        <v>134774</v>
      </c>
      <c r="C81" s="376">
        <v>35278</v>
      </c>
      <c r="D81" s="376">
        <v>30579</v>
      </c>
      <c r="E81" s="376">
        <v>33776</v>
      </c>
      <c r="F81" s="1138">
        <v>0.26175671865493344</v>
      </c>
      <c r="G81" s="1137">
        <v>0.22689094335702731</v>
      </c>
      <c r="H81" s="1138">
        <v>0.25061213587190406</v>
      </c>
    </row>
    <row r="82" spans="1:8" ht="15">
      <c r="A82" s="296" t="s">
        <v>737</v>
      </c>
      <c r="B82" s="378">
        <v>0</v>
      </c>
      <c r="C82" s="376">
        <v>46401492</v>
      </c>
      <c r="D82" s="376">
        <v>62685984</v>
      </c>
      <c r="E82" s="376">
        <v>64387501</v>
      </c>
      <c r="F82" s="1138"/>
      <c r="G82" s="1137"/>
      <c r="H82" s="1138"/>
    </row>
    <row r="83" spans="1:8" ht="15">
      <c r="A83" s="296" t="s">
        <v>738</v>
      </c>
      <c r="B83" s="378">
        <v>9000000</v>
      </c>
      <c r="C83" s="376">
        <v>-4686083</v>
      </c>
      <c r="D83" s="376">
        <v>-5117708</v>
      </c>
      <c r="E83" s="376">
        <v>-4747008</v>
      </c>
      <c r="F83" s="1138"/>
      <c r="G83" s="1137"/>
      <c r="H83" s="1138"/>
    </row>
    <row r="84" spans="1:8" ht="15">
      <c r="A84" s="296" t="s">
        <v>468</v>
      </c>
      <c r="B84" s="378">
        <v>-12222529</v>
      </c>
      <c r="C84" s="376">
        <v>-3491302</v>
      </c>
      <c r="D84" s="376">
        <v>6696276</v>
      </c>
      <c r="E84" s="376">
        <v>4740706</v>
      </c>
      <c r="F84" s="1138">
        <v>0.28564481213339726</v>
      </c>
      <c r="G84" s="1137"/>
      <c r="H84" s="1138"/>
    </row>
    <row r="85" spans="1:8" ht="15">
      <c r="A85" s="298"/>
      <c r="B85" s="912"/>
      <c r="C85" s="913"/>
      <c r="D85" s="1021"/>
      <c r="E85" s="913"/>
      <c r="F85" s="1139"/>
      <c r="G85" s="1164"/>
      <c r="H85" s="1164"/>
    </row>
    <row r="89" spans="1:8" ht="15">
      <c r="A89" s="273"/>
      <c r="B89" s="274" t="s">
        <v>233</v>
      </c>
      <c r="C89" s="1169" t="s">
        <v>235</v>
      </c>
      <c r="D89" s="276"/>
      <c r="E89" s="277"/>
      <c r="F89" s="278" t="s">
        <v>449</v>
      </c>
      <c r="G89" s="276"/>
      <c r="H89" s="277"/>
    </row>
    <row r="90" spans="1:8" ht="15">
      <c r="A90" s="279" t="s">
        <v>3</v>
      </c>
      <c r="B90" s="280" t="s">
        <v>234</v>
      </c>
      <c r="C90" s="281"/>
      <c r="D90" s="281"/>
      <c r="E90" s="281"/>
      <c r="F90" s="281" t="s">
        <v>4</v>
      </c>
      <c r="G90" s="281" t="s">
        <v>4</v>
      </c>
      <c r="H90" s="282"/>
    </row>
    <row r="91" spans="1:8" ht="15">
      <c r="A91" s="283"/>
      <c r="B91" s="284" t="s">
        <v>726</v>
      </c>
      <c r="C91" s="281" t="s">
        <v>794</v>
      </c>
      <c r="D91" s="281" t="s">
        <v>797</v>
      </c>
      <c r="E91" s="281" t="s">
        <v>796</v>
      </c>
      <c r="F91" s="282" t="s">
        <v>238</v>
      </c>
      <c r="G91" s="282" t="s">
        <v>453</v>
      </c>
      <c r="H91" s="282" t="s">
        <v>454</v>
      </c>
    </row>
    <row r="92" spans="1:8">
      <c r="A92" s="286" t="s">
        <v>455</v>
      </c>
      <c r="B92" s="287">
        <v>2</v>
      </c>
      <c r="C92" s="288">
        <v>3</v>
      </c>
      <c r="D92" s="288">
        <v>4</v>
      </c>
      <c r="E92" s="288">
        <v>5</v>
      </c>
      <c r="F92" s="288">
        <v>6</v>
      </c>
      <c r="G92" s="288">
        <v>7</v>
      </c>
      <c r="H92" s="288">
        <v>8</v>
      </c>
    </row>
    <row r="93" spans="1:8" ht="24" customHeight="1">
      <c r="A93" s="290" t="s">
        <v>456</v>
      </c>
      <c r="B93" s="907">
        <v>387734520</v>
      </c>
      <c r="C93" s="375">
        <v>332891924</v>
      </c>
      <c r="D93" s="375"/>
      <c r="E93" s="375"/>
      <c r="F93" s="1132">
        <v>0.85855632353807443</v>
      </c>
      <c r="G93" s="1132"/>
      <c r="H93" s="1161"/>
    </row>
    <row r="94" spans="1:8" ht="24" customHeight="1">
      <c r="A94" s="291" t="s">
        <v>457</v>
      </c>
      <c r="B94" s="908">
        <v>416234520</v>
      </c>
      <c r="C94" s="908">
        <v>336083992</v>
      </c>
      <c r="D94" s="908"/>
      <c r="E94" s="908"/>
      <c r="F94" s="1132">
        <v>0.80743901779218119</v>
      </c>
      <c r="G94" s="1132"/>
      <c r="H94" s="1162"/>
    </row>
    <row r="95" spans="1:8" ht="24" customHeight="1">
      <c r="A95" s="290" t="s">
        <v>458</v>
      </c>
      <c r="B95" s="907">
        <v>-28500000</v>
      </c>
      <c r="C95" s="375">
        <v>-3192068</v>
      </c>
      <c r="D95" s="375"/>
      <c r="E95" s="375"/>
      <c r="F95" s="1132">
        <v>0.11200238596491228</v>
      </c>
      <c r="G95" s="1132"/>
      <c r="H95" s="1162"/>
    </row>
    <row r="96" spans="1:8" ht="21.75" customHeight="1">
      <c r="A96" s="293" t="s">
        <v>459</v>
      </c>
      <c r="B96" s="909"/>
      <c r="C96" s="910"/>
      <c r="D96" s="910"/>
      <c r="E96" s="910"/>
      <c r="F96" s="1133"/>
      <c r="G96" s="1133"/>
      <c r="H96" s="1136"/>
    </row>
    <row r="97" spans="1:8" ht="20.25" customHeight="1">
      <c r="A97" s="1168" t="s">
        <v>460</v>
      </c>
      <c r="B97" s="907">
        <v>0</v>
      </c>
      <c r="C97" s="907"/>
      <c r="D97" s="907"/>
      <c r="E97" s="907"/>
      <c r="F97" s="1132"/>
      <c r="G97" s="1132"/>
      <c r="H97" s="1162"/>
    </row>
    <row r="98" spans="1:8" ht="37.5" customHeight="1">
      <c r="A98" s="1190" t="s">
        <v>765</v>
      </c>
      <c r="B98" s="907"/>
      <c r="C98" s="907">
        <v>-766455</v>
      </c>
      <c r="D98" s="907"/>
      <c r="E98" s="907"/>
      <c r="F98" s="1132"/>
      <c r="G98" s="1161"/>
      <c r="H98" s="1162"/>
    </row>
    <row r="99" spans="1:8" ht="24" customHeight="1">
      <c r="A99" s="290" t="s">
        <v>766</v>
      </c>
      <c r="B99" s="908">
        <v>-15565291</v>
      </c>
      <c r="C99" s="907">
        <v>2156388</v>
      </c>
      <c r="D99" s="907"/>
      <c r="E99" s="907"/>
      <c r="F99" s="1132"/>
      <c r="G99" s="1134"/>
      <c r="H99" s="1162"/>
    </row>
    <row r="100" spans="1:8" ht="23.25" customHeight="1">
      <c r="A100" s="1026" t="s">
        <v>767</v>
      </c>
      <c r="B100" s="905">
        <v>44065291</v>
      </c>
      <c r="C100" s="1027">
        <v>2425613</v>
      </c>
      <c r="D100" s="905"/>
      <c r="E100" s="905"/>
      <c r="F100" s="1135">
        <v>5.5045886341701454E-2</v>
      </c>
      <c r="G100" s="1136"/>
      <c r="H100" s="1136"/>
    </row>
    <row r="101" spans="1:8" ht="23.25" customHeight="1">
      <c r="A101" s="296" t="s">
        <v>461</v>
      </c>
      <c r="B101" s="911" t="s">
        <v>4</v>
      </c>
      <c r="C101" s="1222"/>
      <c r="D101" s="376"/>
      <c r="E101" s="376"/>
      <c r="F101" s="1137"/>
      <c r="G101" s="1137"/>
      <c r="H101" s="1138"/>
    </row>
    <row r="102" spans="1:8" ht="15">
      <c r="A102" s="297" t="s">
        <v>753</v>
      </c>
      <c r="B102" s="378">
        <v>56287820</v>
      </c>
      <c r="C102" s="376">
        <v>6283643</v>
      </c>
      <c r="D102" s="378"/>
      <c r="E102" s="378"/>
      <c r="F102" s="1137">
        <v>0.11163415104724254</v>
      </c>
      <c r="G102" s="1137"/>
      <c r="H102" s="1138"/>
    </row>
    <row r="103" spans="1:8" ht="15">
      <c r="A103" s="296" t="s">
        <v>462</v>
      </c>
      <c r="B103" s="378">
        <v>0</v>
      </c>
      <c r="C103" s="376">
        <v>0</v>
      </c>
      <c r="D103" s="376"/>
      <c r="E103" s="372"/>
      <c r="F103" s="1138"/>
      <c r="G103" s="1137"/>
      <c r="H103" s="1138"/>
    </row>
    <row r="104" spans="1:8" ht="15">
      <c r="A104" s="296" t="s">
        <v>463</v>
      </c>
      <c r="B104" s="378">
        <v>57051751</v>
      </c>
      <c r="C104" s="376">
        <v>19791682</v>
      </c>
      <c r="D104" s="376"/>
      <c r="E104" s="372"/>
      <c r="F104" s="1138">
        <v>0.34690752962165877</v>
      </c>
      <c r="G104" s="1137"/>
      <c r="H104" s="1138"/>
    </row>
    <row r="105" spans="1:8" ht="15">
      <c r="A105" s="296" t="s">
        <v>464</v>
      </c>
      <c r="B105" s="378">
        <v>9000000</v>
      </c>
      <c r="C105" s="376">
        <v>14036857</v>
      </c>
      <c r="D105" s="376"/>
      <c r="E105" s="372"/>
      <c r="F105" s="1138">
        <v>1.5596507777777777</v>
      </c>
      <c r="G105" s="1137"/>
      <c r="H105" s="1138"/>
    </row>
    <row r="106" spans="1:8" ht="15">
      <c r="A106" s="296" t="s">
        <v>465</v>
      </c>
      <c r="B106" s="378">
        <v>-222161</v>
      </c>
      <c r="C106" s="376">
        <v>4217</v>
      </c>
      <c r="D106" s="376"/>
      <c r="E106" s="372"/>
      <c r="F106" s="1138">
        <v>-1.8981729466468013E-2</v>
      </c>
      <c r="G106" s="1137"/>
      <c r="H106" s="1138"/>
    </row>
    <row r="107" spans="1:8" ht="15">
      <c r="A107" s="296" t="s">
        <v>466</v>
      </c>
      <c r="B107" s="378">
        <v>-701700</v>
      </c>
      <c r="C107" s="376">
        <v>14722006</v>
      </c>
      <c r="D107" s="376"/>
      <c r="E107" s="372"/>
      <c r="F107" s="1138">
        <v>-20.980484537551661</v>
      </c>
      <c r="G107" s="1137"/>
      <c r="H107" s="1138"/>
    </row>
    <row r="108" spans="1:8" ht="15">
      <c r="A108" s="296" t="s">
        <v>467</v>
      </c>
      <c r="B108" s="378">
        <v>25156</v>
      </c>
      <c r="C108" s="376">
        <v>1243814</v>
      </c>
      <c r="D108" s="376"/>
      <c r="E108" s="376"/>
      <c r="F108" s="1197" t="s">
        <v>763</v>
      </c>
      <c r="G108" s="1197"/>
      <c r="H108" s="1163"/>
    </row>
    <row r="109" spans="1:8" ht="15">
      <c r="A109" s="296" t="s">
        <v>736</v>
      </c>
      <c r="B109" s="378">
        <v>134774</v>
      </c>
      <c r="C109" s="376">
        <v>41185</v>
      </c>
      <c r="D109" s="376"/>
      <c r="E109" s="376"/>
      <c r="F109" s="1137">
        <v>0.3055856470832653</v>
      </c>
      <c r="G109" s="1137"/>
      <c r="H109" s="1138"/>
    </row>
    <row r="110" spans="1:8" ht="15">
      <c r="A110" s="296" t="s">
        <v>737</v>
      </c>
      <c r="B110" s="378">
        <v>0</v>
      </c>
      <c r="C110" s="376">
        <v>48877402</v>
      </c>
      <c r="D110" s="376"/>
      <c r="E110" s="376"/>
      <c r="F110" s="1137"/>
      <c r="G110" s="1137"/>
      <c r="H110" s="1138"/>
    </row>
    <row r="111" spans="1:8" ht="15">
      <c r="A111" s="296" t="s">
        <v>738</v>
      </c>
      <c r="B111" s="378">
        <v>9000000</v>
      </c>
      <c r="C111" s="376">
        <v>-5321283</v>
      </c>
      <c r="D111" s="376"/>
      <c r="E111" s="376"/>
      <c r="F111" s="1137">
        <v>-0.59125366666666668</v>
      </c>
      <c r="G111" s="1137"/>
      <c r="H111" s="1138"/>
    </row>
    <row r="112" spans="1:8" ht="15">
      <c r="A112" s="296" t="s">
        <v>468</v>
      </c>
      <c r="B112" s="378">
        <v>-12222529</v>
      </c>
      <c r="C112" s="376">
        <v>-3858030</v>
      </c>
      <c r="D112" s="376"/>
      <c r="E112" s="376"/>
      <c r="F112" s="1137">
        <v>0.3156490772081621</v>
      </c>
      <c r="G112" s="1137"/>
      <c r="H112" s="1138"/>
    </row>
    <row r="113" spans="1:8" ht="15">
      <c r="A113" s="298"/>
      <c r="B113" s="912"/>
      <c r="C113" s="913"/>
      <c r="D113" s="1021"/>
      <c r="E113" s="913"/>
      <c r="F113" s="1139"/>
      <c r="G113" s="1164"/>
      <c r="H113" s="1164"/>
    </row>
    <row r="115" spans="1:8" ht="18">
      <c r="A115" s="822" t="s">
        <v>757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8" firstPageNumber="5" fitToHeight="0" orientation="landscape" useFirstPageNumber="1" r:id="rId1"/>
  <headerFooter alignWithMargins="0">
    <oddHeader>&amp;C&amp;"Arial,Normalny"&amp;14 &amp;12- &amp;P -</oddHeader>
  </headerFooter>
  <rowBreaks count="3" manualBreakCount="3">
    <brk id="31" max="7" man="1"/>
    <brk id="58" max="7" man="1"/>
    <brk id="8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5"/>
  <dimension ref="A1:T33"/>
  <sheetViews>
    <sheetView showGridLines="0" zoomScale="75" zoomScaleNormal="75" workbookViewId="0">
      <selection activeCell="U20" sqref="U20"/>
    </sheetView>
  </sheetViews>
  <sheetFormatPr defaultColWidth="12.5703125" defaultRowHeight="12.75"/>
  <cols>
    <col min="1" max="1" width="65.5703125" style="300" customWidth="1"/>
    <col min="2" max="5" width="14.7109375" style="300" customWidth="1"/>
    <col min="6" max="7" width="9.7109375" style="300" customWidth="1"/>
    <col min="8" max="8" width="11.28515625" style="300" customWidth="1"/>
    <col min="9" max="16384" width="12.5703125" style="300"/>
  </cols>
  <sheetData>
    <row r="1" spans="1:20" ht="17.25" customHeight="1">
      <c r="A1" s="260" t="s">
        <v>469</v>
      </c>
      <c r="B1" s="299" t="s">
        <v>4</v>
      </c>
    </row>
    <row r="2" spans="1:20" ht="17.25" customHeight="1">
      <c r="A2" s="299"/>
      <c r="B2" s="299"/>
    </row>
    <row r="3" spans="1:20" ht="17.25" customHeight="1">
      <c r="A3" s="301" t="s">
        <v>470</v>
      </c>
      <c r="B3" s="302"/>
      <c r="C3" s="302"/>
      <c r="D3" s="302"/>
      <c r="E3" s="302"/>
      <c r="F3" s="302"/>
      <c r="G3" s="302"/>
    </row>
    <row r="4" spans="1:20" ht="17.25" customHeight="1">
      <c r="A4" s="301" t="s">
        <v>727</v>
      </c>
      <c r="B4" s="302"/>
      <c r="C4" s="302"/>
      <c r="D4" s="302"/>
      <c r="E4" s="302"/>
      <c r="F4" s="302"/>
      <c r="G4" s="302"/>
    </row>
    <row r="5" spans="1:20" ht="15.2" customHeight="1">
      <c r="G5" s="300" t="s">
        <v>4</v>
      </c>
    </row>
    <row r="6" spans="1:20" ht="15">
      <c r="G6" s="303" t="s">
        <v>4</v>
      </c>
      <c r="H6" s="303" t="s">
        <v>2</v>
      </c>
    </row>
    <row r="7" spans="1:20" ht="15.75" customHeight="1">
      <c r="A7" s="304"/>
      <c r="B7" s="1579" t="s">
        <v>752</v>
      </c>
      <c r="C7" s="1580"/>
      <c r="D7" s="1579" t="s">
        <v>728</v>
      </c>
      <c r="E7" s="1581"/>
      <c r="F7" s="1582" t="s">
        <v>449</v>
      </c>
      <c r="G7" s="1583"/>
      <c r="H7" s="1584"/>
      <c r="J7" s="305"/>
      <c r="K7" s="306"/>
      <c r="L7" s="306"/>
      <c r="M7" s="306"/>
      <c r="N7" s="307"/>
      <c r="O7" s="307"/>
      <c r="P7" s="307"/>
      <c r="Q7" s="307"/>
      <c r="R7" s="307"/>
      <c r="S7" s="307"/>
      <c r="T7" s="307"/>
    </row>
    <row r="8" spans="1:20" ht="15.75" customHeight="1">
      <c r="A8" s="308" t="s">
        <v>3</v>
      </c>
      <c r="B8" s="309" t="s">
        <v>237</v>
      </c>
      <c r="C8" s="915" t="s">
        <v>739</v>
      </c>
      <c r="D8" s="309" t="s">
        <v>237</v>
      </c>
      <c r="E8" s="310" t="s">
        <v>739</v>
      </c>
      <c r="F8" s="916" t="s">
        <v>4</v>
      </c>
      <c r="G8" s="311"/>
      <c r="H8" s="312" t="s">
        <v>4</v>
      </c>
      <c r="J8" s="305"/>
      <c r="K8" s="306"/>
      <c r="L8" s="306"/>
      <c r="M8" s="306"/>
      <c r="N8" s="307"/>
      <c r="O8" s="307"/>
      <c r="P8" s="307"/>
      <c r="Q8" s="307"/>
      <c r="R8" s="307"/>
      <c r="S8" s="307"/>
      <c r="T8" s="307"/>
    </row>
    <row r="9" spans="1:20" ht="15.75" customHeight="1">
      <c r="A9" s="313"/>
      <c r="B9" s="314" t="s">
        <v>234</v>
      </c>
      <c r="C9" s="917" t="s">
        <v>794</v>
      </c>
      <c r="D9" s="314" t="s">
        <v>471</v>
      </c>
      <c r="E9" s="917" t="s">
        <v>794</v>
      </c>
      <c r="F9" s="918" t="s">
        <v>238</v>
      </c>
      <c r="G9" s="315" t="s">
        <v>472</v>
      </c>
      <c r="H9" s="316" t="s">
        <v>473</v>
      </c>
      <c r="J9" s="305"/>
      <c r="K9" s="306"/>
      <c r="L9" s="306"/>
      <c r="M9" s="306"/>
      <c r="N9" s="307"/>
      <c r="O9" s="307"/>
      <c r="P9" s="307"/>
      <c r="Q9" s="307"/>
      <c r="R9" s="307"/>
      <c r="S9" s="307"/>
      <c r="T9" s="307"/>
    </row>
    <row r="10" spans="1:20" s="321" customFormat="1" ht="9.9499999999999993" customHeight="1">
      <c r="A10" s="317" t="s">
        <v>455</v>
      </c>
      <c r="B10" s="318" t="s">
        <v>32</v>
      </c>
      <c r="C10" s="319">
        <v>3</v>
      </c>
      <c r="D10" s="319">
        <v>4</v>
      </c>
      <c r="E10" s="320">
        <v>5</v>
      </c>
      <c r="F10" s="320">
        <v>6</v>
      </c>
      <c r="G10" s="319">
        <v>7</v>
      </c>
      <c r="H10" s="320">
        <v>8</v>
      </c>
      <c r="J10" s="322"/>
      <c r="K10" s="323"/>
      <c r="L10" s="323"/>
      <c r="M10" s="323"/>
      <c r="N10" s="324"/>
      <c r="O10" s="324"/>
      <c r="P10" s="324"/>
      <c r="Q10" s="324"/>
      <c r="R10" s="324"/>
      <c r="S10" s="324"/>
      <c r="T10" s="324"/>
    </row>
    <row r="11" spans="1:20" ht="24" customHeight="1">
      <c r="A11" s="325" t="s">
        <v>474</v>
      </c>
      <c r="B11" s="919">
        <v>355705405</v>
      </c>
      <c r="C11" s="1224">
        <v>309414000.09971994</v>
      </c>
      <c r="D11" s="1179">
        <v>387734520</v>
      </c>
      <c r="E11" s="1180">
        <v>332891924</v>
      </c>
      <c r="F11" s="1140">
        <v>0.86986027130996213</v>
      </c>
      <c r="G11" s="1141">
        <v>0.85855632353807443</v>
      </c>
      <c r="H11" s="1138">
        <v>1.0758786735335617</v>
      </c>
      <c r="J11" s="322"/>
      <c r="K11" s="306"/>
      <c r="L11" s="306"/>
      <c r="M11" s="306"/>
      <c r="N11" s="307"/>
      <c r="O11" s="307"/>
      <c r="P11" s="307"/>
      <c r="Q11" s="307"/>
      <c r="R11" s="307"/>
      <c r="S11" s="307"/>
      <c r="T11" s="307"/>
    </row>
    <row r="12" spans="1:20" ht="24" customHeight="1">
      <c r="A12" s="325" t="s">
        <v>475</v>
      </c>
      <c r="B12" s="1181">
        <v>397197405</v>
      </c>
      <c r="C12" s="1223">
        <v>302937688.94657999</v>
      </c>
      <c r="D12" s="1179">
        <v>416234520</v>
      </c>
      <c r="E12" s="1179">
        <v>336083992</v>
      </c>
      <c r="F12" s="1140">
        <v>0.76268798620821798</v>
      </c>
      <c r="G12" s="1141">
        <v>0.80743901779218119</v>
      </c>
      <c r="H12" s="1138">
        <v>1.1094162405763419</v>
      </c>
      <c r="J12" s="326"/>
      <c r="K12" s="306"/>
      <c r="L12" s="306"/>
      <c r="M12" s="306"/>
      <c r="N12" s="307"/>
      <c r="O12" s="307"/>
      <c r="P12" s="307"/>
      <c r="Q12" s="307"/>
      <c r="R12" s="307"/>
      <c r="S12" s="307"/>
      <c r="T12" s="307"/>
    </row>
    <row r="13" spans="1:20" ht="24" customHeight="1">
      <c r="A13" s="325" t="s">
        <v>476</v>
      </c>
      <c r="B13" s="1179">
        <v>-41492000</v>
      </c>
      <c r="C13" s="1223">
        <v>6476311.1531399488</v>
      </c>
      <c r="D13" s="1179">
        <v>-28500000</v>
      </c>
      <c r="E13" s="1179">
        <v>-3192068</v>
      </c>
      <c r="F13" s="1140">
        <v>-0.15608577926202519</v>
      </c>
      <c r="G13" s="1141">
        <v>0.11200238596491228</v>
      </c>
      <c r="H13" s="1138">
        <v>-0.49288366857611071</v>
      </c>
      <c r="J13" s="326"/>
      <c r="K13" s="306"/>
      <c r="L13" s="306"/>
      <c r="M13" s="306"/>
      <c r="N13" s="307"/>
      <c r="O13" s="307"/>
      <c r="P13" s="307"/>
      <c r="Q13" s="307"/>
      <c r="R13" s="307"/>
      <c r="S13" s="307"/>
      <c r="T13" s="307"/>
    </row>
    <row r="14" spans="1:20" ht="24" customHeight="1">
      <c r="A14" s="325" t="s">
        <v>477</v>
      </c>
      <c r="B14" s="1179"/>
      <c r="C14" s="1214"/>
      <c r="D14" s="1179"/>
      <c r="E14" s="1179"/>
      <c r="F14" s="1140"/>
      <c r="G14" s="1141"/>
      <c r="H14" s="1138"/>
      <c r="J14" s="326"/>
      <c r="K14" s="306"/>
      <c r="L14" s="306"/>
      <c r="M14" s="306"/>
      <c r="N14" s="307"/>
      <c r="O14" s="307"/>
      <c r="P14" s="307"/>
      <c r="Q14" s="307"/>
      <c r="R14" s="307"/>
      <c r="S14" s="307"/>
      <c r="T14" s="307"/>
    </row>
    <row r="15" spans="1:20" ht="18" customHeight="1">
      <c r="A15" s="325" t="s">
        <v>478</v>
      </c>
      <c r="B15" s="1179" t="s">
        <v>4</v>
      </c>
      <c r="C15" s="1225">
        <v>5763936.5532600004</v>
      </c>
      <c r="D15" s="1179"/>
      <c r="E15" s="1179"/>
      <c r="F15" s="1140"/>
      <c r="G15" s="1141"/>
      <c r="H15" s="1138">
        <v>0</v>
      </c>
      <c r="J15" s="326"/>
      <c r="K15" s="327"/>
      <c r="L15" s="327"/>
      <c r="M15" s="327"/>
    </row>
    <row r="16" spans="1:20" ht="36.75" customHeight="1">
      <c r="A16" s="1191" t="s">
        <v>768</v>
      </c>
      <c r="B16" s="1179"/>
      <c r="C16" s="1213"/>
      <c r="D16" s="1179"/>
      <c r="E16" s="1179">
        <v>-766455</v>
      </c>
      <c r="F16" s="1140"/>
      <c r="G16" s="1141"/>
      <c r="H16" s="1138"/>
      <c r="J16" s="326"/>
      <c r="K16" s="327"/>
      <c r="L16" s="327"/>
      <c r="M16" s="327"/>
    </row>
    <row r="17" spans="1:10" ht="24" customHeight="1">
      <c r="A17" s="325" t="s">
        <v>769</v>
      </c>
      <c r="B17" s="1179">
        <v>-15460158</v>
      </c>
      <c r="C17" s="1226">
        <v>-3205664.860669998</v>
      </c>
      <c r="D17" s="1179">
        <v>-15565291</v>
      </c>
      <c r="E17" s="1179">
        <v>2156388</v>
      </c>
      <c r="F17" s="1140">
        <v>0.20735007110988116</v>
      </c>
      <c r="G17" s="1141">
        <v>0</v>
      </c>
      <c r="H17" s="1138">
        <v>0</v>
      </c>
    </row>
    <row r="18" spans="1:10" ht="24" customHeight="1">
      <c r="A18" s="325" t="s">
        <v>479</v>
      </c>
      <c r="B18" s="1182">
        <v>56952158</v>
      </c>
      <c r="C18" s="1228">
        <v>-712374.59987997403</v>
      </c>
      <c r="D18" s="1182">
        <v>44065291</v>
      </c>
      <c r="E18" s="1182">
        <v>2425613</v>
      </c>
      <c r="F18" s="1140">
        <v>-1.2508298629877625E-2</v>
      </c>
      <c r="G18" s="1141">
        <v>5.5045886341701454E-2</v>
      </c>
      <c r="H18" s="1138">
        <v>-3.4049683978186263</v>
      </c>
    </row>
    <row r="19" spans="1:10" ht="24" customHeight="1">
      <c r="A19" s="325" t="s">
        <v>480</v>
      </c>
      <c r="B19" s="379">
        <v>52843344</v>
      </c>
      <c r="C19" s="1227">
        <v>1992003.4056500262</v>
      </c>
      <c r="D19" s="1181">
        <v>56287820</v>
      </c>
      <c r="E19" s="1181">
        <v>6283643</v>
      </c>
      <c r="F19" s="1140">
        <v>3.7696391917400728E-2</v>
      </c>
      <c r="G19" s="1141">
        <v>0.11163415104724254</v>
      </c>
      <c r="H19" s="1138">
        <v>3.1544338640071428</v>
      </c>
    </row>
    <row r="20" spans="1:10" ht="24" customHeight="1">
      <c r="A20" s="325" t="s">
        <v>481</v>
      </c>
      <c r="B20" s="379">
        <v>4108814</v>
      </c>
      <c r="C20" s="1227">
        <v>-2704378.0055300002</v>
      </c>
      <c r="D20" s="1181">
        <v>-12222529</v>
      </c>
      <c r="E20" s="1181">
        <v>-3858030</v>
      </c>
      <c r="F20" s="1140">
        <v>-0.65818944482033015</v>
      </c>
      <c r="G20" s="1141">
        <v>0.3156490772081621</v>
      </c>
      <c r="H20" s="1138">
        <v>1.4265868129791675</v>
      </c>
    </row>
    <row r="21" spans="1:10" ht="8.1" customHeight="1">
      <c r="A21" s="328"/>
      <c r="B21" s="381" t="s">
        <v>4</v>
      </c>
      <c r="C21" s="1183"/>
      <c r="D21" s="920" t="s">
        <v>4</v>
      </c>
      <c r="E21" s="1183"/>
      <c r="F21" s="1142"/>
      <c r="G21" s="1143"/>
      <c r="H21" s="1144"/>
    </row>
    <row r="22" spans="1:10" ht="8.1" customHeight="1">
      <c r="A22" s="921"/>
      <c r="B22" s="922"/>
      <c r="C22" s="922"/>
      <c r="D22" s="922"/>
      <c r="E22" s="923"/>
      <c r="F22" s="923"/>
      <c r="G22" s="923"/>
    </row>
    <row r="23" spans="1:10" s="94" customFormat="1" ht="15.75" customHeight="1">
      <c r="A23" s="1585"/>
      <c r="B23" s="1586"/>
      <c r="C23" s="1586"/>
      <c r="F23" s="93"/>
      <c r="G23" s="93"/>
      <c r="H23" s="93"/>
      <c r="I23" s="93"/>
      <c r="J23" s="93"/>
    </row>
    <row r="25" spans="1:10" ht="24.75" customHeight="1">
      <c r="A25" s="329" t="s">
        <v>4</v>
      </c>
      <c r="B25" s="380"/>
      <c r="C25" s="380"/>
    </row>
    <row r="26" spans="1:10">
      <c r="B26" s="380"/>
      <c r="C26" s="380"/>
    </row>
    <row r="27" spans="1:10">
      <c r="B27" s="380"/>
      <c r="C27" s="380"/>
    </row>
    <row r="28" spans="1:10">
      <c r="B28" s="380"/>
      <c r="C28" s="380"/>
    </row>
    <row r="29" spans="1:10" ht="15">
      <c r="B29" s="372"/>
      <c r="C29" s="373"/>
    </row>
    <row r="30" spans="1:10">
      <c r="B30" s="380"/>
      <c r="C30" s="380"/>
    </row>
    <row r="31" spans="1:10">
      <c r="B31" s="380"/>
      <c r="C31" s="380"/>
    </row>
    <row r="32" spans="1:10">
      <c r="B32" s="380"/>
      <c r="C32" s="380"/>
    </row>
    <row r="33" spans="2:3">
      <c r="B33" s="380"/>
      <c r="C33" s="380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2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72"/>
  <sheetViews>
    <sheetView showGridLines="0" showZeros="0" topLeftCell="A19" zoomScale="70" zoomScaleNormal="70" zoomScaleSheetLayoutView="70" workbookViewId="0">
      <selection activeCell="Z148" sqref="Z148"/>
    </sheetView>
  </sheetViews>
  <sheetFormatPr defaultColWidth="7.85546875" defaultRowHeight="15"/>
  <cols>
    <col min="1" max="1" width="104.28515625" style="431" customWidth="1"/>
    <col min="2" max="2" width="16.42578125" style="430" bestFit="1" customWidth="1"/>
    <col min="3" max="3" width="0.85546875" style="431" customWidth="1"/>
    <col min="4" max="4" width="14.140625" style="431" customWidth="1"/>
    <col min="5" max="5" width="1.28515625" style="431" customWidth="1"/>
    <col min="6" max="6" width="17.42578125" style="431" customWidth="1"/>
    <col min="7" max="7" width="0.28515625" style="431" customWidth="1"/>
    <col min="8" max="8" width="14.7109375" style="431" customWidth="1"/>
    <col min="9" max="9" width="0.85546875" style="431" customWidth="1"/>
    <col min="10" max="10" width="11.42578125" style="431" bestFit="1" customWidth="1"/>
    <col min="11" max="12" width="11.5703125" style="431" bestFit="1" customWidth="1"/>
    <col min="13" max="13" width="1.85546875" style="432" bestFit="1" customWidth="1"/>
    <col min="14" max="14" width="20.7109375" style="432" bestFit="1" customWidth="1"/>
    <col min="15" max="15" width="1.42578125" style="432" bestFit="1" customWidth="1"/>
    <col min="16" max="16" width="12.42578125" style="432" customWidth="1"/>
    <col min="17" max="17" width="3.5703125" style="432" customWidth="1"/>
    <col min="18" max="18" width="12.5703125" style="432" customWidth="1"/>
    <col min="19" max="19" width="7.85546875" style="433" customWidth="1"/>
    <col min="20" max="16384" width="7.85546875" style="431"/>
  </cols>
  <sheetData>
    <row r="1" spans="1:19" ht="15.75">
      <c r="A1" s="429" t="s">
        <v>550</v>
      </c>
      <c r="D1" s="429" t="s">
        <v>4</v>
      </c>
    </row>
    <row r="2" spans="1:19" ht="15.75">
      <c r="A2" s="1593" t="s">
        <v>551</v>
      </c>
      <c r="B2" s="1593"/>
      <c r="C2" s="1593"/>
      <c r="D2" s="1593"/>
      <c r="E2" s="1593"/>
      <c r="F2" s="1593"/>
      <c r="G2" s="1593"/>
      <c r="H2" s="1593"/>
      <c r="I2" s="1593"/>
      <c r="J2" s="1593"/>
      <c r="K2" s="1593"/>
      <c r="L2" s="1593"/>
    </row>
    <row r="3" spans="1:19" ht="15.75">
      <c r="A3" s="906"/>
      <c r="B3" s="434"/>
      <c r="C3" s="435"/>
      <c r="D3" s="434"/>
      <c r="E3" s="435"/>
      <c r="F3" s="435"/>
      <c r="G3" s="435"/>
      <c r="H3" s="435"/>
      <c r="I3" s="435"/>
      <c r="J3" s="435"/>
      <c r="K3" s="435"/>
      <c r="L3" s="435"/>
    </row>
    <row r="4" spans="1:19" ht="15.75">
      <c r="A4" s="433"/>
      <c r="B4" s="436" t="s">
        <v>4</v>
      </c>
      <c r="C4" s="437"/>
      <c r="D4" s="924"/>
      <c r="E4" s="433"/>
      <c r="F4" s="433"/>
      <c r="G4" s="433"/>
      <c r="H4" s="433"/>
      <c r="I4" s="433"/>
      <c r="J4" s="433"/>
      <c r="K4" s="438"/>
      <c r="L4" s="438" t="s">
        <v>2</v>
      </c>
    </row>
    <row r="5" spans="1:19" ht="15.75">
      <c r="A5" s="439"/>
      <c r="B5" s="440" t="s">
        <v>233</v>
      </c>
      <c r="C5" s="441"/>
      <c r="D5" s="1587" t="s">
        <v>235</v>
      </c>
      <c r="E5" s="1588"/>
      <c r="F5" s="1588"/>
      <c r="G5" s="1588"/>
      <c r="H5" s="1588"/>
      <c r="I5" s="1589"/>
      <c r="J5" s="1590" t="s">
        <v>449</v>
      </c>
      <c r="K5" s="1591"/>
      <c r="L5" s="1592"/>
    </row>
    <row r="6" spans="1:19" ht="15.75">
      <c r="A6" s="442" t="s">
        <v>3</v>
      </c>
      <c r="B6" s="443" t="s">
        <v>234</v>
      </c>
      <c r="C6" s="441"/>
      <c r="D6" s="444"/>
      <c r="E6" s="445"/>
      <c r="F6" s="444"/>
      <c r="G6" s="445"/>
      <c r="H6" s="444"/>
      <c r="I6" s="445"/>
      <c r="J6" s="446"/>
      <c r="K6" s="447"/>
      <c r="L6" s="447"/>
    </row>
    <row r="7" spans="1:19" ht="20.100000000000001" customHeight="1">
      <c r="A7" s="448"/>
      <c r="B7" s="449" t="s">
        <v>726</v>
      </c>
      <c r="C7" s="450" t="s">
        <v>4</v>
      </c>
      <c r="D7" s="451" t="s">
        <v>450</v>
      </c>
      <c r="E7" s="452"/>
      <c r="F7" s="449" t="s">
        <v>552</v>
      </c>
      <c r="G7" s="453"/>
      <c r="H7" s="449" t="s">
        <v>452</v>
      </c>
      <c r="I7" s="453"/>
      <c r="J7" s="454" t="s">
        <v>238</v>
      </c>
      <c r="K7" s="455" t="s">
        <v>453</v>
      </c>
      <c r="L7" s="455" t="s">
        <v>454</v>
      </c>
    </row>
    <row r="8" spans="1:19" s="461" customFormat="1">
      <c r="A8" s="456">
        <v>1</v>
      </c>
      <c r="B8" s="457">
        <v>2</v>
      </c>
      <c r="C8" s="458"/>
      <c r="D8" s="457">
        <v>3</v>
      </c>
      <c r="E8" s="458"/>
      <c r="F8" s="459">
        <v>4</v>
      </c>
      <c r="G8" s="458"/>
      <c r="H8" s="457">
        <v>5</v>
      </c>
      <c r="I8" s="458"/>
      <c r="J8" s="458">
        <v>6</v>
      </c>
      <c r="K8" s="458">
        <v>7</v>
      </c>
      <c r="L8" s="456">
        <v>8</v>
      </c>
      <c r="M8" s="432"/>
      <c r="N8" s="432"/>
      <c r="O8" s="432"/>
      <c r="P8" s="432"/>
      <c r="Q8" s="432"/>
      <c r="R8" s="432"/>
      <c r="S8" s="460"/>
    </row>
    <row r="9" spans="1:19" s="461" customFormat="1" ht="20.100000000000001" customHeight="1">
      <c r="A9" s="462" t="s">
        <v>553</v>
      </c>
      <c r="B9" s="1146">
        <v>387734520</v>
      </c>
      <c r="C9" s="1147"/>
      <c r="D9" s="1146">
        <v>38737015.888759993</v>
      </c>
      <c r="E9" s="463"/>
      <c r="F9" s="1146">
        <v>64777342.902799964</v>
      </c>
      <c r="G9" s="463"/>
      <c r="H9" s="1158">
        <v>90286468.818159923</v>
      </c>
      <c r="I9" s="463"/>
      <c r="J9" s="464">
        <v>9.9906028198778876E-2</v>
      </c>
      <c r="K9" s="464">
        <v>0.16706622588775424</v>
      </c>
      <c r="L9" s="464">
        <v>0.23285641118092845</v>
      </c>
      <c r="M9" s="465"/>
      <c r="N9" s="465"/>
      <c r="O9" s="465"/>
      <c r="P9" s="465"/>
      <c r="Q9" s="465"/>
      <c r="R9" s="465"/>
      <c r="S9" s="460"/>
    </row>
    <row r="10" spans="1:19" s="461" customFormat="1" ht="15.75">
      <c r="A10" s="466" t="s">
        <v>554</v>
      </c>
      <c r="B10" s="1148"/>
      <c r="C10" s="1149"/>
      <c r="D10" s="1148" t="s">
        <v>4</v>
      </c>
      <c r="E10" s="1150"/>
      <c r="F10" s="1148"/>
      <c r="G10" s="1150"/>
      <c r="H10" s="1159"/>
      <c r="I10" s="1150"/>
      <c r="J10" s="467"/>
      <c r="K10" s="469"/>
      <c r="L10" s="469"/>
      <c r="M10" s="465"/>
      <c r="N10" s="465"/>
      <c r="O10" s="465"/>
      <c r="P10" s="465"/>
      <c r="Q10" s="465"/>
      <c r="R10" s="465"/>
      <c r="S10" s="460"/>
    </row>
    <row r="11" spans="1:19" s="461" customFormat="1" ht="20.100000000000001" customHeight="1">
      <c r="A11" s="462" t="s">
        <v>555</v>
      </c>
      <c r="B11" s="1148">
        <v>359731300</v>
      </c>
      <c r="C11" s="1149"/>
      <c r="D11" s="1148">
        <v>36178821.237669997</v>
      </c>
      <c r="E11" s="1150"/>
      <c r="F11" s="1148">
        <v>60395233.505699977</v>
      </c>
      <c r="G11" s="1150"/>
      <c r="H11" s="1158">
        <v>83834060.405389994</v>
      </c>
      <c r="I11" s="1150"/>
      <c r="J11" s="464">
        <v>0.10057179132777715</v>
      </c>
      <c r="K11" s="464">
        <v>0.1678898486334105</v>
      </c>
      <c r="L11" s="464">
        <v>0.23304633320867546</v>
      </c>
      <c r="M11" s="465"/>
      <c r="N11" s="465"/>
      <c r="O11" s="465"/>
      <c r="P11" s="465"/>
      <c r="Q11" s="465"/>
      <c r="R11" s="465"/>
      <c r="S11" s="460"/>
    </row>
    <row r="12" spans="1:19" s="461" customFormat="1" ht="15.75">
      <c r="A12" s="466" t="s">
        <v>556</v>
      </c>
      <c r="B12" s="1151"/>
      <c r="C12" s="1152"/>
      <c r="D12" s="1151" t="s">
        <v>4</v>
      </c>
      <c r="E12" s="1150"/>
      <c r="F12" s="1148"/>
      <c r="G12" s="1150"/>
      <c r="H12" s="1159"/>
      <c r="I12" s="1150"/>
      <c r="J12" s="467"/>
      <c r="K12" s="469"/>
      <c r="L12" s="469"/>
      <c r="M12" s="465"/>
      <c r="N12" s="465"/>
      <c r="O12" s="465"/>
      <c r="P12" s="465"/>
      <c r="Q12" s="465"/>
      <c r="R12" s="465"/>
      <c r="S12" s="460"/>
    </row>
    <row r="13" spans="1:19" s="461" customFormat="1">
      <c r="A13" s="468" t="s">
        <v>557</v>
      </c>
      <c r="B13" s="1151">
        <v>179600000</v>
      </c>
      <c r="C13" s="1152"/>
      <c r="D13" s="1151">
        <v>20579063.035359997</v>
      </c>
      <c r="E13" s="1153"/>
      <c r="F13" s="1151">
        <v>32056097.851789989</v>
      </c>
      <c r="G13" s="1153"/>
      <c r="H13" s="1159">
        <v>42378324.527939998</v>
      </c>
      <c r="I13" s="1153"/>
      <c r="J13" s="469">
        <v>0.11458275632160354</v>
      </c>
      <c r="K13" s="469">
        <v>0.17848606821709348</v>
      </c>
      <c r="L13" s="469">
        <v>0.23595949069008906</v>
      </c>
      <c r="M13" s="465"/>
      <c r="N13" s="465"/>
      <c r="O13" s="465"/>
      <c r="P13" s="465"/>
      <c r="Q13" s="465"/>
      <c r="R13" s="465"/>
      <c r="S13" s="460"/>
    </row>
    <row r="14" spans="1:19" s="461" customFormat="1">
      <c r="A14" s="468" t="s">
        <v>558</v>
      </c>
      <c r="B14" s="1151">
        <v>73000000</v>
      </c>
      <c r="C14" s="1152"/>
      <c r="D14" s="1151">
        <v>5195960.233070001</v>
      </c>
      <c r="E14" s="1153"/>
      <c r="F14" s="1151">
        <v>10177775.302340003</v>
      </c>
      <c r="G14" s="1153"/>
      <c r="H14" s="1159">
        <v>15506397.175870003</v>
      </c>
      <c r="I14" s="1153"/>
      <c r="J14" s="469">
        <v>7.1177537439315083E-2</v>
      </c>
      <c r="K14" s="469">
        <v>0.13942157948410963</v>
      </c>
      <c r="L14" s="469">
        <v>0.21241639966945211</v>
      </c>
      <c r="M14" s="465"/>
      <c r="N14" s="465"/>
      <c r="O14" s="465"/>
      <c r="P14" s="465"/>
      <c r="Q14" s="465"/>
      <c r="R14" s="1160"/>
      <c r="S14" s="460"/>
    </row>
    <row r="15" spans="1:19" s="461" customFormat="1">
      <c r="A15" s="470" t="s">
        <v>559</v>
      </c>
      <c r="B15" s="1151"/>
      <c r="C15" s="1152"/>
      <c r="D15" s="1151"/>
      <c r="E15" s="1153"/>
      <c r="F15" s="1151"/>
      <c r="G15" s="1153"/>
      <c r="H15" s="1159"/>
      <c r="I15" s="1153"/>
      <c r="J15" s="471"/>
      <c r="K15" s="469"/>
      <c r="L15" s="469"/>
      <c r="M15" s="465"/>
      <c r="N15" s="465"/>
      <c r="O15" s="465"/>
      <c r="P15" s="465"/>
      <c r="Q15" s="465"/>
      <c r="R15" s="1160"/>
      <c r="S15" s="460"/>
    </row>
    <row r="16" spans="1:19" s="461" customFormat="1">
      <c r="A16" s="468" t="s">
        <v>560</v>
      </c>
      <c r="B16" s="1151">
        <v>4356552</v>
      </c>
      <c r="C16" s="1152"/>
      <c r="D16" s="1151">
        <v>316709.31197000004</v>
      </c>
      <c r="E16" s="1153"/>
      <c r="F16" s="1151">
        <v>647098.64843000006</v>
      </c>
      <c r="G16" s="1153"/>
      <c r="H16" s="1159">
        <v>996798.73357000004</v>
      </c>
      <c r="I16" s="1153"/>
      <c r="J16" s="469">
        <v>7.2697241297705162E-2</v>
      </c>
      <c r="K16" s="469">
        <v>0.14853458616584861</v>
      </c>
      <c r="L16" s="469">
        <v>0.22880450722727516</v>
      </c>
      <c r="M16" s="465"/>
      <c r="N16" s="465"/>
      <c r="O16" s="465"/>
      <c r="P16" s="465"/>
      <c r="Q16" s="465"/>
      <c r="R16" s="1160"/>
      <c r="S16" s="460"/>
    </row>
    <row r="17" spans="1:19" s="461" customFormat="1">
      <c r="A17" s="468" t="s">
        <v>561</v>
      </c>
      <c r="B17" s="1151">
        <v>68343974</v>
      </c>
      <c r="C17" s="1152"/>
      <c r="D17" s="1151">
        <v>4854540.0120400004</v>
      </c>
      <c r="E17" s="1153"/>
      <c r="F17" s="1151">
        <v>9492116.2753000017</v>
      </c>
      <c r="G17" s="1153"/>
      <c r="H17" s="1159">
        <v>14455936.424570004</v>
      </c>
      <c r="I17" s="1153"/>
      <c r="J17" s="469">
        <v>7.1030988219093025E-2</v>
      </c>
      <c r="K17" s="469">
        <v>0.1388873915248183</v>
      </c>
      <c r="L17" s="469">
        <v>0.21151735227702742</v>
      </c>
      <c r="M17" s="465"/>
      <c r="N17" s="465"/>
      <c r="O17" s="465"/>
      <c r="P17" s="465"/>
      <c r="Q17" s="465"/>
      <c r="R17" s="1160"/>
      <c r="S17" s="460"/>
    </row>
    <row r="18" spans="1:19" s="461" customFormat="1">
      <c r="A18" s="468" t="s">
        <v>562</v>
      </c>
      <c r="B18" s="1151">
        <v>299474</v>
      </c>
      <c r="C18" s="1152"/>
      <c r="D18" s="1151">
        <v>24710.909059999998</v>
      </c>
      <c r="E18" s="1153"/>
      <c r="F18" s="1151">
        <v>38560.378609999992</v>
      </c>
      <c r="G18" s="1153"/>
      <c r="H18" s="1159">
        <v>53662.017730000007</v>
      </c>
      <c r="I18" s="1153"/>
      <c r="J18" s="469">
        <v>8.2514372065688499E-2</v>
      </c>
      <c r="K18" s="469">
        <v>0.1287603551894321</v>
      </c>
      <c r="L18" s="469">
        <v>0.17918756796917265</v>
      </c>
      <c r="M18" s="465"/>
      <c r="N18" s="465"/>
      <c r="O18" s="465"/>
      <c r="P18" s="465"/>
      <c r="Q18" s="465"/>
      <c r="R18" s="1160"/>
      <c r="S18" s="460"/>
    </row>
    <row r="19" spans="1:19" s="461" customFormat="1">
      <c r="A19" s="468" t="s">
        <v>563</v>
      </c>
      <c r="B19" s="1151">
        <v>2080000</v>
      </c>
      <c r="C19" s="1152"/>
      <c r="D19" s="1151">
        <v>180661.2285</v>
      </c>
      <c r="E19" s="1153"/>
      <c r="F19" s="1151">
        <v>351725.00650000002</v>
      </c>
      <c r="G19" s="1153"/>
      <c r="H19" s="1159">
        <v>528442.03249999997</v>
      </c>
      <c r="I19" s="1153"/>
      <c r="J19" s="469">
        <v>8.6856359855769227E-2</v>
      </c>
      <c r="K19" s="469">
        <v>0.1690985608173077</v>
      </c>
      <c r="L19" s="469">
        <v>0.25405866947115385</v>
      </c>
      <c r="M19" s="465"/>
      <c r="N19" s="465"/>
      <c r="O19" s="465"/>
      <c r="P19" s="465"/>
      <c r="Q19" s="465"/>
      <c r="R19" s="1160"/>
      <c r="S19" s="460"/>
    </row>
    <row r="20" spans="1:19" s="461" customFormat="1">
      <c r="A20" s="468" t="s">
        <v>564</v>
      </c>
      <c r="B20" s="1151">
        <v>34800000</v>
      </c>
      <c r="C20" s="1152"/>
      <c r="D20" s="1151">
        <v>3204359.8084299993</v>
      </c>
      <c r="E20" s="1153"/>
      <c r="F20" s="1151">
        <v>6028590.5554799987</v>
      </c>
      <c r="G20" s="1153"/>
      <c r="H20" s="1159">
        <v>10306634.433659999</v>
      </c>
      <c r="I20" s="1153"/>
      <c r="J20" s="469">
        <v>9.2079304839942505E-2</v>
      </c>
      <c r="K20" s="469">
        <v>0.17323536078965512</v>
      </c>
      <c r="L20" s="469">
        <v>0.29616765613965512</v>
      </c>
      <c r="M20" s="465"/>
      <c r="N20" s="465"/>
      <c r="O20" s="465"/>
      <c r="P20" s="465"/>
      <c r="Q20" s="465"/>
      <c r="R20" s="1160"/>
      <c r="S20" s="460"/>
    </row>
    <row r="21" spans="1:19" s="461" customFormat="1">
      <c r="A21" s="470" t="s">
        <v>565</v>
      </c>
      <c r="B21" s="1151"/>
      <c r="C21" s="1152"/>
      <c r="D21" s="1151"/>
      <c r="E21" s="1153"/>
      <c r="F21" s="1151"/>
      <c r="G21" s="1153"/>
      <c r="H21" s="1159"/>
      <c r="I21" s="1153"/>
      <c r="J21" s="469"/>
      <c r="K21" s="469"/>
      <c r="L21" s="469"/>
      <c r="M21" s="465"/>
      <c r="N21" s="465"/>
      <c r="O21" s="465"/>
      <c r="P21" s="465"/>
      <c r="Q21" s="465"/>
      <c r="R21" s="1160"/>
      <c r="S21" s="460"/>
    </row>
    <row r="22" spans="1:19" s="461" customFormat="1">
      <c r="A22" s="468" t="s">
        <v>566</v>
      </c>
      <c r="B22" s="1151">
        <v>6240</v>
      </c>
      <c r="C22" s="1152"/>
      <c r="D22" s="1151">
        <v>173.46199999999999</v>
      </c>
      <c r="E22" s="1153"/>
      <c r="F22" s="1151">
        <v>716.32899999999995</v>
      </c>
      <c r="G22" s="1153"/>
      <c r="H22" s="1159">
        <v>105.48599</v>
      </c>
      <c r="I22" s="1153"/>
      <c r="J22" s="469">
        <v>2.7798397435897435E-2</v>
      </c>
      <c r="K22" s="469">
        <v>0.11479631410256409</v>
      </c>
      <c r="L22" s="469">
        <v>1.6904806089743589E-2</v>
      </c>
      <c r="M22" s="465"/>
      <c r="N22" s="465"/>
      <c r="O22" s="465"/>
      <c r="P22" s="465"/>
      <c r="Q22" s="465"/>
      <c r="R22" s="1160"/>
      <c r="S22" s="460"/>
    </row>
    <row r="23" spans="1:19" s="461" customFormat="1">
      <c r="A23" s="468" t="s">
        <v>567</v>
      </c>
      <c r="B23" s="1151">
        <v>64300000</v>
      </c>
      <c r="C23" s="1152"/>
      <c r="D23" s="1151">
        <v>6515490.2673099991</v>
      </c>
      <c r="E23" s="1153"/>
      <c r="F23" s="1151">
        <v>10759414.449999999</v>
      </c>
      <c r="G23" s="1153"/>
      <c r="H23" s="1159">
        <v>13586578.562350007</v>
      </c>
      <c r="I23" s="1153"/>
      <c r="J23" s="469">
        <v>0.10132955314634524</v>
      </c>
      <c r="K23" s="469">
        <v>0.16733148444790044</v>
      </c>
      <c r="L23" s="469">
        <v>0.21129982212052886</v>
      </c>
      <c r="M23" s="465"/>
      <c r="N23" s="465"/>
      <c r="O23" s="465"/>
      <c r="P23" s="465"/>
      <c r="Q23" s="465"/>
      <c r="R23" s="1160"/>
      <c r="S23" s="460"/>
    </row>
    <row r="24" spans="1:19" s="461" customFormat="1">
      <c r="A24" s="470" t="s">
        <v>559</v>
      </c>
      <c r="B24" s="1151"/>
      <c r="C24" s="1152"/>
      <c r="D24" s="1151"/>
      <c r="E24" s="1153"/>
      <c r="F24" s="1151"/>
      <c r="G24" s="1153"/>
      <c r="H24" s="1159"/>
      <c r="I24" s="1153"/>
      <c r="J24" s="471"/>
      <c r="K24" s="469"/>
      <c r="L24" s="469"/>
      <c r="M24" s="465"/>
      <c r="N24" s="465"/>
      <c r="O24" s="465"/>
      <c r="P24" s="465"/>
      <c r="Q24" s="465"/>
      <c r="R24" s="1160"/>
      <c r="S24" s="460"/>
    </row>
    <row r="25" spans="1:19" s="461" customFormat="1">
      <c r="A25" s="468" t="s">
        <v>568</v>
      </c>
      <c r="B25" s="1151">
        <v>53950000</v>
      </c>
      <c r="C25" s="1152"/>
      <c r="D25" s="1151">
        <v>5573022.0373200001</v>
      </c>
      <c r="E25" s="1153"/>
      <c r="F25" s="1151">
        <v>9048728.4494399987</v>
      </c>
      <c r="G25" s="1153"/>
      <c r="H25" s="1159">
        <v>11201951.399190007</v>
      </c>
      <c r="I25" s="1153"/>
      <c r="J25" s="469">
        <v>0.10329975972789621</v>
      </c>
      <c r="K25" s="469">
        <v>0.16772434568007413</v>
      </c>
      <c r="L25" s="469">
        <v>0.2076357997996294</v>
      </c>
      <c r="M25" s="465"/>
      <c r="N25" s="465"/>
      <c r="O25" s="465"/>
      <c r="P25" s="465"/>
      <c r="Q25" s="465"/>
      <c r="R25" s="1160"/>
      <c r="S25" s="460"/>
    </row>
    <row r="26" spans="1:19" s="461" customFormat="1">
      <c r="A26" s="468" t="s">
        <v>569</v>
      </c>
      <c r="B26" s="1151">
        <v>10346000</v>
      </c>
      <c r="C26" s="1152"/>
      <c r="D26" s="1151">
        <v>942468.22999000014</v>
      </c>
      <c r="E26" s="1153"/>
      <c r="F26" s="1151">
        <v>1710694.0003599999</v>
      </c>
      <c r="G26" s="1153"/>
      <c r="H26" s="1159">
        <v>2384635.1629599994</v>
      </c>
      <c r="I26" s="1153"/>
      <c r="J26" s="469">
        <v>9.1094938139377551E-2</v>
      </c>
      <c r="K26" s="469">
        <v>0.16534834722211483</v>
      </c>
      <c r="L26" s="469">
        <v>0.23048861037695723</v>
      </c>
      <c r="M26" s="465"/>
      <c r="N26" s="465"/>
      <c r="O26" s="465"/>
      <c r="P26" s="465"/>
      <c r="Q26" s="465"/>
      <c r="R26" s="1160"/>
      <c r="S26" s="460"/>
    </row>
    <row r="27" spans="1:19" s="461" customFormat="1">
      <c r="A27" s="468" t="s">
        <v>570</v>
      </c>
      <c r="B27" s="1151">
        <v>4000</v>
      </c>
      <c r="C27" s="1152"/>
      <c r="D27" s="1151"/>
      <c r="E27" s="1153"/>
      <c r="F27" s="1151">
        <v>-7.9998000000000005</v>
      </c>
      <c r="G27" s="1153"/>
      <c r="H27" s="1159">
        <v>-7.9998000000000005</v>
      </c>
      <c r="I27" s="1153"/>
      <c r="J27" s="469"/>
      <c r="K27" s="469"/>
      <c r="L27" s="469"/>
      <c r="M27" s="465"/>
      <c r="N27" s="465"/>
      <c r="O27" s="465"/>
      <c r="P27" s="465"/>
      <c r="Q27" s="465"/>
      <c r="R27" s="1160"/>
      <c r="S27" s="460"/>
    </row>
    <row r="28" spans="1:19" s="461" customFormat="1">
      <c r="A28" s="468" t="s">
        <v>571</v>
      </c>
      <c r="B28" s="1151">
        <v>1400000</v>
      </c>
      <c r="C28" s="1152"/>
      <c r="D28" s="1151">
        <v>109853.58</v>
      </c>
      <c r="E28" s="1153"/>
      <c r="F28" s="1151">
        <v>240349.125</v>
      </c>
      <c r="G28" s="1153"/>
      <c r="H28" s="1159">
        <v>378250.85100000002</v>
      </c>
      <c r="I28" s="1153"/>
      <c r="J28" s="469">
        <v>7.8466842857142852E-2</v>
      </c>
      <c r="K28" s="469">
        <v>0.17167794642857143</v>
      </c>
      <c r="L28" s="469">
        <v>0.27017917928571428</v>
      </c>
      <c r="M28" s="465"/>
      <c r="N28" s="465"/>
      <c r="O28" s="465"/>
      <c r="P28" s="465"/>
      <c r="Q28" s="465"/>
      <c r="R28" s="1160"/>
      <c r="S28" s="460"/>
    </row>
    <row r="29" spans="1:19" s="461" customFormat="1">
      <c r="A29" s="468" t="s">
        <v>572</v>
      </c>
      <c r="B29" s="1151">
        <v>4551300</v>
      </c>
      <c r="C29" s="1152"/>
      <c r="D29" s="1151">
        <v>393407.12099999998</v>
      </c>
      <c r="E29" s="1153"/>
      <c r="F29" s="1151">
        <v>781255.21699999995</v>
      </c>
      <c r="G29" s="1153"/>
      <c r="H29" s="1159">
        <v>1149406.7814800001</v>
      </c>
      <c r="I29" s="1153"/>
      <c r="J29" s="469">
        <v>8.6438406828818135E-2</v>
      </c>
      <c r="K29" s="469">
        <v>0.17165539889701842</v>
      </c>
      <c r="L29" s="469">
        <v>0.25254471941643047</v>
      </c>
      <c r="M29" s="465"/>
      <c r="N29" s="465"/>
      <c r="O29" s="465"/>
      <c r="P29" s="465"/>
      <c r="Q29" s="465"/>
      <c r="R29" s="1160"/>
      <c r="S29" s="460"/>
    </row>
    <row r="30" spans="1:19" s="461" customFormat="1">
      <c r="A30" s="468" t="s">
        <v>573</v>
      </c>
      <c r="B30" s="1151"/>
      <c r="C30" s="1152"/>
      <c r="D30" s="1151">
        <v>2.7E-2</v>
      </c>
      <c r="E30" s="1153"/>
      <c r="F30" s="1151">
        <v>5.1999999999999998E-2</v>
      </c>
      <c r="G30" s="1153"/>
      <c r="H30" s="1159">
        <v>7.4999999999999997E-2</v>
      </c>
      <c r="I30" s="1153"/>
      <c r="J30" s="469"/>
      <c r="K30" s="469"/>
      <c r="L30" s="469"/>
      <c r="M30" s="465"/>
      <c r="N30" s="465"/>
      <c r="O30" s="465"/>
      <c r="P30" s="465"/>
      <c r="Q30" s="465"/>
      <c r="R30" s="1160"/>
      <c r="S30" s="460"/>
    </row>
    <row r="31" spans="1:19" s="461" customFormat="1">
      <c r="A31" s="468" t="s">
        <v>574</v>
      </c>
      <c r="B31" s="1151"/>
      <c r="C31" s="1152"/>
      <c r="D31" s="1151"/>
      <c r="E31" s="1153"/>
      <c r="F31" s="1151">
        <v>8.5900000000000004E-3</v>
      </c>
      <c r="G31" s="1153"/>
      <c r="H31" s="1159">
        <v>8.5900000000000004E-3</v>
      </c>
      <c r="I31" s="1153"/>
      <c r="J31" s="469"/>
      <c r="K31" s="469"/>
      <c r="L31" s="469"/>
      <c r="M31" s="465"/>
      <c r="N31" s="465"/>
      <c r="O31" s="465"/>
      <c r="P31" s="465"/>
      <c r="Q31" s="465"/>
      <c r="R31" s="1160"/>
      <c r="S31" s="460"/>
    </row>
    <row r="32" spans="1:19" s="461" customFormat="1">
      <c r="A32" s="472" t="s">
        <v>575</v>
      </c>
      <c r="B32" s="1151"/>
      <c r="C32" s="1152"/>
      <c r="D32" s="1151">
        <v>25.937000000000001</v>
      </c>
      <c r="E32" s="1153"/>
      <c r="F32" s="1151">
        <v>25.937000000000001</v>
      </c>
      <c r="G32" s="1153"/>
      <c r="H32" s="1159">
        <v>25.957000000000001</v>
      </c>
      <c r="I32" s="1153"/>
      <c r="J32" s="469"/>
      <c r="K32" s="469"/>
      <c r="L32" s="469"/>
      <c r="M32" s="465"/>
      <c r="N32" s="465"/>
      <c r="O32" s="465"/>
      <c r="P32" s="465"/>
      <c r="Q32" s="465"/>
      <c r="R32" s="1160"/>
      <c r="S32" s="460"/>
    </row>
    <row r="33" spans="1:19" s="461" customFormat="1" ht="20.100000000000001" customHeight="1">
      <c r="A33" s="462" t="s">
        <v>576</v>
      </c>
      <c r="B33" s="1148">
        <v>25806040</v>
      </c>
      <c r="C33" s="1149"/>
      <c r="D33" s="1148">
        <v>2548922.2716499963</v>
      </c>
      <c r="E33" s="1150"/>
      <c r="F33" s="1148">
        <v>4360189.2207099861</v>
      </c>
      <c r="G33" s="1150"/>
      <c r="H33" s="1158">
        <v>6423433.8858299283</v>
      </c>
      <c r="I33" s="1150"/>
      <c r="J33" s="464">
        <v>9.8772313444836807E-2</v>
      </c>
      <c r="K33" s="464">
        <v>0.16896002721494605</v>
      </c>
      <c r="L33" s="464">
        <v>0.24891203322283964</v>
      </c>
      <c r="M33" s="465"/>
      <c r="N33" s="465"/>
      <c r="O33" s="465"/>
      <c r="P33" s="465"/>
      <c r="Q33" s="465"/>
      <c r="R33" s="1160"/>
      <c r="S33" s="460"/>
    </row>
    <row r="34" spans="1:19" s="461" customFormat="1" ht="15.75">
      <c r="A34" s="466" t="s">
        <v>556</v>
      </c>
      <c r="B34" s="1151"/>
      <c r="C34" s="1152"/>
      <c r="D34" s="1151"/>
      <c r="E34" s="1153"/>
      <c r="F34" s="1148"/>
      <c r="G34" s="1153"/>
      <c r="H34" s="1159"/>
      <c r="I34" s="1153"/>
      <c r="J34" s="471"/>
      <c r="K34" s="469"/>
      <c r="L34" s="469"/>
      <c r="M34" s="465"/>
      <c r="N34" s="465"/>
      <c r="O34" s="465"/>
      <c r="P34" s="465"/>
      <c r="Q34" s="465"/>
      <c r="R34" s="1160"/>
      <c r="S34" s="460"/>
    </row>
    <row r="35" spans="1:19" s="461" customFormat="1">
      <c r="A35" s="468" t="s">
        <v>577</v>
      </c>
      <c r="B35" s="1151">
        <v>2781618</v>
      </c>
      <c r="C35" s="1152"/>
      <c r="D35" s="1151">
        <v>65.680050000000008</v>
      </c>
      <c r="E35" s="1154"/>
      <c r="F35" s="1151">
        <v>12017.247049999998</v>
      </c>
      <c r="G35" s="1154"/>
      <c r="H35" s="1159">
        <v>39905.010040000001</v>
      </c>
      <c r="I35" s="1154"/>
      <c r="J35" s="469">
        <v>2.3612174640802586E-5</v>
      </c>
      <c r="K35" s="469">
        <v>4.3202362977231229E-3</v>
      </c>
      <c r="L35" s="469">
        <v>1.4345970596969102E-2</v>
      </c>
      <c r="M35" s="465"/>
      <c r="N35" s="465"/>
      <c r="O35" s="465"/>
      <c r="P35" s="465"/>
      <c r="Q35" s="465"/>
      <c r="R35" s="1160"/>
      <c r="S35" s="460"/>
    </row>
    <row r="36" spans="1:19" s="461" customFormat="1">
      <c r="A36" s="470" t="s">
        <v>578</v>
      </c>
      <c r="B36" s="1151"/>
      <c r="C36" s="1152"/>
      <c r="D36" s="1151"/>
      <c r="E36" s="1153"/>
      <c r="F36" s="1151"/>
      <c r="G36" s="1153"/>
      <c r="H36" s="1159"/>
      <c r="I36" s="1153"/>
      <c r="J36" s="471"/>
      <c r="K36" s="469"/>
      <c r="L36" s="469"/>
      <c r="M36" s="465"/>
      <c r="N36" s="465"/>
      <c r="O36" s="465"/>
      <c r="P36" s="465"/>
      <c r="Q36" s="465"/>
      <c r="R36" s="1160"/>
      <c r="S36" s="460"/>
    </row>
    <row r="37" spans="1:19" s="461" customFormat="1">
      <c r="A37" s="473" t="s">
        <v>579</v>
      </c>
      <c r="B37" s="1151">
        <v>2107518</v>
      </c>
      <c r="C37" s="1152"/>
      <c r="D37" s="1151"/>
      <c r="E37" s="1153"/>
      <c r="F37" s="1151"/>
      <c r="G37" s="1153"/>
      <c r="H37" s="1159">
        <v>194.42958999999999</v>
      </c>
      <c r="I37" s="1153"/>
      <c r="J37" s="469"/>
      <c r="K37" s="469"/>
      <c r="L37" s="469">
        <v>9.2255245269554046E-5</v>
      </c>
      <c r="M37" s="465"/>
      <c r="N37" s="465"/>
      <c r="O37" s="465"/>
      <c r="P37" s="465"/>
      <c r="Q37" s="465"/>
      <c r="R37" s="465"/>
      <c r="S37" s="460"/>
    </row>
    <row r="38" spans="1:19" s="461" customFormat="1">
      <c r="A38" s="473" t="s">
        <v>740</v>
      </c>
      <c r="B38" s="1151">
        <v>350000</v>
      </c>
      <c r="C38" s="1152"/>
      <c r="D38" s="1151">
        <v>65.680050000000008</v>
      </c>
      <c r="E38" s="1153"/>
      <c r="F38" s="1151">
        <v>12017.247049999998</v>
      </c>
      <c r="G38" s="1153"/>
      <c r="H38" s="1159">
        <v>39710.580450000001</v>
      </c>
      <c r="I38" s="1153"/>
      <c r="J38" s="469">
        <v>1.8765728571428574E-4</v>
      </c>
      <c r="K38" s="469">
        <v>3.4334991571428566E-2</v>
      </c>
      <c r="L38" s="469">
        <v>0.11345880128571428</v>
      </c>
      <c r="M38" s="465"/>
      <c r="N38" s="465"/>
      <c r="O38" s="465"/>
      <c r="P38" s="465"/>
      <c r="Q38" s="465"/>
      <c r="R38" s="465"/>
      <c r="S38" s="460"/>
    </row>
    <row r="39" spans="1:19" s="461" customFormat="1">
      <c r="A39" s="468" t="s">
        <v>741</v>
      </c>
      <c r="B39" s="1151">
        <v>324100</v>
      </c>
      <c r="C39" s="1152"/>
      <c r="D39" s="1151"/>
      <c r="E39" s="1153"/>
      <c r="F39" s="1151"/>
      <c r="G39" s="1153"/>
      <c r="H39" s="1159"/>
      <c r="I39" s="1153"/>
      <c r="J39" s="469"/>
      <c r="K39" s="469"/>
      <c r="L39" s="469"/>
      <c r="M39" s="465"/>
      <c r="N39" s="465"/>
      <c r="O39" s="465"/>
      <c r="P39" s="465"/>
      <c r="Q39" s="465"/>
      <c r="R39" s="465"/>
      <c r="S39" s="460"/>
    </row>
    <row r="40" spans="1:19" s="465" customFormat="1">
      <c r="A40" s="468" t="s">
        <v>580</v>
      </c>
      <c r="B40" s="1151">
        <v>4184000</v>
      </c>
      <c r="C40" s="1152"/>
      <c r="D40" s="1151">
        <v>349704.82879</v>
      </c>
      <c r="E40" s="1153"/>
      <c r="F40" s="1151">
        <v>729924.66813999997</v>
      </c>
      <c r="G40" s="1153"/>
      <c r="H40" s="1159">
        <v>1116614.24394</v>
      </c>
      <c r="I40" s="1153"/>
      <c r="J40" s="469">
        <v>8.358146003585086E-2</v>
      </c>
      <c r="K40" s="469">
        <v>0.17445618263384322</v>
      </c>
      <c r="L40" s="469">
        <v>0.26687720935468451</v>
      </c>
      <c r="S40" s="460"/>
    </row>
    <row r="41" spans="1:19" s="465" customFormat="1">
      <c r="A41" s="468" t="s">
        <v>581</v>
      </c>
      <c r="B41" s="1151">
        <v>16247096</v>
      </c>
      <c r="C41" s="1152"/>
      <c r="D41" s="1151">
        <v>1979520.7102899961</v>
      </c>
      <c r="E41" s="1153"/>
      <c r="F41" s="1151">
        <v>3181648.8340099864</v>
      </c>
      <c r="G41" s="1153"/>
      <c r="H41" s="1159">
        <v>4614212.5656799283</v>
      </c>
      <c r="I41" s="1153"/>
      <c r="J41" s="469">
        <v>0.12183843255988616</v>
      </c>
      <c r="K41" s="469">
        <v>0.19582877050827954</v>
      </c>
      <c r="L41" s="469">
        <v>0.28400229589829029</v>
      </c>
      <c r="S41" s="460"/>
    </row>
    <row r="42" spans="1:19" s="465" customFormat="1">
      <c r="A42" s="468" t="s">
        <v>582</v>
      </c>
      <c r="B42" s="1151">
        <v>2593326</v>
      </c>
      <c r="C42" s="1152"/>
      <c r="D42" s="1151">
        <v>219631.05252</v>
      </c>
      <c r="E42" s="1153"/>
      <c r="F42" s="1151">
        <v>436598.47151</v>
      </c>
      <c r="G42" s="1153"/>
      <c r="H42" s="1159">
        <v>652702.06617000012</v>
      </c>
      <c r="I42" s="1153"/>
      <c r="J42" s="469">
        <v>8.4690876704278592E-2</v>
      </c>
      <c r="K42" s="469">
        <v>0.16835464245914319</v>
      </c>
      <c r="L42" s="469">
        <v>0.25168531305744057</v>
      </c>
      <c r="S42" s="460"/>
    </row>
    <row r="43" spans="1:19" s="465" customFormat="1" ht="20.100000000000001" customHeight="1">
      <c r="A43" s="474" t="s">
        <v>583</v>
      </c>
      <c r="B43" s="1155">
        <v>2197180</v>
      </c>
      <c r="C43" s="1156"/>
      <c r="D43" s="1155">
        <v>9272.3794400000006</v>
      </c>
      <c r="E43" s="1157"/>
      <c r="F43" s="1155">
        <v>21920.176390000001</v>
      </c>
      <c r="G43" s="1157"/>
      <c r="H43" s="1155">
        <v>28974.52694</v>
      </c>
      <c r="I43" s="1156"/>
      <c r="J43" s="475">
        <v>4.2201273632565383E-3</v>
      </c>
      <c r="K43" s="475">
        <v>9.9765046059039318E-3</v>
      </c>
      <c r="L43" s="475">
        <v>1.3187143037894028E-2</v>
      </c>
      <c r="S43" s="460"/>
    </row>
    <row r="44" spans="1:19">
      <c r="A44" s="1030"/>
    </row>
    <row r="45" spans="1:19">
      <c r="A45" s="1030"/>
    </row>
    <row r="47" spans="1:19" ht="15.75">
      <c r="A47" s="433"/>
      <c r="B47" s="436" t="s">
        <v>4</v>
      </c>
      <c r="C47" s="437"/>
      <c r="D47" s="924"/>
      <c r="E47" s="433"/>
      <c r="F47" s="433"/>
      <c r="G47" s="433"/>
      <c r="H47" s="433"/>
      <c r="I47" s="433"/>
      <c r="J47" s="433"/>
      <c r="K47" s="438"/>
      <c r="L47" s="438" t="s">
        <v>2</v>
      </c>
    </row>
    <row r="48" spans="1:19" ht="15.75">
      <c r="A48" s="439"/>
      <c r="B48" s="440" t="s">
        <v>233</v>
      </c>
      <c r="C48" s="441"/>
      <c r="D48" s="1587" t="s">
        <v>235</v>
      </c>
      <c r="E48" s="1588"/>
      <c r="F48" s="1588"/>
      <c r="G48" s="1588"/>
      <c r="H48" s="1588"/>
      <c r="I48" s="1589"/>
      <c r="J48" s="1590" t="s">
        <v>449</v>
      </c>
      <c r="K48" s="1591"/>
      <c r="L48" s="1592"/>
    </row>
    <row r="49" spans="1:14" ht="15.75">
      <c r="A49" s="442" t="s">
        <v>3</v>
      </c>
      <c r="B49" s="443" t="s">
        <v>234</v>
      </c>
      <c r="C49" s="441"/>
      <c r="D49" s="444"/>
      <c r="E49" s="445"/>
      <c r="F49" s="444"/>
      <c r="G49" s="445"/>
      <c r="H49" s="444"/>
      <c r="I49" s="445"/>
      <c r="J49" s="446"/>
      <c r="K49" s="447"/>
      <c r="L49" s="447"/>
    </row>
    <row r="50" spans="1:14" ht="18.75">
      <c r="A50" s="448"/>
      <c r="B50" s="449" t="s">
        <v>726</v>
      </c>
      <c r="C50" s="450" t="s">
        <v>4</v>
      </c>
      <c r="D50" s="451" t="s">
        <v>760</v>
      </c>
      <c r="E50" s="452"/>
      <c r="F50" s="449" t="s">
        <v>764</v>
      </c>
      <c r="G50" s="453"/>
      <c r="H50" s="449" t="s">
        <v>762</v>
      </c>
      <c r="I50" s="453"/>
      <c r="J50" s="454" t="s">
        <v>238</v>
      </c>
      <c r="K50" s="455" t="s">
        <v>453</v>
      </c>
      <c r="L50" s="455" t="s">
        <v>454</v>
      </c>
    </row>
    <row r="51" spans="1:14">
      <c r="A51" s="456">
        <v>1</v>
      </c>
      <c r="B51" s="457">
        <v>2</v>
      </c>
      <c r="C51" s="458"/>
      <c r="D51" s="457">
        <v>3</v>
      </c>
      <c r="E51" s="458"/>
      <c r="F51" s="459">
        <v>4</v>
      </c>
      <c r="G51" s="458"/>
      <c r="H51" s="457">
        <v>5</v>
      </c>
      <c r="I51" s="458"/>
      <c r="J51" s="458">
        <v>6</v>
      </c>
      <c r="K51" s="458">
        <v>7</v>
      </c>
      <c r="L51" s="456">
        <v>8</v>
      </c>
    </row>
    <row r="52" spans="1:14" ht="21.75" customHeight="1">
      <c r="A52" s="462" t="s">
        <v>553</v>
      </c>
      <c r="B52" s="1146">
        <v>387734520</v>
      </c>
      <c r="C52" s="1147"/>
      <c r="D52" s="1146">
        <v>129965668.76865</v>
      </c>
      <c r="E52" s="463"/>
      <c r="F52" s="1146">
        <v>162865624.56773946</v>
      </c>
      <c r="G52" s="463"/>
      <c r="H52" s="1146">
        <v>192177122.98540974</v>
      </c>
      <c r="I52" s="463"/>
      <c r="J52" s="464">
        <v>0.33519241146919304</v>
      </c>
      <c r="K52" s="464">
        <v>0.4200441698297574</v>
      </c>
      <c r="L52" s="464">
        <v>0.49564099421792451</v>
      </c>
    </row>
    <row r="53" spans="1:14" ht="15.75">
      <c r="A53" s="466" t="s">
        <v>554</v>
      </c>
      <c r="B53" s="1148"/>
      <c r="C53" s="1149"/>
      <c r="D53" s="1148"/>
      <c r="E53" s="1150"/>
      <c r="F53" s="1151"/>
      <c r="G53" s="1150"/>
      <c r="H53" s="1151"/>
      <c r="I53" s="1150"/>
      <c r="J53" s="464"/>
      <c r="K53" s="464"/>
      <c r="L53" s="464"/>
    </row>
    <row r="54" spans="1:14" ht="15.75">
      <c r="A54" s="462" t="s">
        <v>555</v>
      </c>
      <c r="B54" s="1148">
        <v>359731300</v>
      </c>
      <c r="C54" s="1149"/>
      <c r="D54" s="1171">
        <v>119935856.70678997</v>
      </c>
      <c r="E54" s="1150"/>
      <c r="F54" s="1148">
        <v>150540098.24430999</v>
      </c>
      <c r="G54" s="1150"/>
      <c r="H54" s="1148">
        <v>177261062.71388</v>
      </c>
      <c r="I54" s="1150"/>
      <c r="J54" s="464">
        <v>0.33340400656487207</v>
      </c>
      <c r="K54" s="464">
        <v>0.41847928785821525</v>
      </c>
      <c r="L54" s="464">
        <v>0.49275963118549876</v>
      </c>
    </row>
    <row r="55" spans="1:14" ht="15.75">
      <c r="A55" s="466" t="s">
        <v>556</v>
      </c>
      <c r="B55" s="1151"/>
      <c r="C55" s="1152"/>
      <c r="D55" s="1151"/>
      <c r="E55" s="1150"/>
      <c r="F55" s="1151"/>
      <c r="G55" s="1150"/>
      <c r="H55" s="1151"/>
      <c r="I55" s="1150"/>
      <c r="J55" s="464"/>
      <c r="K55" s="469"/>
      <c r="L55" s="469"/>
      <c r="N55" s="1184"/>
    </row>
    <row r="56" spans="1:14">
      <c r="A56" s="468" t="s">
        <v>557</v>
      </c>
      <c r="B56" s="1151">
        <v>179600000</v>
      </c>
      <c r="C56" s="1152"/>
      <c r="D56" s="1151">
        <v>57032804.13345997</v>
      </c>
      <c r="E56" s="1153"/>
      <c r="F56" s="1151">
        <v>73025793.720869988</v>
      </c>
      <c r="G56" s="1153"/>
      <c r="H56" s="1151">
        <v>86611645.728689998</v>
      </c>
      <c r="I56" s="1153"/>
      <c r="J56" s="469">
        <v>0.31755458871636955</v>
      </c>
      <c r="K56" s="469">
        <v>0.40660241492689303</v>
      </c>
      <c r="L56" s="469">
        <v>0.48224747064972162</v>
      </c>
    </row>
    <row r="57" spans="1:14">
      <c r="A57" s="468" t="s">
        <v>558</v>
      </c>
      <c r="B57" s="1151">
        <v>73000000</v>
      </c>
      <c r="C57" s="1152"/>
      <c r="D57" s="1151">
        <v>22038569.221100003</v>
      </c>
      <c r="E57" s="1153"/>
      <c r="F57" s="1151">
        <v>27967380.416379996</v>
      </c>
      <c r="G57" s="1153"/>
      <c r="H57" s="1151">
        <v>33537848.843010001</v>
      </c>
      <c r="I57" s="1153"/>
      <c r="J57" s="469">
        <v>0.30189820850821919</v>
      </c>
      <c r="K57" s="469">
        <v>0.38311480022438349</v>
      </c>
      <c r="L57" s="469">
        <v>0.45942258689054793</v>
      </c>
    </row>
    <row r="58" spans="1:14">
      <c r="A58" s="470" t="s">
        <v>559</v>
      </c>
      <c r="B58" s="1151"/>
      <c r="C58" s="1152"/>
      <c r="D58" s="1151"/>
      <c r="E58" s="1153"/>
      <c r="F58" s="1151"/>
      <c r="G58" s="1153"/>
      <c r="H58" s="1151"/>
      <c r="I58" s="1153"/>
      <c r="J58" s="469"/>
      <c r="K58" s="469"/>
      <c r="L58" s="469"/>
    </row>
    <row r="59" spans="1:14">
      <c r="A59" s="468" t="s">
        <v>560</v>
      </c>
      <c r="B59" s="1151">
        <v>4356552</v>
      </c>
      <c r="C59" s="1152"/>
      <c r="D59" s="1151">
        <v>1382379.1477699999</v>
      </c>
      <c r="E59" s="1153"/>
      <c r="F59" s="1151">
        <v>1767796.2333999998</v>
      </c>
      <c r="G59" s="1153"/>
      <c r="H59" s="1151">
        <v>2077672.4156900002</v>
      </c>
      <c r="I59" s="1153"/>
      <c r="J59" s="469">
        <v>0.31731037475737689</v>
      </c>
      <c r="K59" s="469">
        <v>0.40577875195797036</v>
      </c>
      <c r="L59" s="469">
        <v>0.47690752128977232</v>
      </c>
    </row>
    <row r="60" spans="1:14">
      <c r="A60" s="468" t="s">
        <v>561</v>
      </c>
      <c r="B60" s="1151">
        <v>68343974</v>
      </c>
      <c r="C60" s="1152"/>
      <c r="D60" s="1151">
        <v>20586610.570050005</v>
      </c>
      <c r="E60" s="1153"/>
      <c r="F60" s="1151">
        <v>26113024.957709994</v>
      </c>
      <c r="G60" s="1153"/>
      <c r="H60" s="1151">
        <v>31362760.151710004</v>
      </c>
      <c r="I60" s="1153"/>
      <c r="J60" s="469">
        <v>0.30122056657182394</v>
      </c>
      <c r="K60" s="469">
        <v>0.38208233190697977</v>
      </c>
      <c r="L60" s="469">
        <v>0.45889576382710789</v>
      </c>
    </row>
    <row r="61" spans="1:14">
      <c r="A61" s="468" t="s">
        <v>562</v>
      </c>
      <c r="B61" s="1151">
        <v>299474</v>
      </c>
      <c r="C61" s="1152"/>
      <c r="D61" s="1151">
        <v>69579.503280000004</v>
      </c>
      <c r="E61" s="1153"/>
      <c r="F61" s="1151">
        <v>86559.225269999995</v>
      </c>
      <c r="G61" s="1153"/>
      <c r="H61" s="1151">
        <v>97416.275609999982</v>
      </c>
      <c r="I61" s="1153"/>
      <c r="J61" s="469">
        <v>0.23233904539292227</v>
      </c>
      <c r="K61" s="469">
        <v>0.28903753003599642</v>
      </c>
      <c r="L61" s="469">
        <v>0.32529126271395842</v>
      </c>
    </row>
    <row r="62" spans="1:14">
      <c r="A62" s="468" t="s">
        <v>563</v>
      </c>
      <c r="B62" s="1151">
        <v>2080000</v>
      </c>
      <c r="C62" s="1152"/>
      <c r="D62" s="1151">
        <v>741717.17404999991</v>
      </c>
      <c r="E62" s="1153"/>
      <c r="F62" s="1151">
        <v>936271.85604999994</v>
      </c>
      <c r="G62" s="1153"/>
      <c r="H62" s="1151">
        <v>1123095.2400499999</v>
      </c>
      <c r="I62" s="1153"/>
      <c r="J62" s="469">
        <v>0.35659479521634613</v>
      </c>
      <c r="K62" s="469">
        <v>0.45013070002403843</v>
      </c>
      <c r="L62" s="469">
        <v>0.53994963463942303</v>
      </c>
    </row>
    <row r="63" spans="1:14">
      <c r="A63" s="468" t="s">
        <v>564</v>
      </c>
      <c r="B63" s="1151">
        <v>34800000</v>
      </c>
      <c r="C63" s="1152"/>
      <c r="D63" s="1151">
        <v>18097719.360670008</v>
      </c>
      <c r="E63" s="1153"/>
      <c r="F63" s="1151">
        <v>20576937.592579998</v>
      </c>
      <c r="G63" s="1153"/>
      <c r="H63" s="1151">
        <v>22053386.466920007</v>
      </c>
      <c r="I63" s="1153"/>
      <c r="J63" s="469">
        <v>0.52004940691580481</v>
      </c>
      <c r="K63" s="469">
        <v>0.59129131013160918</v>
      </c>
      <c r="L63" s="469">
        <v>0.63371800192298866</v>
      </c>
    </row>
    <row r="64" spans="1:14">
      <c r="A64" s="470" t="s">
        <v>565</v>
      </c>
      <c r="B64" s="1151"/>
      <c r="C64" s="1152"/>
      <c r="D64" s="1151"/>
      <c r="E64" s="1153"/>
      <c r="F64" s="1151"/>
      <c r="G64" s="1153"/>
      <c r="H64" s="1151"/>
      <c r="I64" s="1153"/>
      <c r="J64" s="469"/>
      <c r="K64" s="469"/>
      <c r="L64" s="469"/>
    </row>
    <row r="65" spans="1:12">
      <c r="A65" s="468" t="s">
        <v>566</v>
      </c>
      <c r="B65" s="1151">
        <v>6240</v>
      </c>
      <c r="C65" s="1152"/>
      <c r="D65" s="1151">
        <v>144.82498999999999</v>
      </c>
      <c r="E65" s="1153"/>
      <c r="F65" s="1151">
        <v>152.30598999999998</v>
      </c>
      <c r="G65" s="1153"/>
      <c r="H65" s="1151">
        <v>161.83198999999999</v>
      </c>
      <c r="I65" s="1153"/>
      <c r="J65" s="469">
        <v>2.3209133012820512E-2</v>
      </c>
      <c r="K65" s="469">
        <v>2.4408011217948715E-2</v>
      </c>
      <c r="L65" s="469">
        <v>2.593461378205128E-2</v>
      </c>
    </row>
    <row r="66" spans="1:12">
      <c r="A66" s="468" t="s">
        <v>567</v>
      </c>
      <c r="B66" s="1151">
        <v>64300000</v>
      </c>
      <c r="C66" s="1152"/>
      <c r="D66" s="1151">
        <v>19953519.150699992</v>
      </c>
      <c r="E66" s="1153"/>
      <c r="F66" s="1151">
        <v>25417952.338999994</v>
      </c>
      <c r="G66" s="1153"/>
      <c r="H66" s="1151">
        <v>30787605.085489992</v>
      </c>
      <c r="I66" s="1153"/>
      <c r="J66" s="469">
        <v>0.31031911587402788</v>
      </c>
      <c r="K66" s="469">
        <v>0.39530252471228605</v>
      </c>
      <c r="L66" s="469">
        <v>0.47881189868569196</v>
      </c>
    </row>
    <row r="67" spans="1:12">
      <c r="A67" s="470" t="s">
        <v>559</v>
      </c>
      <c r="B67" s="1151"/>
      <c r="C67" s="1152"/>
      <c r="D67" s="1151"/>
      <c r="E67" s="1153"/>
      <c r="F67" s="1151"/>
      <c r="G67" s="1153"/>
      <c r="H67" s="1151"/>
      <c r="I67" s="1153"/>
      <c r="J67" s="469"/>
      <c r="K67" s="469"/>
      <c r="L67" s="469"/>
    </row>
    <row r="68" spans="1:12">
      <c r="A68" s="468" t="s">
        <v>568</v>
      </c>
      <c r="B68" s="1151">
        <v>53950000</v>
      </c>
      <c r="C68" s="1152"/>
      <c r="D68" s="1151">
        <v>15428091.604389992</v>
      </c>
      <c r="E68" s="1153"/>
      <c r="F68" s="1151">
        <v>19966639.58558999</v>
      </c>
      <c r="G68" s="1153"/>
      <c r="H68" s="1151">
        <v>24587686.398379989</v>
      </c>
      <c r="I68" s="1153"/>
      <c r="J68" s="469">
        <v>0.28597018729175144</v>
      </c>
      <c r="K68" s="469">
        <v>0.37009526571992568</v>
      </c>
      <c r="L68" s="469">
        <v>0.45574951618869303</v>
      </c>
    </row>
    <row r="69" spans="1:12">
      <c r="A69" s="468" t="s">
        <v>569</v>
      </c>
      <c r="B69" s="1151">
        <v>10346000</v>
      </c>
      <c r="C69" s="1152"/>
      <c r="D69" s="1151">
        <v>4525435.5461100005</v>
      </c>
      <c r="E69" s="1153"/>
      <c r="F69" s="1151">
        <v>5451320.7532100007</v>
      </c>
      <c r="G69" s="1153"/>
      <c r="H69" s="1151">
        <v>6199912.8269100012</v>
      </c>
      <c r="I69" s="1153"/>
      <c r="J69" s="469">
        <v>0.43740919641503967</v>
      </c>
      <c r="K69" s="469">
        <v>0.5269012906640248</v>
      </c>
      <c r="L69" s="469">
        <v>0.59925699080900841</v>
      </c>
    </row>
    <row r="70" spans="1:12">
      <c r="A70" s="468" t="s">
        <v>570</v>
      </c>
      <c r="B70" s="1151">
        <v>4000</v>
      </c>
      <c r="C70" s="1152"/>
      <c r="D70" s="1151">
        <v>-7.9998000000000005</v>
      </c>
      <c r="E70" s="1153"/>
      <c r="F70" s="1151">
        <v>-7.9998000000000005</v>
      </c>
      <c r="G70" s="1153"/>
      <c r="H70" s="1151">
        <v>5.8601999999999999</v>
      </c>
      <c r="I70" s="1153"/>
      <c r="J70" s="469"/>
      <c r="K70" s="469"/>
      <c r="L70" s="469">
        <v>1.4650499999999999E-3</v>
      </c>
    </row>
    <row r="71" spans="1:12">
      <c r="A71" s="468" t="s">
        <v>571</v>
      </c>
      <c r="B71" s="1151">
        <v>1400000</v>
      </c>
      <c r="C71" s="1152"/>
      <c r="D71" s="1151">
        <v>529443.44900000002</v>
      </c>
      <c r="E71" s="1153"/>
      <c r="F71" s="1151">
        <v>681843.21699999995</v>
      </c>
      <c r="G71" s="1153"/>
      <c r="H71" s="1151">
        <v>819744.89899999998</v>
      </c>
      <c r="I71" s="1153"/>
      <c r="J71" s="469">
        <v>0.37817389214285718</v>
      </c>
      <c r="K71" s="469">
        <v>0.48703086928571426</v>
      </c>
      <c r="L71" s="469">
        <v>0.5855320707142857</v>
      </c>
    </row>
    <row r="72" spans="1:12">
      <c r="A72" s="468" t="s">
        <v>572</v>
      </c>
      <c r="B72" s="1151">
        <v>4551300</v>
      </c>
      <c r="C72" s="1152"/>
      <c r="D72" s="1151">
        <v>1542011.41955</v>
      </c>
      <c r="E72" s="1153"/>
      <c r="F72" s="1151">
        <v>1933822.5865499999</v>
      </c>
      <c r="G72" s="1153"/>
      <c r="H72" s="1151">
        <v>2327826.9021000001</v>
      </c>
      <c r="I72" s="1153"/>
      <c r="J72" s="469">
        <v>0.33880680674752267</v>
      </c>
      <c r="K72" s="469">
        <v>0.42489455464372816</v>
      </c>
      <c r="L72" s="469">
        <v>0.51146417553226553</v>
      </c>
    </row>
    <row r="73" spans="1:12">
      <c r="A73" s="468" t="s">
        <v>573</v>
      </c>
      <c r="B73" s="1151">
        <v>0</v>
      </c>
      <c r="C73" s="1152"/>
      <c r="D73" s="1151">
        <v>0.24</v>
      </c>
      <c r="E73" s="1153"/>
      <c r="F73" s="1151">
        <v>23.849</v>
      </c>
      <c r="G73" s="1153"/>
      <c r="H73" s="1151">
        <v>23.873999999999999</v>
      </c>
      <c r="I73" s="1153"/>
      <c r="J73" s="469"/>
      <c r="K73" s="469"/>
      <c r="L73" s="469"/>
    </row>
    <row r="74" spans="1:12">
      <c r="A74" s="468" t="s">
        <v>574</v>
      </c>
      <c r="B74" s="1151">
        <v>0</v>
      </c>
      <c r="C74" s="1152"/>
      <c r="D74" s="1151">
        <v>8.5900000000000004E-3</v>
      </c>
      <c r="E74" s="1153"/>
      <c r="F74" s="1151">
        <v>8.6999999999999994E-3</v>
      </c>
      <c r="G74" s="1153"/>
      <c r="H74" s="1151">
        <v>4.4350000000000001E-2</v>
      </c>
      <c r="I74" s="1153"/>
      <c r="J74" s="469"/>
      <c r="K74" s="469"/>
      <c r="L74" s="469"/>
    </row>
    <row r="75" spans="1:12" ht="15.75">
      <c r="A75" s="472" t="s">
        <v>575</v>
      </c>
      <c r="B75" s="1151">
        <v>0</v>
      </c>
      <c r="C75" s="1152"/>
      <c r="D75" s="1151">
        <v>72.549669999999992</v>
      </c>
      <c r="E75" s="1153"/>
      <c r="F75" s="1151">
        <v>72.658180000000002</v>
      </c>
      <c r="G75" s="1153"/>
      <c r="H75" s="1151">
        <v>-114.36972999999999</v>
      </c>
      <c r="I75" s="1153"/>
      <c r="J75" s="469"/>
      <c r="K75" s="469"/>
      <c r="L75" s="464"/>
    </row>
    <row r="76" spans="1:12" ht="20.25" customHeight="1">
      <c r="A76" s="462" t="s">
        <v>576</v>
      </c>
      <c r="B76" s="1148">
        <v>25806040</v>
      </c>
      <c r="C76" s="1149"/>
      <c r="D76" s="1148">
        <v>9993888.7925100829</v>
      </c>
      <c r="E76" s="1150"/>
      <c r="F76" s="1148">
        <v>11932888.213369465</v>
      </c>
      <c r="G76" s="1150"/>
      <c r="H76" s="1148">
        <v>14490724.463609733</v>
      </c>
      <c r="I76" s="1150"/>
      <c r="J76" s="464">
        <v>0.38726936765617981</v>
      </c>
      <c r="K76" s="464">
        <v>0.46240679365642556</v>
      </c>
      <c r="L76" s="464">
        <v>0.56152452928111918</v>
      </c>
    </row>
    <row r="77" spans="1:12" ht="15.75">
      <c r="A77" s="466" t="s">
        <v>556</v>
      </c>
      <c r="B77" s="1151"/>
      <c r="C77" s="1152"/>
      <c r="D77" s="1151"/>
      <c r="E77" s="1153"/>
      <c r="F77" s="1151"/>
      <c r="G77" s="1153"/>
      <c r="H77" s="1151"/>
      <c r="I77" s="1153"/>
      <c r="J77" s="464"/>
      <c r="K77" s="469"/>
      <c r="L77" s="469"/>
    </row>
    <row r="78" spans="1:12">
      <c r="A78" s="468" t="s">
        <v>577</v>
      </c>
      <c r="B78" s="1151">
        <v>2781618</v>
      </c>
      <c r="C78" s="1152"/>
      <c r="D78" s="1151">
        <v>118061.58314</v>
      </c>
      <c r="E78" s="1154"/>
      <c r="F78" s="1151">
        <v>136091.58348</v>
      </c>
      <c r="G78" s="1154"/>
      <c r="H78" s="1151">
        <v>144539.28448</v>
      </c>
      <c r="I78" s="1154"/>
      <c r="J78" s="469">
        <v>4.2443492650680287E-2</v>
      </c>
      <c r="K78" s="469">
        <v>4.8925331760148232E-2</v>
      </c>
      <c r="L78" s="469">
        <v>5.1962305564603045E-2</v>
      </c>
    </row>
    <row r="79" spans="1:12">
      <c r="A79" s="470" t="s">
        <v>578</v>
      </c>
      <c r="B79" s="1151"/>
      <c r="C79" s="1152"/>
      <c r="D79" s="1151"/>
      <c r="E79" s="1153"/>
      <c r="F79" s="1151"/>
      <c r="G79" s="1153"/>
      <c r="H79" s="1151"/>
      <c r="I79" s="1153"/>
      <c r="J79" s="469"/>
      <c r="K79" s="469"/>
      <c r="L79" s="469"/>
    </row>
    <row r="80" spans="1:12">
      <c r="A80" s="473" t="s">
        <v>579</v>
      </c>
      <c r="B80" s="1151">
        <v>2107518</v>
      </c>
      <c r="C80" s="1152"/>
      <c r="D80" s="1151">
        <v>194.42958999999999</v>
      </c>
      <c r="E80" s="1153"/>
      <c r="F80" s="1151">
        <v>1009.6319299999999</v>
      </c>
      <c r="G80" s="1153"/>
      <c r="H80" s="1151">
        <v>1701.2059300000001</v>
      </c>
      <c r="I80" s="1153"/>
      <c r="J80" s="469">
        <v>9.2255245269554046E-5</v>
      </c>
      <c r="K80" s="469">
        <v>4.7906206732279387E-4</v>
      </c>
      <c r="L80" s="469">
        <v>8.0720825634703953E-4</v>
      </c>
    </row>
    <row r="81" spans="1:12">
      <c r="A81" s="473" t="s">
        <v>740</v>
      </c>
      <c r="B81" s="1151">
        <v>350000</v>
      </c>
      <c r="C81" s="1152"/>
      <c r="D81" s="1151">
        <v>117867.15355</v>
      </c>
      <c r="E81" s="1153"/>
      <c r="F81" s="1151">
        <v>135081.95155</v>
      </c>
      <c r="G81" s="1153"/>
      <c r="H81" s="1151">
        <v>142838.07855000001</v>
      </c>
      <c r="I81" s="1153"/>
      <c r="J81" s="469">
        <v>0.33676329585714287</v>
      </c>
      <c r="K81" s="469">
        <v>0.38594843299999998</v>
      </c>
      <c r="L81" s="469">
        <v>0.40810879585714288</v>
      </c>
    </row>
    <row r="82" spans="1:12">
      <c r="A82" s="468" t="s">
        <v>741</v>
      </c>
      <c r="B82" s="1151">
        <v>324100</v>
      </c>
      <c r="C82" s="1152"/>
      <c r="D82" s="1151"/>
      <c r="E82" s="1153"/>
      <c r="F82" s="1151"/>
      <c r="G82" s="1153"/>
      <c r="H82" s="1151"/>
      <c r="I82" s="1153"/>
      <c r="J82" s="469"/>
      <c r="K82" s="469"/>
      <c r="L82" s="469"/>
    </row>
    <row r="83" spans="1:12">
      <c r="A83" s="468" t="s">
        <v>580</v>
      </c>
      <c r="B83" s="1151">
        <v>4184000</v>
      </c>
      <c r="C83" s="1152"/>
      <c r="D83" s="1151">
        <v>1475589.4162999999</v>
      </c>
      <c r="E83" s="1153"/>
      <c r="F83" s="1151">
        <v>1812753.91447</v>
      </c>
      <c r="G83" s="1153"/>
      <c r="H83" s="1151">
        <v>2122853.0869300002</v>
      </c>
      <c r="I83" s="1153"/>
      <c r="J83" s="469">
        <v>0.3526743346797323</v>
      </c>
      <c r="K83" s="469">
        <v>0.43325858376434034</v>
      </c>
      <c r="L83" s="469">
        <v>0.50737406475382418</v>
      </c>
    </row>
    <row r="84" spans="1:12">
      <c r="A84" s="468" t="s">
        <v>581</v>
      </c>
      <c r="B84" s="1151">
        <v>16247096</v>
      </c>
      <c r="C84" s="1152"/>
      <c r="D84" s="1151">
        <v>7531398.9988400834</v>
      </c>
      <c r="E84" s="1153"/>
      <c r="F84" s="1151">
        <v>8899092.5971194636</v>
      </c>
      <c r="G84" s="1153"/>
      <c r="H84" s="1151">
        <v>10922268.346229734</v>
      </c>
      <c r="I84" s="1153"/>
      <c r="J84" s="469">
        <v>0.46355354820578909</v>
      </c>
      <c r="K84" s="469">
        <v>0.54773435185706199</v>
      </c>
      <c r="L84" s="469">
        <v>0.67225972852192994</v>
      </c>
    </row>
    <row r="85" spans="1:12">
      <c r="A85" s="468" t="s">
        <v>582</v>
      </c>
      <c r="B85" s="1151">
        <v>2593326</v>
      </c>
      <c r="C85" s="1152"/>
      <c r="D85" s="1151">
        <v>868838.79423</v>
      </c>
      <c r="E85" s="1153"/>
      <c r="F85" s="1151">
        <v>1084950.1183000002</v>
      </c>
      <c r="G85" s="1153"/>
      <c r="H85" s="1151">
        <v>1301063.74597</v>
      </c>
      <c r="I85" s="1153"/>
      <c r="J85" s="469">
        <v>0.33502876006718785</v>
      </c>
      <c r="K85" s="469">
        <v>0.41836241116620132</v>
      </c>
      <c r="L85" s="469">
        <v>0.50169695054536145</v>
      </c>
    </row>
    <row r="86" spans="1:12" ht="15.75">
      <c r="A86" s="474" t="s">
        <v>583</v>
      </c>
      <c r="B86" s="1155">
        <v>2197180</v>
      </c>
      <c r="C86" s="1156"/>
      <c r="D86" s="1155">
        <v>35923.269350000002</v>
      </c>
      <c r="E86" s="1157"/>
      <c r="F86" s="1155">
        <v>392638.11005999998</v>
      </c>
      <c r="G86" s="1157"/>
      <c r="H86" s="1155">
        <v>425335.80791999993</v>
      </c>
      <c r="I86" s="1156"/>
      <c r="J86" s="475">
        <v>1.6349716158894585E-2</v>
      </c>
      <c r="K86" s="475">
        <v>0.17870093031067094</v>
      </c>
      <c r="L86" s="475">
        <v>0.19358259583648127</v>
      </c>
    </row>
    <row r="90" spans="1:12" ht="15.75">
      <c r="A90" s="433"/>
      <c r="B90" s="436" t="s">
        <v>4</v>
      </c>
      <c r="C90" s="437"/>
      <c r="D90" s="924"/>
      <c r="E90" s="433"/>
      <c r="F90" s="433"/>
      <c r="G90" s="433"/>
      <c r="H90" s="433"/>
      <c r="I90" s="433"/>
      <c r="J90" s="433"/>
      <c r="K90" s="438"/>
      <c r="L90" s="438" t="s">
        <v>2</v>
      </c>
    </row>
    <row r="91" spans="1:12" ht="15.75">
      <c r="A91" s="439"/>
      <c r="B91" s="440" t="s">
        <v>233</v>
      </c>
      <c r="C91" s="441"/>
      <c r="D91" s="1587" t="s">
        <v>235</v>
      </c>
      <c r="E91" s="1588"/>
      <c r="F91" s="1588"/>
      <c r="G91" s="1588"/>
      <c r="H91" s="1588"/>
      <c r="I91" s="1589"/>
      <c r="J91" s="1590" t="s">
        <v>449</v>
      </c>
      <c r="K91" s="1591"/>
      <c r="L91" s="1592"/>
    </row>
    <row r="92" spans="1:12" ht="15.75">
      <c r="A92" s="442" t="s">
        <v>3</v>
      </c>
      <c r="B92" s="443" t="s">
        <v>234</v>
      </c>
      <c r="C92" s="441"/>
      <c r="D92" s="444"/>
      <c r="E92" s="445"/>
      <c r="F92" s="444"/>
      <c r="G92" s="445"/>
      <c r="H92" s="444"/>
      <c r="I92" s="445"/>
      <c r="J92" s="446"/>
      <c r="K92" s="447"/>
      <c r="L92" s="447"/>
    </row>
    <row r="93" spans="1:12" ht="18.75">
      <c r="A93" s="448"/>
      <c r="B93" s="449" t="s">
        <v>726</v>
      </c>
      <c r="C93" s="450" t="s">
        <v>4</v>
      </c>
      <c r="D93" s="451" t="s">
        <v>779</v>
      </c>
      <c r="E93" s="452"/>
      <c r="F93" s="449" t="s">
        <v>780</v>
      </c>
      <c r="G93" s="453"/>
      <c r="H93" s="449" t="s">
        <v>781</v>
      </c>
      <c r="I93" s="453"/>
      <c r="J93" s="454" t="s">
        <v>238</v>
      </c>
      <c r="K93" s="455" t="s">
        <v>453</v>
      </c>
      <c r="L93" s="455" t="s">
        <v>454</v>
      </c>
    </row>
    <row r="94" spans="1:12">
      <c r="A94" s="456">
        <v>1</v>
      </c>
      <c r="B94" s="457">
        <v>2</v>
      </c>
      <c r="C94" s="458"/>
      <c r="D94" s="457">
        <v>3</v>
      </c>
      <c r="E94" s="458"/>
      <c r="F94" s="459">
        <v>4</v>
      </c>
      <c r="G94" s="458"/>
      <c r="H94" s="457">
        <v>5</v>
      </c>
      <c r="I94" s="458"/>
      <c r="J94" s="458">
        <v>6</v>
      </c>
      <c r="K94" s="458">
        <v>7</v>
      </c>
      <c r="L94" s="456">
        <v>8</v>
      </c>
    </row>
    <row r="95" spans="1:12" ht="15.75">
      <c r="A95" s="462" t="s">
        <v>553</v>
      </c>
      <c r="B95" s="1146">
        <v>387734520</v>
      </c>
      <c r="C95" s="1147"/>
      <c r="D95" s="1192">
        <v>228765890.36033913</v>
      </c>
      <c r="E95" s="463"/>
      <c r="F95" s="1192">
        <v>262843950.80060926</v>
      </c>
      <c r="G95" s="463"/>
      <c r="H95" s="1192">
        <v>296027883.82620043</v>
      </c>
      <c r="I95" s="463"/>
      <c r="J95" s="464">
        <v>0.59000650847476555</v>
      </c>
      <c r="K95" s="464">
        <v>0.67789669797935259</v>
      </c>
      <c r="L95" s="464">
        <v>0.76348085753675077</v>
      </c>
    </row>
    <row r="96" spans="1:12" ht="15.75">
      <c r="A96" s="466" t="s">
        <v>554</v>
      </c>
      <c r="B96" s="1148"/>
      <c r="C96" s="1149"/>
      <c r="D96" s="1193"/>
      <c r="E96" s="1150"/>
      <c r="F96" s="1193"/>
      <c r="G96" s="1150"/>
      <c r="H96" s="1193"/>
      <c r="I96" s="1150"/>
      <c r="J96" s="464"/>
      <c r="K96" s="464"/>
      <c r="L96" s="464"/>
    </row>
    <row r="97" spans="1:12" ht="15.75">
      <c r="A97" s="462" t="s">
        <v>555</v>
      </c>
      <c r="B97" s="1148">
        <v>359731300</v>
      </c>
      <c r="C97" s="1149"/>
      <c r="D97" s="1194">
        <v>210748619.73145995</v>
      </c>
      <c r="E97" s="1150"/>
      <c r="F97" s="1194">
        <v>240969558.64991993</v>
      </c>
      <c r="G97" s="1150"/>
      <c r="H97" s="1194">
        <v>270267916.23803002</v>
      </c>
      <c r="I97" s="1150"/>
      <c r="J97" s="464">
        <v>0.58585010459601361</v>
      </c>
      <c r="K97" s="464">
        <v>0.66985986109610129</v>
      </c>
      <c r="L97" s="464">
        <v>0.75130497745964842</v>
      </c>
    </row>
    <row r="98" spans="1:12" ht="15.75">
      <c r="A98" s="466" t="s">
        <v>556</v>
      </c>
      <c r="B98" s="1151"/>
      <c r="C98" s="1152"/>
      <c r="D98" s="1193"/>
      <c r="E98" s="1150"/>
      <c r="F98" s="1193"/>
      <c r="G98" s="1150"/>
      <c r="H98" s="1193"/>
      <c r="I98" s="1150"/>
      <c r="J98" s="464"/>
      <c r="K98" s="469"/>
      <c r="L98" s="469"/>
    </row>
    <row r="99" spans="1:12">
      <c r="A99" s="468" t="s">
        <v>557</v>
      </c>
      <c r="B99" s="1151">
        <v>179600000</v>
      </c>
      <c r="C99" s="1152"/>
      <c r="D99" s="1193">
        <v>103871719.76296996</v>
      </c>
      <c r="E99" s="1153"/>
      <c r="F99" s="1193">
        <v>118811117.54181997</v>
      </c>
      <c r="G99" s="1153"/>
      <c r="H99" s="1193">
        <v>132705203.75449</v>
      </c>
      <c r="I99" s="1153"/>
      <c r="J99" s="469">
        <v>0.57835033275595749</v>
      </c>
      <c r="K99" s="469">
        <v>0.66153183486536737</v>
      </c>
      <c r="L99" s="469">
        <v>0.73889311667310698</v>
      </c>
    </row>
    <row r="100" spans="1:12">
      <c r="A100" s="468" t="s">
        <v>558</v>
      </c>
      <c r="B100" s="1151">
        <v>73000000</v>
      </c>
      <c r="C100" s="1152"/>
      <c r="D100" s="1193">
        <v>40535865.340590008</v>
      </c>
      <c r="E100" s="1153"/>
      <c r="F100" s="1193">
        <v>46663120.980870001</v>
      </c>
      <c r="G100" s="1153"/>
      <c r="H100" s="1193">
        <v>52861984.030760013</v>
      </c>
      <c r="I100" s="1153"/>
      <c r="J100" s="469">
        <v>0.55528582658342474</v>
      </c>
      <c r="K100" s="469">
        <v>0.63922083535438357</v>
      </c>
      <c r="L100" s="469">
        <v>0.72413676754465772</v>
      </c>
    </row>
    <row r="101" spans="1:12">
      <c r="A101" s="470" t="s">
        <v>559</v>
      </c>
      <c r="B101" s="1151"/>
      <c r="C101" s="1152"/>
      <c r="D101" s="1193"/>
      <c r="E101" s="1153"/>
      <c r="F101" s="1193"/>
      <c r="G101" s="1153"/>
      <c r="H101" s="1193"/>
      <c r="I101" s="1153"/>
      <c r="J101" s="469"/>
      <c r="K101" s="469"/>
      <c r="L101" s="469"/>
    </row>
    <row r="102" spans="1:12">
      <c r="A102" s="468" t="s">
        <v>560</v>
      </c>
      <c r="B102" s="1151">
        <v>4356552</v>
      </c>
      <c r="C102" s="1152"/>
      <c r="D102" s="1193">
        <v>2468260.84387</v>
      </c>
      <c r="E102" s="1153"/>
      <c r="F102" s="1193">
        <v>2777791.1276400001</v>
      </c>
      <c r="G102" s="1153"/>
      <c r="H102" s="1193">
        <v>3119486.7837200002</v>
      </c>
      <c r="I102" s="1153"/>
      <c r="J102" s="469">
        <v>0.56656292496221783</v>
      </c>
      <c r="K102" s="469">
        <v>0.63761229698164967</v>
      </c>
      <c r="L102" s="469">
        <v>0.71604488680956868</v>
      </c>
    </row>
    <row r="103" spans="1:12">
      <c r="A103" s="468" t="s">
        <v>561</v>
      </c>
      <c r="B103" s="1151">
        <v>68343974</v>
      </c>
      <c r="C103" s="1152"/>
      <c r="D103" s="1193">
        <v>37954451.697790004</v>
      </c>
      <c r="E103" s="1153"/>
      <c r="F103" s="1193">
        <v>43757514.747469999</v>
      </c>
      <c r="G103" s="1153"/>
      <c r="H103" s="1193">
        <v>49593051.632290006</v>
      </c>
      <c r="I103" s="1153"/>
      <c r="J103" s="469">
        <v>0.55534452383161104</v>
      </c>
      <c r="K103" s="469">
        <v>0.64025417584687128</v>
      </c>
      <c r="L103" s="469">
        <v>0.72563898072842536</v>
      </c>
    </row>
    <row r="104" spans="1:12">
      <c r="A104" s="468" t="s">
        <v>562</v>
      </c>
      <c r="B104" s="1151">
        <v>299474</v>
      </c>
      <c r="C104" s="1152"/>
      <c r="D104" s="1193">
        <v>113152.79892999998</v>
      </c>
      <c r="E104" s="1153"/>
      <c r="F104" s="1193">
        <v>127815.10576000001</v>
      </c>
      <c r="G104" s="1153"/>
      <c r="H104" s="1193">
        <v>149445.61475000001</v>
      </c>
      <c r="I104" s="1153"/>
      <c r="J104" s="469">
        <v>0.37783847322305097</v>
      </c>
      <c r="K104" s="469">
        <v>0.42679867287310419</v>
      </c>
      <c r="L104" s="469">
        <v>0.49902700985728315</v>
      </c>
    </row>
    <row r="105" spans="1:12">
      <c r="A105" s="468" t="s">
        <v>563</v>
      </c>
      <c r="B105" s="1151">
        <v>2080000</v>
      </c>
      <c r="C105" s="1152"/>
      <c r="D105" s="1193">
        <v>1309510.84305</v>
      </c>
      <c r="E105" s="1153"/>
      <c r="F105" s="1193">
        <v>1496491.05865</v>
      </c>
      <c r="G105" s="1153"/>
      <c r="H105" s="1193">
        <v>1699417.08715</v>
      </c>
      <c r="I105" s="1153"/>
      <c r="J105" s="469">
        <v>0.62957252069711545</v>
      </c>
      <c r="K105" s="469">
        <v>0.71946685512019237</v>
      </c>
      <c r="L105" s="469">
        <v>0.81702744574519237</v>
      </c>
    </row>
    <row r="106" spans="1:12">
      <c r="A106" s="468" t="s">
        <v>564</v>
      </c>
      <c r="B106" s="1151">
        <v>34800000</v>
      </c>
      <c r="C106" s="1152"/>
      <c r="D106" s="1193">
        <v>24950252.618799992</v>
      </c>
      <c r="E106" s="1153"/>
      <c r="F106" s="1193">
        <v>27627130.151999999</v>
      </c>
      <c r="G106" s="1153"/>
      <c r="H106" s="1193">
        <v>30445630.233240001</v>
      </c>
      <c r="I106" s="1153"/>
      <c r="J106" s="469">
        <v>0.71696128214942501</v>
      </c>
      <c r="K106" s="469">
        <v>0.79388305034482753</v>
      </c>
      <c r="L106" s="469">
        <v>0.8748744319896552</v>
      </c>
    </row>
    <row r="107" spans="1:12">
      <c r="A107" s="470" t="s">
        <v>565</v>
      </c>
      <c r="B107" s="1151"/>
      <c r="C107" s="1152"/>
      <c r="D107" s="1193"/>
      <c r="E107" s="1153"/>
      <c r="F107" s="1193"/>
      <c r="G107" s="1153"/>
      <c r="H107" s="1193"/>
      <c r="I107" s="1153"/>
      <c r="J107" s="469"/>
      <c r="K107" s="469"/>
      <c r="L107" s="469"/>
    </row>
    <row r="108" spans="1:12">
      <c r="A108" s="468" t="s">
        <v>566</v>
      </c>
      <c r="B108" s="1151">
        <v>6240</v>
      </c>
      <c r="C108" s="1152"/>
      <c r="D108" s="1193">
        <v>88.024989999999988</v>
      </c>
      <c r="E108" s="1153"/>
      <c r="F108" s="1193">
        <v>177.28398999999999</v>
      </c>
      <c r="G108" s="1153"/>
      <c r="H108" s="1193">
        <v>13945.921990000001</v>
      </c>
      <c r="I108" s="1153"/>
      <c r="J108" s="469">
        <v>1.4106568910256408E-2</v>
      </c>
      <c r="K108" s="469">
        <v>2.8410895833333331E-2</v>
      </c>
      <c r="L108" s="469">
        <v>2.2349233958333334</v>
      </c>
    </row>
    <row r="109" spans="1:12">
      <c r="A109" s="468" t="s">
        <v>567</v>
      </c>
      <c r="B109" s="1151">
        <v>64300000</v>
      </c>
      <c r="C109" s="1152"/>
      <c r="D109" s="1193">
        <v>36382154.187330008</v>
      </c>
      <c r="E109" s="1153"/>
      <c r="F109" s="1193">
        <v>42172652.27722998</v>
      </c>
      <c r="G109" s="1153"/>
      <c r="H109" s="1193">
        <v>47873577.507639959</v>
      </c>
      <c r="I109" s="1153"/>
      <c r="J109" s="469">
        <v>0.56581888316220852</v>
      </c>
      <c r="K109" s="469">
        <v>0.65587328580450976</v>
      </c>
      <c r="L109" s="469">
        <v>0.74453464242052814</v>
      </c>
    </row>
    <row r="110" spans="1:12">
      <c r="A110" s="470" t="s">
        <v>559</v>
      </c>
      <c r="B110" s="1151"/>
      <c r="C110" s="1152"/>
      <c r="D110" s="1193"/>
      <c r="E110" s="1153"/>
      <c r="F110" s="1193"/>
      <c r="G110" s="1153"/>
      <c r="H110" s="1193"/>
      <c r="I110" s="1153"/>
      <c r="J110" s="469"/>
      <c r="K110" s="469"/>
      <c r="L110" s="469"/>
    </row>
    <row r="111" spans="1:12">
      <c r="A111" s="468" t="s">
        <v>568</v>
      </c>
      <c r="B111" s="1151">
        <v>53950000</v>
      </c>
      <c r="C111" s="1152"/>
      <c r="D111" s="1193">
        <v>29307236.073240012</v>
      </c>
      <c r="E111" s="1153"/>
      <c r="F111" s="1193">
        <v>34181878.493289977</v>
      </c>
      <c r="G111" s="1153"/>
      <c r="H111" s="1193">
        <v>39175569.96530997</v>
      </c>
      <c r="I111" s="1153"/>
      <c r="J111" s="469">
        <v>0.54322958430472679</v>
      </c>
      <c r="K111" s="469">
        <v>0.63358440209990685</v>
      </c>
      <c r="L111" s="469">
        <v>0.72614587516793272</v>
      </c>
    </row>
    <row r="112" spans="1:12">
      <c r="A112" s="468" t="s">
        <v>569</v>
      </c>
      <c r="B112" s="1151">
        <v>10346000</v>
      </c>
      <c r="C112" s="1152"/>
      <c r="D112" s="1193">
        <v>7074914.2021900006</v>
      </c>
      <c r="E112" s="1153"/>
      <c r="F112" s="1193">
        <v>7990769.8720400007</v>
      </c>
      <c r="G112" s="1153"/>
      <c r="H112" s="1193">
        <v>8685614.1751299985</v>
      </c>
      <c r="I112" s="1153"/>
      <c r="J112" s="469">
        <v>0.68383087204620152</v>
      </c>
      <c r="K112" s="469">
        <v>0.7723535542277209</v>
      </c>
      <c r="L112" s="469">
        <v>0.83951422531703057</v>
      </c>
    </row>
    <row r="113" spans="1:12">
      <c r="A113" s="468" t="s">
        <v>570</v>
      </c>
      <c r="B113" s="1151">
        <v>4000</v>
      </c>
      <c r="C113" s="1152"/>
      <c r="D113" s="1193">
        <v>3.9118999999999997</v>
      </c>
      <c r="E113" s="1153"/>
      <c r="F113" s="1193">
        <v>3.9118999999999997</v>
      </c>
      <c r="G113" s="1153"/>
      <c r="H113" s="1193">
        <v>12393.367199999999</v>
      </c>
      <c r="I113" s="1153"/>
      <c r="J113" s="469">
        <v>9.7797499999999985E-4</v>
      </c>
      <c r="K113" s="469">
        <v>9.7797499999999985E-4</v>
      </c>
      <c r="L113" s="469">
        <v>3.0983417999999996</v>
      </c>
    </row>
    <row r="114" spans="1:12">
      <c r="A114" s="468" t="s">
        <v>571</v>
      </c>
      <c r="B114" s="1151">
        <v>1400000</v>
      </c>
      <c r="C114" s="1152"/>
      <c r="D114" s="1193">
        <v>976273.22100000002</v>
      </c>
      <c r="E114" s="1153"/>
      <c r="F114" s="1193">
        <v>1083594.801</v>
      </c>
      <c r="G114" s="1153"/>
      <c r="H114" s="1193">
        <v>1187264.0719999999</v>
      </c>
      <c r="I114" s="1153"/>
      <c r="J114" s="469">
        <v>0.69733801500000003</v>
      </c>
      <c r="K114" s="469">
        <v>0.77399628642857143</v>
      </c>
      <c r="L114" s="469">
        <v>0.84804576571428569</v>
      </c>
    </row>
    <row r="115" spans="1:12">
      <c r="A115" s="468" t="s">
        <v>572</v>
      </c>
      <c r="B115" s="1151">
        <v>4551300</v>
      </c>
      <c r="C115" s="1152"/>
      <c r="D115" s="1193">
        <v>2722933.7100999998</v>
      </c>
      <c r="E115" s="1153"/>
      <c r="F115" s="1193">
        <v>3115505.3750999998</v>
      </c>
      <c r="G115" s="1153"/>
      <c r="H115" s="1193">
        <v>3494893.1984600001</v>
      </c>
      <c r="I115" s="1153"/>
      <c r="J115" s="469">
        <v>0.59827603324324918</v>
      </c>
      <c r="K115" s="469">
        <v>0.68453087581570093</v>
      </c>
      <c r="L115" s="469">
        <v>0.76788899840924574</v>
      </c>
    </row>
    <row r="116" spans="1:12">
      <c r="A116" s="468" t="s">
        <v>573</v>
      </c>
      <c r="B116" s="1151">
        <v>0</v>
      </c>
      <c r="C116" s="1152"/>
      <c r="D116" s="1193">
        <v>23.898</v>
      </c>
      <c r="E116" s="1153"/>
      <c r="F116" s="1193">
        <v>23.922999999999998</v>
      </c>
      <c r="G116" s="1153"/>
      <c r="H116" s="1193">
        <v>23.949000000000002</v>
      </c>
      <c r="I116" s="1153"/>
      <c r="J116" s="469"/>
      <c r="K116" s="469"/>
      <c r="L116" s="469"/>
    </row>
    <row r="117" spans="1:12">
      <c r="A117" s="468" t="s">
        <v>574</v>
      </c>
      <c r="B117" s="1151">
        <v>0</v>
      </c>
      <c r="C117" s="1152"/>
      <c r="D117" s="1193">
        <v>0.51934999999999998</v>
      </c>
      <c r="E117" s="1153"/>
      <c r="F117" s="1193">
        <v>36.773980000000002</v>
      </c>
      <c r="G117" s="1153"/>
      <c r="H117" s="1193">
        <v>36.775019999999998</v>
      </c>
      <c r="I117" s="1153"/>
      <c r="J117" s="469"/>
      <c r="K117" s="469"/>
      <c r="L117" s="469"/>
    </row>
    <row r="118" spans="1:12">
      <c r="A118" s="472" t="s">
        <v>575</v>
      </c>
      <c r="B118" s="1151">
        <v>0</v>
      </c>
      <c r="C118" s="1152"/>
      <c r="D118" s="1193">
        <v>-114.36972999999999</v>
      </c>
      <c r="E118" s="1153"/>
      <c r="F118" s="1193">
        <v>-114.23372999999999</v>
      </c>
      <c r="G118" s="1153"/>
      <c r="H118" s="1193">
        <v>-114.36972999999999</v>
      </c>
      <c r="I118" s="1153"/>
      <c r="J118" s="469"/>
      <c r="K118" s="469"/>
      <c r="L118" s="469"/>
    </row>
    <row r="119" spans="1:12" ht="15.75">
      <c r="A119" s="462" t="s">
        <v>576</v>
      </c>
      <c r="B119" s="1148">
        <v>25806040</v>
      </c>
      <c r="C119" s="1149"/>
      <c r="D119" s="1194">
        <v>17574272.740019187</v>
      </c>
      <c r="E119" s="1150"/>
      <c r="F119" s="1194">
        <v>21028423.276309337</v>
      </c>
      <c r="G119" s="1150"/>
      <c r="H119" s="1194">
        <v>24893185.299690407</v>
      </c>
      <c r="I119" s="1150"/>
      <c r="J119" s="464">
        <v>0.68101393084794049</v>
      </c>
      <c r="K119" s="464">
        <v>0.81486439904415153</v>
      </c>
      <c r="L119" s="464">
        <v>0.96462631615274586</v>
      </c>
    </row>
    <row r="120" spans="1:12" ht="15.75">
      <c r="A120" s="466" t="s">
        <v>556</v>
      </c>
      <c r="B120" s="1151"/>
      <c r="C120" s="1152"/>
      <c r="D120" s="1193"/>
      <c r="E120" s="1153"/>
      <c r="F120" s="1193"/>
      <c r="G120" s="1153"/>
      <c r="H120" s="1193"/>
      <c r="I120" s="1153"/>
      <c r="J120" s="464"/>
      <c r="K120" s="469"/>
      <c r="L120" s="464"/>
    </row>
    <row r="121" spans="1:12">
      <c r="A121" s="468" t="s">
        <v>577</v>
      </c>
      <c r="B121" s="1151">
        <v>2781618</v>
      </c>
      <c r="C121" s="1152"/>
      <c r="D121" s="1193">
        <v>691818.12696000002</v>
      </c>
      <c r="E121" s="1154"/>
      <c r="F121" s="1193">
        <v>2069783.1612799999</v>
      </c>
      <c r="G121" s="1154"/>
      <c r="H121" s="1193">
        <v>3294826.8564899992</v>
      </c>
      <c r="I121" s="1154"/>
      <c r="J121" s="469">
        <v>0.24871068815344163</v>
      </c>
      <c r="K121" s="469">
        <v>0.74409324403278954</v>
      </c>
      <c r="L121" s="469">
        <v>1.1845001206096593</v>
      </c>
    </row>
    <row r="122" spans="1:12">
      <c r="A122" s="470" t="s">
        <v>578</v>
      </c>
      <c r="B122" s="1151"/>
      <c r="C122" s="1152"/>
      <c r="D122" s="1193"/>
      <c r="E122" s="1153"/>
      <c r="F122" s="1193"/>
      <c r="G122" s="1153"/>
      <c r="H122" s="1193"/>
      <c r="I122" s="1153"/>
      <c r="J122" s="469"/>
      <c r="K122" s="469"/>
      <c r="L122" s="469"/>
    </row>
    <row r="123" spans="1:12">
      <c r="A123" s="473" t="s">
        <v>579</v>
      </c>
      <c r="B123" s="1151">
        <v>2107518</v>
      </c>
      <c r="C123" s="1152"/>
      <c r="D123" s="1193">
        <v>84914.042580000008</v>
      </c>
      <c r="E123" s="1153"/>
      <c r="F123" s="1193">
        <v>1530359.2171299998</v>
      </c>
      <c r="G123" s="1153"/>
      <c r="H123" s="1193">
        <v>2788698.1983399992</v>
      </c>
      <c r="I123" s="1153"/>
      <c r="J123" s="469">
        <v>4.0291016532243144E-2</v>
      </c>
      <c r="K123" s="469">
        <v>0.72614289279142563</v>
      </c>
      <c r="L123" s="469">
        <v>1.3232144154118728</v>
      </c>
    </row>
    <row r="124" spans="1:12">
      <c r="A124" s="473" t="s">
        <v>740</v>
      </c>
      <c r="B124" s="1151">
        <v>350000</v>
      </c>
      <c r="C124" s="1152"/>
      <c r="D124" s="1193">
        <v>242159.43155000001</v>
      </c>
      <c r="E124" s="1153"/>
      <c r="F124" s="1193">
        <v>174679.29131999999</v>
      </c>
      <c r="G124" s="1153"/>
      <c r="H124" s="1193">
        <v>141384.00532</v>
      </c>
      <c r="I124" s="1153"/>
      <c r="J124" s="469">
        <v>0.69188409014285712</v>
      </c>
      <c r="K124" s="469">
        <v>0.49908368948571424</v>
      </c>
      <c r="L124" s="469">
        <v>0.40395430091428569</v>
      </c>
    </row>
    <row r="125" spans="1:12">
      <c r="A125" s="468" t="s">
        <v>741</v>
      </c>
      <c r="B125" s="1151">
        <v>324100</v>
      </c>
      <c r="C125" s="1152"/>
      <c r="D125" s="1193">
        <v>364744.65282999998</v>
      </c>
      <c r="E125" s="1153"/>
      <c r="F125" s="1193">
        <v>364744.65282999998</v>
      </c>
      <c r="G125" s="1153"/>
      <c r="H125" s="1193">
        <v>364744.65282999998</v>
      </c>
      <c r="I125" s="1153"/>
      <c r="J125" s="469">
        <v>1.1254077532551681</v>
      </c>
      <c r="K125" s="469">
        <v>1.1254077532551681</v>
      </c>
      <c r="L125" s="469">
        <v>1.1254077532551681</v>
      </c>
    </row>
    <row r="126" spans="1:12">
      <c r="A126" s="468" t="s">
        <v>580</v>
      </c>
      <c r="B126" s="1151">
        <v>4184000</v>
      </c>
      <c r="C126" s="1152"/>
      <c r="D126" s="1193">
        <v>2509628.4841499999</v>
      </c>
      <c r="E126" s="1153"/>
      <c r="F126" s="1193">
        <v>2898978.41187</v>
      </c>
      <c r="G126" s="1153"/>
      <c r="H126" s="1193">
        <v>3286379.73227</v>
      </c>
      <c r="I126" s="1153"/>
      <c r="J126" s="469">
        <v>0.59981560328632888</v>
      </c>
      <c r="K126" s="469">
        <v>0.69287246937619507</v>
      </c>
      <c r="L126" s="469">
        <v>0.78546360713910135</v>
      </c>
    </row>
    <row r="127" spans="1:12">
      <c r="A127" s="468" t="s">
        <v>581</v>
      </c>
      <c r="B127" s="1151">
        <v>16247096</v>
      </c>
      <c r="C127" s="1152"/>
      <c r="D127" s="1193">
        <v>12855623.164919188</v>
      </c>
      <c r="E127" s="1153"/>
      <c r="F127" s="1193">
        <v>14326374.554769337</v>
      </c>
      <c r="G127" s="1153"/>
      <c r="H127" s="1193">
        <v>16362579.44922041</v>
      </c>
      <c r="I127" s="1153"/>
      <c r="J127" s="469">
        <v>0.7912566753418081</v>
      </c>
      <c r="K127" s="469">
        <v>0.88178063050586619</v>
      </c>
      <c r="L127" s="469">
        <v>1.007107944042456</v>
      </c>
    </row>
    <row r="128" spans="1:12">
      <c r="A128" s="468" t="s">
        <v>582</v>
      </c>
      <c r="B128" s="1151">
        <v>2593326</v>
      </c>
      <c r="C128" s="1152"/>
      <c r="D128" s="1193">
        <v>1517202.9639900001</v>
      </c>
      <c r="E128" s="1153"/>
      <c r="F128" s="1193">
        <v>1733287.1483899998</v>
      </c>
      <c r="G128" s="1153"/>
      <c r="H128" s="1193">
        <v>1949399.26171</v>
      </c>
      <c r="I128" s="1153"/>
      <c r="J128" s="469">
        <v>0.58504135769664134</v>
      </c>
      <c r="K128" s="469">
        <v>0.66836454359768105</v>
      </c>
      <c r="L128" s="469">
        <v>0.75169849903560138</v>
      </c>
    </row>
    <row r="129" spans="1:12" ht="15.75">
      <c r="A129" s="474" t="s">
        <v>583</v>
      </c>
      <c r="B129" s="1155">
        <v>2197180</v>
      </c>
      <c r="C129" s="1156"/>
      <c r="D129" s="1195">
        <v>442997.88886000001</v>
      </c>
      <c r="E129" s="1157"/>
      <c r="F129" s="1195">
        <v>845968.87438000017</v>
      </c>
      <c r="G129" s="1157"/>
      <c r="H129" s="1195">
        <v>866782.28847999999</v>
      </c>
      <c r="I129" s="1156"/>
      <c r="J129" s="475">
        <v>0.20162111836991053</v>
      </c>
      <c r="K129" s="475">
        <v>0.38502483837464396</v>
      </c>
      <c r="L129" s="475">
        <v>0.39449762353562295</v>
      </c>
    </row>
    <row r="134" spans="1:12" ht="15.75">
      <c r="A134" s="439"/>
      <c r="B134" s="440" t="s">
        <v>233</v>
      </c>
      <c r="C134" s="441"/>
      <c r="D134" s="1587" t="s">
        <v>235</v>
      </c>
      <c r="E134" s="1588"/>
      <c r="F134" s="1588"/>
      <c r="G134" s="1588"/>
      <c r="H134" s="1588"/>
      <c r="I134" s="1589"/>
      <c r="J134" s="1590" t="s">
        <v>449</v>
      </c>
      <c r="K134" s="1591"/>
      <c r="L134" s="1592"/>
    </row>
    <row r="135" spans="1:12" ht="15.75">
      <c r="A135" s="442" t="s">
        <v>3</v>
      </c>
      <c r="B135" s="443" t="s">
        <v>234</v>
      </c>
      <c r="C135" s="441"/>
      <c r="D135" s="444"/>
      <c r="E135" s="445"/>
      <c r="F135" s="444"/>
      <c r="G135" s="445"/>
      <c r="H135" s="444"/>
      <c r="I135" s="445"/>
      <c r="J135" s="446"/>
      <c r="K135" s="447"/>
      <c r="L135" s="447"/>
    </row>
    <row r="136" spans="1:12" ht="18.75">
      <c r="A136" s="448"/>
      <c r="B136" s="449" t="s">
        <v>726</v>
      </c>
      <c r="C136" s="450" t="s">
        <v>4</v>
      </c>
      <c r="D136" s="451" t="s">
        <v>794</v>
      </c>
      <c r="E136" s="452"/>
      <c r="F136" s="449" t="s">
        <v>795</v>
      </c>
      <c r="G136" s="453"/>
      <c r="H136" s="449" t="s">
        <v>796</v>
      </c>
      <c r="I136" s="453"/>
      <c r="J136" s="454" t="s">
        <v>238</v>
      </c>
      <c r="K136" s="455" t="s">
        <v>453</v>
      </c>
      <c r="L136" s="455" t="s">
        <v>454</v>
      </c>
    </row>
    <row r="137" spans="1:12">
      <c r="A137" s="456">
        <v>1</v>
      </c>
      <c r="B137" s="457">
        <v>2</v>
      </c>
      <c r="C137" s="458"/>
      <c r="D137" s="457">
        <v>3</v>
      </c>
      <c r="E137" s="458"/>
      <c r="F137" s="459">
        <v>4</v>
      </c>
      <c r="G137" s="458"/>
      <c r="H137" s="457">
        <v>5</v>
      </c>
      <c r="I137" s="458"/>
      <c r="J137" s="458">
        <v>6</v>
      </c>
      <c r="K137" s="458">
        <v>7</v>
      </c>
      <c r="L137" s="456">
        <v>8</v>
      </c>
    </row>
    <row r="138" spans="1:12" ht="15.75">
      <c r="A138" s="462" t="s">
        <v>553</v>
      </c>
      <c r="B138" s="1146">
        <v>387734520</v>
      </c>
      <c r="C138" s="1147"/>
      <c r="D138" s="1192">
        <v>332891923.55592865</v>
      </c>
      <c r="E138" s="463"/>
      <c r="F138" s="1192"/>
      <c r="G138" s="463"/>
      <c r="H138" s="1192"/>
      <c r="I138" s="463"/>
      <c r="J138" s="464">
        <v>0.85855632239277702</v>
      </c>
      <c r="K138" s="464"/>
      <c r="L138" s="464">
        <v>0</v>
      </c>
    </row>
    <row r="139" spans="1:12" ht="15.75">
      <c r="A139" s="466" t="s">
        <v>554</v>
      </c>
      <c r="B139" s="1148"/>
      <c r="C139" s="1149"/>
      <c r="D139" s="1193"/>
      <c r="E139" s="1150"/>
      <c r="F139" s="1193"/>
      <c r="G139" s="1150"/>
      <c r="H139" s="1193"/>
      <c r="I139" s="1150"/>
      <c r="J139" s="464"/>
      <c r="K139" s="464"/>
      <c r="L139" s="464"/>
    </row>
    <row r="140" spans="1:12" ht="15.75">
      <c r="A140" s="462" t="s">
        <v>555</v>
      </c>
      <c r="B140" s="1148">
        <v>359731300</v>
      </c>
      <c r="C140" s="1149"/>
      <c r="D140" s="1194">
        <v>304546810.17242014</v>
      </c>
      <c r="E140" s="1150"/>
      <c r="F140" s="1194"/>
      <c r="G140" s="1150"/>
      <c r="H140" s="1194"/>
      <c r="I140" s="1150"/>
      <c r="J140" s="464">
        <v>0.84659525087869791</v>
      </c>
      <c r="K140" s="464"/>
      <c r="L140" s="464">
        <v>0</v>
      </c>
    </row>
    <row r="141" spans="1:12" ht="15.75">
      <c r="A141" s="466" t="s">
        <v>556</v>
      </c>
      <c r="B141" s="1151"/>
      <c r="C141" s="1152"/>
      <c r="D141" s="1193"/>
      <c r="E141" s="1150"/>
      <c r="F141" s="1193"/>
      <c r="G141" s="1150"/>
      <c r="H141" s="1193"/>
      <c r="I141" s="1150"/>
      <c r="J141" s="469"/>
      <c r="K141" s="469"/>
      <c r="L141" s="469"/>
    </row>
    <row r="142" spans="1:12">
      <c r="A142" s="468" t="s">
        <v>557</v>
      </c>
      <c r="B142" s="1151">
        <v>179600000</v>
      </c>
      <c r="C142" s="1152"/>
      <c r="D142" s="1193">
        <v>150116141.72797006</v>
      </c>
      <c r="E142" s="1153"/>
      <c r="F142" s="1193"/>
      <c r="G142" s="1153"/>
      <c r="H142" s="1193"/>
      <c r="I142" s="1153"/>
      <c r="J142" s="469">
        <v>0.83583597844081325</v>
      </c>
      <c r="K142" s="469"/>
      <c r="L142" s="469">
        <v>0</v>
      </c>
    </row>
    <row r="143" spans="1:12">
      <c r="A143" s="468" t="s">
        <v>558</v>
      </c>
      <c r="B143" s="1151">
        <v>73000000</v>
      </c>
      <c r="C143" s="1152"/>
      <c r="D143" s="1193">
        <v>59334864.058530018</v>
      </c>
      <c r="E143" s="1153"/>
      <c r="F143" s="1193"/>
      <c r="G143" s="1153"/>
      <c r="H143" s="1193"/>
      <c r="I143" s="1153"/>
      <c r="J143" s="469">
        <v>0.81280635696616466</v>
      </c>
      <c r="K143" s="469"/>
      <c r="L143" s="469">
        <v>0</v>
      </c>
    </row>
    <row r="144" spans="1:12">
      <c r="A144" s="470" t="s">
        <v>559</v>
      </c>
      <c r="B144" s="1151"/>
      <c r="C144" s="1152"/>
      <c r="D144" s="1193"/>
      <c r="E144" s="1153"/>
      <c r="F144" s="1193"/>
      <c r="G144" s="1153"/>
      <c r="H144" s="1193"/>
      <c r="I144" s="1153"/>
      <c r="J144" s="469"/>
      <c r="K144" s="469"/>
      <c r="L144" s="469"/>
    </row>
    <row r="145" spans="1:12">
      <c r="A145" s="468" t="s">
        <v>560</v>
      </c>
      <c r="B145" s="1151">
        <v>4356552</v>
      </c>
      <c r="C145" s="1152"/>
      <c r="D145" s="1193">
        <v>3525256.8903000001</v>
      </c>
      <c r="E145" s="1153"/>
      <c r="F145" s="1193"/>
      <c r="G145" s="1153"/>
      <c r="H145" s="1193"/>
      <c r="I145" s="1153"/>
      <c r="J145" s="469">
        <v>0.80918508267547362</v>
      </c>
      <c r="K145" s="469"/>
      <c r="L145" s="469">
        <v>0</v>
      </c>
    </row>
    <row r="146" spans="1:12">
      <c r="A146" s="468" t="s">
        <v>561</v>
      </c>
      <c r="B146" s="1151">
        <v>68343974</v>
      </c>
      <c r="C146" s="1152"/>
      <c r="D146" s="1193">
        <v>55643222.69594001</v>
      </c>
      <c r="E146" s="1153"/>
      <c r="F146" s="1193"/>
      <c r="G146" s="1153"/>
      <c r="H146" s="1193"/>
      <c r="I146" s="1153"/>
      <c r="J146" s="469">
        <v>0.81416428456355217</v>
      </c>
      <c r="K146" s="469"/>
      <c r="L146" s="469">
        <v>0</v>
      </c>
    </row>
    <row r="147" spans="1:12">
      <c r="A147" s="468" t="s">
        <v>562</v>
      </c>
      <c r="B147" s="1151">
        <v>299474</v>
      </c>
      <c r="C147" s="1152"/>
      <c r="D147" s="1193">
        <v>166384.47229000001</v>
      </c>
      <c r="E147" s="1153"/>
      <c r="F147" s="1193"/>
      <c r="G147" s="1153"/>
      <c r="H147" s="1193"/>
      <c r="I147" s="1153"/>
      <c r="J147" s="469">
        <v>0.5555890404175321</v>
      </c>
      <c r="K147" s="469"/>
      <c r="L147" s="469">
        <v>0</v>
      </c>
    </row>
    <row r="148" spans="1:12">
      <c r="A148" s="468" t="s">
        <v>563</v>
      </c>
      <c r="B148" s="1151">
        <v>2080000</v>
      </c>
      <c r="C148" s="1152"/>
      <c r="D148" s="1193">
        <v>1902194.0981500002</v>
      </c>
      <c r="E148" s="1153"/>
      <c r="F148" s="1193"/>
      <c r="G148" s="1153"/>
      <c r="H148" s="1193"/>
      <c r="I148" s="1153"/>
      <c r="J148" s="469">
        <v>0.91451639334134627</v>
      </c>
      <c r="K148" s="469"/>
      <c r="L148" s="469">
        <v>0</v>
      </c>
    </row>
    <row r="149" spans="1:12">
      <c r="A149" s="468" t="s">
        <v>564</v>
      </c>
      <c r="B149" s="1151">
        <v>34800000</v>
      </c>
      <c r="C149" s="1152"/>
      <c r="D149" s="1193">
        <v>34019866.998210005</v>
      </c>
      <c r="E149" s="1153"/>
      <c r="F149" s="1193"/>
      <c r="G149" s="1153"/>
      <c r="H149" s="1193"/>
      <c r="I149" s="1153"/>
      <c r="J149" s="469">
        <v>0.97758238500603467</v>
      </c>
      <c r="K149" s="469"/>
      <c r="L149" s="469">
        <v>0</v>
      </c>
    </row>
    <row r="150" spans="1:12">
      <c r="A150" s="470" t="s">
        <v>565</v>
      </c>
      <c r="B150" s="1151"/>
      <c r="C150" s="1152"/>
      <c r="D150" s="1193"/>
      <c r="E150" s="1153"/>
      <c r="F150" s="1193"/>
      <c r="G150" s="1153"/>
      <c r="H150" s="1193"/>
      <c r="I150" s="1153"/>
      <c r="J150" s="469"/>
      <c r="K150" s="469"/>
      <c r="L150" s="469"/>
    </row>
    <row r="151" spans="1:12">
      <c r="A151" s="468" t="s">
        <v>566</v>
      </c>
      <c r="B151" s="1151">
        <v>6240</v>
      </c>
      <c r="C151" s="1152"/>
      <c r="D151" s="1193">
        <v>20902.843990000001</v>
      </c>
      <c r="E151" s="1153"/>
      <c r="F151" s="1193"/>
      <c r="G151" s="1153"/>
      <c r="H151" s="1193"/>
      <c r="I151" s="1153"/>
      <c r="J151" s="469">
        <v>3.3498147419871795</v>
      </c>
      <c r="K151" s="469"/>
      <c r="L151" s="469">
        <v>0</v>
      </c>
    </row>
    <row r="152" spans="1:12">
      <c r="A152" s="468" t="s">
        <v>567</v>
      </c>
      <c r="B152" s="1151">
        <v>64300000</v>
      </c>
      <c r="C152" s="1152"/>
      <c r="D152" s="1193">
        <v>53974055.30529999</v>
      </c>
      <c r="E152" s="1153"/>
      <c r="F152" s="1193"/>
      <c r="G152" s="1153"/>
      <c r="H152" s="1193"/>
      <c r="I152" s="1153"/>
      <c r="J152" s="469">
        <v>0.83940988033125952</v>
      </c>
      <c r="K152" s="469"/>
      <c r="L152" s="469">
        <v>0</v>
      </c>
    </row>
    <row r="153" spans="1:12">
      <c r="A153" s="470" t="s">
        <v>559</v>
      </c>
      <c r="B153" s="1151"/>
      <c r="C153" s="1152"/>
      <c r="D153" s="1193"/>
      <c r="E153" s="1153"/>
      <c r="F153" s="1193"/>
      <c r="G153" s="1153"/>
      <c r="H153" s="1193"/>
      <c r="I153" s="1153"/>
      <c r="J153" s="469"/>
      <c r="K153" s="469"/>
      <c r="L153" s="469"/>
    </row>
    <row r="154" spans="1:12">
      <c r="A154" s="468" t="s">
        <v>568</v>
      </c>
      <c r="B154" s="1151">
        <v>53950000</v>
      </c>
      <c r="C154" s="1152"/>
      <c r="D154" s="1193">
        <v>44515835.746719986</v>
      </c>
      <c r="E154" s="1153"/>
      <c r="F154" s="1193"/>
      <c r="G154" s="1153"/>
      <c r="H154" s="1193"/>
      <c r="I154" s="1153"/>
      <c r="J154" s="469">
        <v>0.82513133914216841</v>
      </c>
      <c r="K154" s="469"/>
      <c r="L154" s="469">
        <v>0</v>
      </c>
    </row>
    <row r="155" spans="1:12">
      <c r="A155" s="468" t="s">
        <v>569</v>
      </c>
      <c r="B155" s="1151">
        <v>10346000</v>
      </c>
      <c r="C155" s="1152"/>
      <c r="D155" s="1193">
        <v>9445393.246030001</v>
      </c>
      <c r="E155" s="1153"/>
      <c r="F155" s="1193"/>
      <c r="G155" s="1153"/>
      <c r="H155" s="1193"/>
      <c r="I155" s="1153"/>
      <c r="J155" s="469">
        <v>0.91295121264546697</v>
      </c>
      <c r="K155" s="469"/>
      <c r="L155" s="469">
        <v>0</v>
      </c>
    </row>
    <row r="156" spans="1:12">
      <c r="A156" s="468" t="s">
        <v>570</v>
      </c>
      <c r="B156" s="1151">
        <v>4000</v>
      </c>
      <c r="C156" s="1152"/>
      <c r="D156" s="1193">
        <v>12826.312550000001</v>
      </c>
      <c r="E156" s="1153"/>
      <c r="F156" s="1193"/>
      <c r="G156" s="1153"/>
      <c r="H156" s="1193"/>
      <c r="I156" s="1153"/>
      <c r="J156" s="469">
        <v>3.2065781375000002</v>
      </c>
      <c r="K156" s="469"/>
      <c r="L156" s="469">
        <v>0</v>
      </c>
    </row>
    <row r="157" spans="1:12">
      <c r="A157" s="468" t="s">
        <v>571</v>
      </c>
      <c r="B157" s="1151">
        <v>1400000</v>
      </c>
      <c r="C157" s="1152"/>
      <c r="D157" s="1193">
        <v>1301946.69</v>
      </c>
      <c r="E157" s="1153"/>
      <c r="F157" s="1193"/>
      <c r="G157" s="1153"/>
      <c r="H157" s="1193"/>
      <c r="I157" s="1153"/>
      <c r="J157" s="469">
        <v>0.92996192142857137</v>
      </c>
      <c r="K157" s="469"/>
      <c r="L157" s="469">
        <v>0</v>
      </c>
    </row>
    <row r="158" spans="1:12">
      <c r="A158" s="468" t="s">
        <v>572</v>
      </c>
      <c r="B158" s="1151">
        <v>4551300</v>
      </c>
      <c r="C158" s="1152"/>
      <c r="D158" s="1193">
        <v>3897794.8697800003</v>
      </c>
      <c r="E158" s="1153"/>
      <c r="F158" s="1193"/>
      <c r="G158" s="1153"/>
      <c r="H158" s="1193"/>
      <c r="I158" s="1153"/>
      <c r="J158" s="469">
        <v>0.85641352356030154</v>
      </c>
      <c r="K158" s="469"/>
      <c r="L158" s="469">
        <v>0</v>
      </c>
    </row>
    <row r="159" spans="1:12">
      <c r="A159" s="468" t="s">
        <v>573</v>
      </c>
      <c r="B159" s="1151">
        <v>0</v>
      </c>
      <c r="C159" s="1152"/>
      <c r="D159" s="1193">
        <v>23.972999999999999</v>
      </c>
      <c r="E159" s="1153"/>
      <c r="F159" s="1193"/>
      <c r="G159" s="1153"/>
      <c r="H159" s="1193"/>
      <c r="I159" s="1153"/>
      <c r="J159" s="469"/>
      <c r="K159" s="469"/>
      <c r="L159" s="469"/>
    </row>
    <row r="160" spans="1:12">
      <c r="A160" s="468" t="s">
        <v>574</v>
      </c>
      <c r="B160" s="1151">
        <v>0</v>
      </c>
      <c r="C160" s="1152"/>
      <c r="D160" s="1193">
        <v>36.821209999999994</v>
      </c>
      <c r="E160" s="1153"/>
      <c r="F160" s="1193"/>
      <c r="G160" s="1153"/>
      <c r="H160" s="1193"/>
      <c r="I160" s="1153"/>
      <c r="J160" s="469"/>
      <c r="K160" s="469"/>
      <c r="L160" s="469"/>
    </row>
    <row r="161" spans="1:12">
      <c r="A161" s="472" t="s">
        <v>575</v>
      </c>
      <c r="B161" s="1151">
        <v>0</v>
      </c>
      <c r="C161" s="1152"/>
      <c r="D161" s="1193">
        <v>-114.36972999999999</v>
      </c>
      <c r="E161" s="1153"/>
      <c r="F161" s="1193"/>
      <c r="G161" s="1153"/>
      <c r="H161" s="1193"/>
      <c r="I161" s="1153"/>
      <c r="J161" s="469"/>
      <c r="K161" s="469"/>
      <c r="L161" s="469"/>
    </row>
    <row r="162" spans="1:12" ht="15.75">
      <c r="A162" s="462" t="s">
        <v>576</v>
      </c>
      <c r="B162" s="1148">
        <v>25806040</v>
      </c>
      <c r="C162" s="1149"/>
      <c r="D162" s="1194">
        <v>27342013.067178503</v>
      </c>
      <c r="E162" s="1150"/>
      <c r="F162" s="1194"/>
      <c r="G162" s="1150"/>
      <c r="H162" s="1194"/>
      <c r="I162" s="1150"/>
      <c r="J162" s="464">
        <v>1.0595199056956628</v>
      </c>
      <c r="K162" s="464"/>
      <c r="L162" s="464">
        <v>0</v>
      </c>
    </row>
    <row r="163" spans="1:12" ht="15.75">
      <c r="A163" s="466" t="s">
        <v>556</v>
      </c>
      <c r="B163" s="1151"/>
      <c r="C163" s="1152"/>
      <c r="D163" s="1193"/>
      <c r="E163" s="1153"/>
      <c r="F163" s="1193"/>
      <c r="G163" s="1153"/>
      <c r="H163" s="1193"/>
      <c r="I163" s="1153"/>
      <c r="J163" s="469"/>
      <c r="K163" s="469"/>
      <c r="L163" s="464"/>
    </row>
    <row r="164" spans="1:12">
      <c r="A164" s="468" t="s">
        <v>577</v>
      </c>
      <c r="B164" s="1151">
        <v>2781618</v>
      </c>
      <c r="C164" s="1152"/>
      <c r="D164" s="1193">
        <v>3414154.6459399997</v>
      </c>
      <c r="E164" s="1154"/>
      <c r="F164" s="1193"/>
      <c r="G164" s="1154"/>
      <c r="H164" s="1193"/>
      <c r="I164" s="1154"/>
      <c r="J164" s="469">
        <v>1.2273988182201869</v>
      </c>
      <c r="K164" s="469"/>
      <c r="L164" s="469">
        <v>0</v>
      </c>
    </row>
    <row r="165" spans="1:12">
      <c r="A165" s="470" t="s">
        <v>578</v>
      </c>
      <c r="B165" s="1151"/>
      <c r="C165" s="1152"/>
      <c r="D165" s="1193"/>
      <c r="E165" s="1153"/>
      <c r="F165" s="1193"/>
      <c r="G165" s="1153"/>
      <c r="H165" s="1193"/>
      <c r="I165" s="1153"/>
      <c r="J165" s="469"/>
      <c r="K165" s="469"/>
      <c r="L165" s="469"/>
    </row>
    <row r="166" spans="1:12">
      <c r="A166" s="473" t="s">
        <v>579</v>
      </c>
      <c r="B166" s="1151">
        <v>2107518</v>
      </c>
      <c r="C166" s="1152"/>
      <c r="D166" s="1193">
        <v>2851137.9307299997</v>
      </c>
      <c r="E166" s="1153"/>
      <c r="F166" s="1193"/>
      <c r="G166" s="1153"/>
      <c r="H166" s="1193"/>
      <c r="I166" s="1153"/>
      <c r="J166" s="469">
        <v>1.3528415561480376</v>
      </c>
      <c r="K166" s="469"/>
      <c r="L166" s="469">
        <v>0</v>
      </c>
    </row>
    <row r="167" spans="1:12">
      <c r="A167" s="473" t="s">
        <v>740</v>
      </c>
      <c r="B167" s="1151">
        <v>350000</v>
      </c>
      <c r="C167" s="1152"/>
      <c r="D167" s="1193">
        <v>198272.06237999996</v>
      </c>
      <c r="E167" s="1153"/>
      <c r="F167" s="1193"/>
      <c r="G167" s="1153"/>
      <c r="H167" s="1193"/>
      <c r="I167" s="1153"/>
      <c r="J167" s="469">
        <v>0.56649160679999988</v>
      </c>
      <c r="K167" s="469"/>
      <c r="L167" s="469">
        <v>0</v>
      </c>
    </row>
    <row r="168" spans="1:12">
      <c r="A168" s="468" t="s">
        <v>741</v>
      </c>
      <c r="B168" s="1151">
        <v>324100</v>
      </c>
      <c r="C168" s="1152"/>
      <c r="D168" s="1193">
        <v>364744.65282999998</v>
      </c>
      <c r="E168" s="1153"/>
      <c r="F168" s="1193"/>
      <c r="G168" s="1153"/>
      <c r="H168" s="1193"/>
      <c r="I168" s="1153"/>
      <c r="J168" s="469">
        <v>1.1254077532551681</v>
      </c>
      <c r="K168" s="469"/>
      <c r="L168" s="469">
        <v>0</v>
      </c>
    </row>
    <row r="169" spans="1:12">
      <c r="A169" s="468" t="s">
        <v>580</v>
      </c>
      <c r="B169" s="1151">
        <v>4184000</v>
      </c>
      <c r="C169" s="1152"/>
      <c r="D169" s="1193">
        <v>3735714.8499000003</v>
      </c>
      <c r="E169" s="1153"/>
      <c r="F169" s="1193"/>
      <c r="G169" s="1153"/>
      <c r="H169" s="1193"/>
      <c r="I169" s="1153"/>
      <c r="J169" s="469">
        <v>0.89285727770076484</v>
      </c>
      <c r="K169" s="469"/>
      <c r="L169" s="469">
        <v>0</v>
      </c>
    </row>
    <row r="170" spans="1:12">
      <c r="A170" s="468" t="s">
        <v>581</v>
      </c>
      <c r="B170" s="1151">
        <v>16247096</v>
      </c>
      <c r="C170" s="1152"/>
      <c r="D170" s="1193">
        <v>18026632.296968505</v>
      </c>
      <c r="E170" s="1153"/>
      <c r="F170" s="1193"/>
      <c r="G170" s="1153"/>
      <c r="H170" s="1193"/>
      <c r="I170" s="1153"/>
      <c r="J170" s="469">
        <v>1.1095294997314291</v>
      </c>
      <c r="K170" s="469"/>
      <c r="L170" s="469">
        <v>0</v>
      </c>
    </row>
    <row r="171" spans="1:12">
      <c r="A171" s="468" t="s">
        <v>582</v>
      </c>
      <c r="B171" s="1151">
        <v>2593326</v>
      </c>
      <c r="C171" s="1152"/>
      <c r="D171" s="1193">
        <v>2165511.2743699998</v>
      </c>
      <c r="E171" s="1153"/>
      <c r="F171" s="1193"/>
      <c r="G171" s="1153"/>
      <c r="H171" s="1193"/>
      <c r="I171" s="1153"/>
      <c r="J171" s="469">
        <v>0.83503241565850173</v>
      </c>
      <c r="K171" s="469"/>
      <c r="L171" s="469">
        <v>0</v>
      </c>
    </row>
    <row r="172" spans="1:12" ht="15.75">
      <c r="A172" s="474" t="s">
        <v>583</v>
      </c>
      <c r="B172" s="1155">
        <v>2197180</v>
      </c>
      <c r="C172" s="1156"/>
      <c r="D172" s="1195">
        <v>1003100.3163300002</v>
      </c>
      <c r="E172" s="1157"/>
      <c r="F172" s="1195"/>
      <c r="G172" s="1157"/>
      <c r="H172" s="1195"/>
      <c r="I172" s="1156"/>
      <c r="J172" s="475">
        <v>0.45653989037311471</v>
      </c>
      <c r="K172" s="475"/>
      <c r="L172" s="475">
        <v>0</v>
      </c>
    </row>
  </sheetData>
  <mergeCells count="9">
    <mergeCell ref="D134:I134"/>
    <mergeCell ref="J134:L134"/>
    <mergeCell ref="D91:I91"/>
    <mergeCell ref="J91:L91"/>
    <mergeCell ref="A2:L2"/>
    <mergeCell ref="D5:I5"/>
    <mergeCell ref="J5:L5"/>
    <mergeCell ref="D48:I48"/>
    <mergeCell ref="J48:L48"/>
  </mergeCells>
  <conditionalFormatting sqref="K9:K43 L39 K95:K129">
    <cfRule type="containsErrors" dxfId="10" priority="4">
      <formula>ISERROR(K9)</formula>
    </cfRule>
  </conditionalFormatting>
  <conditionalFormatting sqref="K52:K86">
    <cfRule type="containsErrors" dxfId="9" priority="3">
      <formula>ISERROR(K52)</formula>
    </cfRule>
  </conditionalFormatting>
  <conditionalFormatting sqref="K138:K172">
    <cfRule type="containsErrors" dxfId="8" priority="1">
      <formula>ISERROR(K138)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4" fitToHeight="100" orientation="landscape" useFirstPageNumber="1" r:id="rId1"/>
  <headerFooter alignWithMargins="0">
    <oddHeader>&amp;C&amp;"Arial,Normalny"&amp;12- &amp;P -</oddHeader>
  </headerFooter>
  <rowBreaks count="3" manualBreakCount="3">
    <brk id="45" max="11" man="1"/>
    <brk id="88" max="11" man="1"/>
    <brk id="13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7"/>
  <dimension ref="A1:H196"/>
  <sheetViews>
    <sheetView showGridLines="0" zoomScale="70" zoomScaleNormal="70" workbookViewId="0">
      <selection activeCell="I16" sqref="I16"/>
    </sheetView>
  </sheetViews>
  <sheetFormatPr defaultColWidth="96.42578125" defaultRowHeight="15"/>
  <cols>
    <col min="1" max="1" width="99" style="94" customWidth="1"/>
    <col min="2" max="3" width="21.140625" style="94" customWidth="1"/>
    <col min="4" max="4" width="2" style="94" customWidth="1"/>
    <col min="5" max="5" width="18.5703125" style="94" customWidth="1"/>
    <col min="6" max="6" width="8.5703125" style="94" customWidth="1"/>
    <col min="7" max="7" width="14.42578125" style="94" bestFit="1" customWidth="1"/>
    <col min="8" max="8" width="26.85546875" style="94" customWidth="1"/>
    <col min="9" max="16384" width="96.42578125" style="94"/>
  </cols>
  <sheetData>
    <row r="1" spans="1:8" ht="18" customHeight="1">
      <c r="A1" s="91" t="s">
        <v>231</v>
      </c>
      <c r="B1" s="92"/>
      <c r="C1" s="92"/>
      <c r="D1" s="92"/>
      <c r="E1" s="92"/>
    </row>
    <row r="2" spans="1:8" ht="18" customHeight="1">
      <c r="A2" s="1594" t="s">
        <v>232</v>
      </c>
      <c r="B2" s="1594"/>
      <c r="C2" s="1594"/>
      <c r="D2" s="1594"/>
      <c r="E2" s="1594"/>
    </row>
    <row r="3" spans="1:8" ht="18" customHeight="1">
      <c r="A3" s="95"/>
      <c r="B3" s="96"/>
      <c r="C3" s="96"/>
      <c r="D3" s="96"/>
      <c r="E3" s="96"/>
    </row>
    <row r="4" spans="1:8" ht="18" customHeight="1">
      <c r="A4" s="97"/>
      <c r="C4" s="94" t="s">
        <v>4</v>
      </c>
      <c r="E4" s="98" t="s">
        <v>2</v>
      </c>
      <c r="F4" s="833"/>
      <c r="G4" s="833"/>
      <c r="H4" s="833"/>
    </row>
    <row r="5" spans="1:8" ht="15.95" customHeight="1">
      <c r="A5" s="99"/>
      <c r="B5" s="100" t="s">
        <v>233</v>
      </c>
      <c r="C5" s="1596" t="s">
        <v>235</v>
      </c>
      <c r="D5" s="1597"/>
      <c r="E5" s="385"/>
      <c r="F5" s="833"/>
      <c r="G5" s="833"/>
      <c r="H5" s="833"/>
    </row>
    <row r="6" spans="1:8" ht="15.95" customHeight="1">
      <c r="A6" s="101" t="s">
        <v>3</v>
      </c>
      <c r="B6" s="102" t="s">
        <v>234</v>
      </c>
      <c r="C6" s="1598"/>
      <c r="D6" s="1599"/>
      <c r="E6" s="386" t="s">
        <v>236</v>
      </c>
      <c r="F6" s="833"/>
      <c r="G6" s="833"/>
      <c r="H6" s="833"/>
    </row>
    <row r="7" spans="1:8" ht="15.95" customHeight="1">
      <c r="A7" s="103"/>
      <c r="B7" s="104" t="s">
        <v>771</v>
      </c>
      <c r="C7" s="1598"/>
      <c r="D7" s="1599"/>
      <c r="E7" s="383" t="s">
        <v>238</v>
      </c>
      <c r="F7" s="833"/>
      <c r="G7" s="833"/>
      <c r="H7" s="834"/>
    </row>
    <row r="8" spans="1:8" s="107" customFormat="1" ht="9.9499999999999993" customHeight="1">
      <c r="A8" s="105">
        <v>1</v>
      </c>
      <c r="B8" s="106">
        <v>2</v>
      </c>
      <c r="C8" s="1600">
        <v>3</v>
      </c>
      <c r="D8" s="1601"/>
      <c r="E8" s="415">
        <v>4</v>
      </c>
      <c r="F8" s="835"/>
      <c r="G8" s="835"/>
      <c r="H8" s="836"/>
    </row>
    <row r="9" spans="1:8" ht="31.5" customHeight="1">
      <c r="A9" s="925" t="s">
        <v>239</v>
      </c>
      <c r="B9" s="1039">
        <v>387734520000</v>
      </c>
      <c r="C9" s="1205">
        <v>332891923555.93005</v>
      </c>
      <c r="D9" s="1037"/>
      <c r="E9" s="414">
        <v>0.85855632239278068</v>
      </c>
      <c r="F9" s="1595"/>
      <c r="G9" s="1595"/>
      <c r="H9" s="833"/>
    </row>
    <row r="10" spans="1:8" ht="19.5" customHeight="1">
      <c r="A10" s="926" t="s">
        <v>240</v>
      </c>
      <c r="B10" s="1567">
        <v>415000</v>
      </c>
      <c r="C10" s="1568">
        <v>730799.20000000007</v>
      </c>
      <c r="D10" s="1038"/>
      <c r="E10" s="384">
        <v>1.7609619277108435</v>
      </c>
      <c r="F10" s="837"/>
      <c r="G10" s="838"/>
      <c r="H10" s="833"/>
    </row>
    <row r="11" spans="1:8" ht="19.5" customHeight="1">
      <c r="A11" s="926" t="s">
        <v>241</v>
      </c>
      <c r="B11" s="1567">
        <v>4064000</v>
      </c>
      <c r="C11" s="1568">
        <v>4371252.4800000004</v>
      </c>
      <c r="D11" s="1038"/>
      <c r="E11" s="384">
        <v>1.0756034645669292</v>
      </c>
      <c r="F11" s="837"/>
      <c r="G11" s="838"/>
      <c r="H11" s="833"/>
    </row>
    <row r="12" spans="1:8" ht="19.5" customHeight="1">
      <c r="A12" s="926" t="s">
        <v>242</v>
      </c>
      <c r="B12" s="1567">
        <v>450000</v>
      </c>
      <c r="C12" s="1568">
        <v>254898.33000000002</v>
      </c>
      <c r="D12" s="1038"/>
      <c r="E12" s="384">
        <v>0.56644073333333333</v>
      </c>
      <c r="F12" s="837"/>
      <c r="G12" s="838"/>
      <c r="H12" s="833"/>
    </row>
    <row r="13" spans="1:8" ht="20.100000000000001" customHeight="1">
      <c r="A13" s="926" t="s">
        <v>243</v>
      </c>
      <c r="B13" s="1567">
        <v>262000</v>
      </c>
      <c r="C13" s="1568">
        <v>2858814.8099999996</v>
      </c>
      <c r="D13" s="1038"/>
      <c r="E13" s="384" t="s">
        <v>763</v>
      </c>
      <c r="F13" s="837"/>
      <c r="G13" s="838"/>
      <c r="H13" s="833"/>
    </row>
    <row r="14" spans="1:8" ht="20.100000000000001" customHeight="1">
      <c r="A14" s="926" t="s">
        <v>244</v>
      </c>
      <c r="B14" s="1567">
        <v>53496000</v>
      </c>
      <c r="C14" s="1568">
        <v>41694473.579999998</v>
      </c>
      <c r="D14" s="1038"/>
      <c r="E14" s="384">
        <v>0.77939422723194252</v>
      </c>
      <c r="F14" s="837"/>
      <c r="G14" s="838"/>
      <c r="H14" s="833"/>
    </row>
    <row r="15" spans="1:8" ht="20.100000000000001" customHeight="1">
      <c r="A15" s="926" t="s">
        <v>245</v>
      </c>
      <c r="B15" s="1567">
        <v>30000</v>
      </c>
      <c r="C15" s="1568">
        <v>23869.710000000003</v>
      </c>
      <c r="D15" s="1038"/>
      <c r="E15" s="384">
        <v>0.79565700000000006</v>
      </c>
      <c r="F15" s="837"/>
      <c r="G15" s="838"/>
      <c r="H15" s="833"/>
    </row>
    <row r="16" spans="1:8" ht="20.100000000000001" customHeight="1">
      <c r="A16" s="926" t="s">
        <v>246</v>
      </c>
      <c r="B16" s="1567">
        <v>852000</v>
      </c>
      <c r="C16" s="1568">
        <v>883393.91</v>
      </c>
      <c r="D16" s="1038"/>
      <c r="E16" s="384">
        <v>1.0368473122065729</v>
      </c>
      <c r="F16" s="837"/>
      <c r="G16" s="838"/>
      <c r="H16" s="833"/>
    </row>
    <row r="17" spans="1:8" ht="20.100000000000001" customHeight="1">
      <c r="A17" s="926" t="s">
        <v>247</v>
      </c>
      <c r="B17" s="1567">
        <v>48000</v>
      </c>
      <c r="C17" s="1568">
        <v>48207.29</v>
      </c>
      <c r="D17" s="1038"/>
      <c r="E17" s="384">
        <v>1.0043185416666667</v>
      </c>
      <c r="F17" s="837"/>
      <c r="G17" s="838"/>
      <c r="H17" s="833"/>
    </row>
    <row r="18" spans="1:8" ht="20.100000000000001" customHeight="1">
      <c r="A18" s="926" t="s">
        <v>248</v>
      </c>
      <c r="B18" s="1567">
        <v>31802000</v>
      </c>
      <c r="C18" s="1568">
        <v>28207185.419999998</v>
      </c>
      <c r="D18" s="1038"/>
      <c r="E18" s="384">
        <v>0.88696262562103001</v>
      </c>
      <c r="F18" s="837"/>
      <c r="G18" s="838"/>
      <c r="H18" s="833"/>
    </row>
    <row r="19" spans="1:8" ht="19.5" customHeight="1">
      <c r="A19" s="927" t="s">
        <v>729</v>
      </c>
      <c r="B19" s="1567">
        <v>0</v>
      </c>
      <c r="C19" s="1568">
        <v>17996.939999999999</v>
      </c>
      <c r="D19" s="1038"/>
      <c r="E19" s="384">
        <v>0</v>
      </c>
      <c r="F19" s="833"/>
      <c r="G19" s="833"/>
      <c r="H19" s="833"/>
    </row>
    <row r="20" spans="1:8" ht="20.100000000000001" customHeight="1">
      <c r="A20" s="926" t="s">
        <v>249</v>
      </c>
      <c r="B20" s="1567">
        <v>10000</v>
      </c>
      <c r="C20" s="1568">
        <v>112820.34000000001</v>
      </c>
      <c r="D20" s="1038"/>
      <c r="E20" s="384" t="s">
        <v>763</v>
      </c>
      <c r="F20" s="837"/>
      <c r="G20" s="838"/>
      <c r="H20" s="833"/>
    </row>
    <row r="21" spans="1:8" ht="20.100000000000001" customHeight="1">
      <c r="A21" s="926" t="s">
        <v>250</v>
      </c>
      <c r="B21" s="1567">
        <v>1728000</v>
      </c>
      <c r="C21" s="1568">
        <v>1941380.3299999998</v>
      </c>
      <c r="D21" s="1038"/>
      <c r="E21" s="384">
        <v>1.1234839872685185</v>
      </c>
      <c r="F21" s="837"/>
      <c r="G21" s="838"/>
      <c r="H21" s="833"/>
    </row>
    <row r="22" spans="1:8" ht="20.100000000000001" customHeight="1">
      <c r="A22" s="926" t="s">
        <v>251</v>
      </c>
      <c r="B22" s="1567">
        <v>1667000</v>
      </c>
      <c r="C22" s="1568">
        <v>2891902.0500000003</v>
      </c>
      <c r="D22" s="1038"/>
      <c r="E22" s="384">
        <v>1.7347942711457711</v>
      </c>
      <c r="F22" s="837"/>
      <c r="G22" s="838"/>
      <c r="H22" s="833"/>
    </row>
    <row r="23" spans="1:8" ht="20.100000000000001" customHeight="1">
      <c r="A23" s="926" t="s">
        <v>252</v>
      </c>
      <c r="B23" s="1567">
        <v>2000</v>
      </c>
      <c r="C23" s="1568">
        <v>1350.7</v>
      </c>
      <c r="D23" s="1038"/>
      <c r="E23" s="384">
        <v>0.67535000000000001</v>
      </c>
      <c r="F23" s="837"/>
      <c r="G23" s="838"/>
      <c r="H23" s="833"/>
    </row>
    <row r="24" spans="1:8" ht="20.100000000000001" customHeight="1">
      <c r="A24" s="926" t="s">
        <v>253</v>
      </c>
      <c r="B24" s="1567">
        <v>2327238000</v>
      </c>
      <c r="C24" s="1568">
        <v>2138026358.5999997</v>
      </c>
      <c r="D24" s="1038"/>
      <c r="E24" s="384">
        <v>0.91869690964138595</v>
      </c>
      <c r="F24" s="837"/>
      <c r="G24" s="838"/>
      <c r="H24" s="833"/>
    </row>
    <row r="25" spans="1:8" ht="20.100000000000001" customHeight="1">
      <c r="A25" s="926" t="s">
        <v>254</v>
      </c>
      <c r="B25" s="1567">
        <v>1400720000</v>
      </c>
      <c r="C25" s="1568">
        <v>2094779019.9599998</v>
      </c>
      <c r="D25" s="1038"/>
      <c r="E25" s="384">
        <v>1.49550161342738</v>
      </c>
      <c r="F25" s="837"/>
      <c r="G25" s="838"/>
      <c r="H25" s="833"/>
    </row>
    <row r="26" spans="1:8" ht="20.100000000000001" customHeight="1">
      <c r="A26" s="926" t="s">
        <v>255</v>
      </c>
      <c r="B26" s="1567">
        <v>30000</v>
      </c>
      <c r="C26" s="1568">
        <v>337424.16000000003</v>
      </c>
      <c r="D26" s="1038"/>
      <c r="E26" s="384" t="s">
        <v>763</v>
      </c>
      <c r="F26" s="837"/>
      <c r="G26" s="838"/>
      <c r="H26" s="833"/>
    </row>
    <row r="27" spans="1:8" ht="20.100000000000001" customHeight="1">
      <c r="A27" s="928" t="s">
        <v>256</v>
      </c>
      <c r="B27" s="1567">
        <v>10541000</v>
      </c>
      <c r="C27" s="1568">
        <v>40115275.940000005</v>
      </c>
      <c r="D27" s="1038"/>
      <c r="E27" s="384">
        <v>3.805642343231193</v>
      </c>
      <c r="F27" s="837"/>
      <c r="G27" s="838"/>
      <c r="H27" s="833"/>
    </row>
    <row r="28" spans="1:8" ht="20.100000000000001" customHeight="1">
      <c r="A28" s="926" t="s">
        <v>257</v>
      </c>
      <c r="B28" s="1567">
        <v>579309000</v>
      </c>
      <c r="C28" s="1568">
        <v>685765798.79999995</v>
      </c>
      <c r="D28" s="1038"/>
      <c r="E28" s="384">
        <v>1.1837651388119292</v>
      </c>
      <c r="F28" s="837"/>
      <c r="G28" s="838"/>
      <c r="H28" s="833"/>
    </row>
    <row r="29" spans="1:8" ht="20.100000000000001" customHeight="1">
      <c r="A29" s="926" t="s">
        <v>258</v>
      </c>
      <c r="B29" s="1567">
        <v>65671000</v>
      </c>
      <c r="C29" s="1568">
        <v>60250928.150000006</v>
      </c>
      <c r="D29" s="1038"/>
      <c r="E29" s="384">
        <v>0.91746628115911144</v>
      </c>
      <c r="F29" s="837"/>
      <c r="G29" s="838"/>
      <c r="H29" s="833"/>
    </row>
    <row r="30" spans="1:8" ht="20.100000000000001" customHeight="1">
      <c r="A30" s="926" t="s">
        <v>259</v>
      </c>
      <c r="B30" s="1567">
        <v>12719000</v>
      </c>
      <c r="C30" s="1568">
        <v>1397822.4200000009</v>
      </c>
      <c r="D30" s="1038"/>
      <c r="E30" s="384">
        <v>0.10990033964934356</v>
      </c>
      <c r="F30" s="837"/>
      <c r="G30" s="838"/>
      <c r="H30" s="833"/>
    </row>
    <row r="31" spans="1:8" ht="20.100000000000001" customHeight="1">
      <c r="A31" s="926" t="s">
        <v>260</v>
      </c>
      <c r="B31" s="1567">
        <v>22818000</v>
      </c>
      <c r="C31" s="1568">
        <v>20461946.899999999</v>
      </c>
      <c r="D31" s="1038"/>
      <c r="E31" s="384">
        <v>0.89674585415023222</v>
      </c>
      <c r="F31" s="837"/>
      <c r="G31" s="833"/>
      <c r="H31" s="833"/>
    </row>
    <row r="32" spans="1:8" ht="20.100000000000001" customHeight="1">
      <c r="A32" s="926" t="s">
        <v>261</v>
      </c>
      <c r="B32" s="1567">
        <v>0</v>
      </c>
      <c r="C32" s="1568">
        <v>10181.67</v>
      </c>
      <c r="D32" s="1038"/>
      <c r="E32" s="384">
        <v>0</v>
      </c>
      <c r="F32" s="837"/>
      <c r="G32" s="833"/>
      <c r="H32" s="833"/>
    </row>
    <row r="33" spans="1:8" ht="20.100000000000001" customHeight="1">
      <c r="A33" s="926" t="s">
        <v>262</v>
      </c>
      <c r="B33" s="1567">
        <v>5289000</v>
      </c>
      <c r="C33" s="1568">
        <v>8179427.7499999981</v>
      </c>
      <c r="D33" s="1038"/>
      <c r="E33" s="384">
        <v>1.5464979674796744</v>
      </c>
      <c r="F33" s="837"/>
      <c r="G33" s="838"/>
      <c r="H33" s="833"/>
    </row>
    <row r="34" spans="1:8" ht="20.100000000000001" customHeight="1">
      <c r="A34" s="926" t="s">
        <v>263</v>
      </c>
      <c r="B34" s="1567">
        <v>748000</v>
      </c>
      <c r="C34" s="1568">
        <v>795522.21</v>
      </c>
      <c r="D34" s="1038"/>
      <c r="E34" s="384">
        <v>1.0635323663101603</v>
      </c>
      <c r="F34" s="837"/>
      <c r="G34" s="838"/>
      <c r="H34" s="833"/>
    </row>
    <row r="35" spans="1:8" ht="20.100000000000001" customHeight="1">
      <c r="A35" s="926" t="s">
        <v>264</v>
      </c>
      <c r="B35" s="1567">
        <v>7000</v>
      </c>
      <c r="C35" s="1568">
        <v>22502.870000000003</v>
      </c>
      <c r="D35" s="1038"/>
      <c r="E35" s="384">
        <v>3.2146957142857149</v>
      </c>
      <c r="F35" s="839"/>
      <c r="G35" s="838"/>
      <c r="H35" s="833"/>
    </row>
    <row r="36" spans="1:8" ht="20.100000000000001" customHeight="1">
      <c r="A36" s="926" t="s">
        <v>265</v>
      </c>
      <c r="B36" s="1567">
        <v>717000</v>
      </c>
      <c r="C36" s="1568">
        <v>20779745.670000002</v>
      </c>
      <c r="D36" s="1038"/>
      <c r="E36" s="384" t="s">
        <v>763</v>
      </c>
      <c r="F36" s="837"/>
      <c r="G36" s="838"/>
      <c r="H36" s="833"/>
    </row>
    <row r="37" spans="1:8" ht="20.100000000000001" customHeight="1">
      <c r="A37" s="926" t="s">
        <v>748</v>
      </c>
      <c r="B37" s="1567">
        <v>31535000</v>
      </c>
      <c r="C37" s="1568">
        <v>99773222.140000001</v>
      </c>
      <c r="D37" s="1038"/>
      <c r="E37" s="384">
        <v>3.1638884458538135</v>
      </c>
      <c r="F37" s="837"/>
      <c r="G37" s="838"/>
      <c r="H37" s="833"/>
    </row>
    <row r="38" spans="1:8" ht="20.100000000000001" customHeight="1">
      <c r="A38" s="926" t="s">
        <v>266</v>
      </c>
      <c r="B38" s="1567">
        <v>118147000</v>
      </c>
      <c r="C38" s="1568">
        <v>138611114.63</v>
      </c>
      <c r="D38" s="1038"/>
      <c r="E38" s="384">
        <v>1.1732089230365561</v>
      </c>
      <c r="F38" s="837"/>
      <c r="G38" s="838"/>
      <c r="H38" s="833"/>
    </row>
    <row r="39" spans="1:8" ht="20.100000000000001" customHeight="1">
      <c r="A39" s="926" t="s">
        <v>267</v>
      </c>
      <c r="B39" s="1567">
        <v>5879000</v>
      </c>
      <c r="C39" s="1568">
        <v>6801170.9900000012</v>
      </c>
      <c r="D39" s="1038"/>
      <c r="E39" s="384">
        <v>1.1568584776322506</v>
      </c>
      <c r="F39" s="837"/>
      <c r="G39" s="838"/>
      <c r="H39" s="833"/>
    </row>
    <row r="40" spans="1:8" ht="20.100000000000001" customHeight="1">
      <c r="A40" s="926" t="s">
        <v>268</v>
      </c>
      <c r="B40" s="1567">
        <v>44660000</v>
      </c>
      <c r="C40" s="1568">
        <v>27309329.020000007</v>
      </c>
      <c r="D40" s="1038"/>
      <c r="E40" s="384">
        <v>0.611494156291984</v>
      </c>
      <c r="F40" s="837"/>
      <c r="G40" s="838"/>
      <c r="H40" s="833"/>
    </row>
    <row r="41" spans="1:8" s="108" customFormat="1" ht="20.100000000000001" customHeight="1">
      <c r="A41" s="926" t="s">
        <v>269</v>
      </c>
      <c r="B41" s="1567">
        <v>45784000</v>
      </c>
      <c r="C41" s="1568">
        <v>43823250.270000003</v>
      </c>
      <c r="D41" s="1038"/>
      <c r="E41" s="384">
        <v>0.95717390944434744</v>
      </c>
      <c r="F41" s="837"/>
      <c r="G41" s="838"/>
      <c r="H41" s="840"/>
    </row>
    <row r="42" spans="1:8" ht="20.100000000000001" customHeight="1">
      <c r="A42" s="926" t="s">
        <v>270</v>
      </c>
      <c r="B42" s="1567">
        <v>77714000</v>
      </c>
      <c r="C42" s="1568">
        <v>782518126.01999986</v>
      </c>
      <c r="D42" s="1038"/>
      <c r="E42" s="384" t="s">
        <v>763</v>
      </c>
      <c r="F42" s="837"/>
      <c r="G42" s="838"/>
      <c r="H42" s="833"/>
    </row>
    <row r="43" spans="1:8" ht="20.100000000000001" customHeight="1">
      <c r="A43" s="926" t="s">
        <v>271</v>
      </c>
      <c r="B43" s="1567">
        <v>400000</v>
      </c>
      <c r="C43" s="1568">
        <v>42270456.29999999</v>
      </c>
      <c r="D43" s="1038"/>
      <c r="E43" s="384" t="s">
        <v>763</v>
      </c>
      <c r="F43" s="837"/>
      <c r="G43" s="838"/>
      <c r="H43" s="833"/>
    </row>
    <row r="44" spans="1:8" ht="20.100000000000001" customHeight="1">
      <c r="A44" s="926" t="s">
        <v>272</v>
      </c>
      <c r="B44" s="1567">
        <v>390000</v>
      </c>
      <c r="C44" s="1568">
        <v>2041528.42</v>
      </c>
      <c r="D44" s="1038"/>
      <c r="E44" s="384">
        <v>5.2346882564102559</v>
      </c>
      <c r="F44" s="841"/>
      <c r="G44" s="842"/>
      <c r="H44" s="833"/>
    </row>
    <row r="45" spans="1:8" ht="20.100000000000001" customHeight="1">
      <c r="A45" s="926" t="s">
        <v>273</v>
      </c>
      <c r="B45" s="1567">
        <v>63625000</v>
      </c>
      <c r="C45" s="1568">
        <v>61664163.640000001</v>
      </c>
      <c r="D45" s="1038"/>
      <c r="E45" s="384">
        <v>0.96918135387033399</v>
      </c>
      <c r="F45" s="837"/>
      <c r="G45" s="838"/>
      <c r="H45" s="833"/>
    </row>
    <row r="46" spans="1:8" ht="20.100000000000001" hidden="1" customHeight="1">
      <c r="A46" s="926" t="s">
        <v>274</v>
      </c>
      <c r="B46" s="1567">
        <v>0</v>
      </c>
      <c r="C46" s="1568">
        <v>0</v>
      </c>
      <c r="D46" s="1038"/>
      <c r="E46" s="384">
        <v>0</v>
      </c>
      <c r="F46" s="837"/>
      <c r="G46" s="838"/>
      <c r="H46" s="833"/>
    </row>
    <row r="47" spans="1:8" ht="20.100000000000001" customHeight="1">
      <c r="A47" s="926" t="s">
        <v>275</v>
      </c>
      <c r="B47" s="1567">
        <v>111584000</v>
      </c>
      <c r="C47" s="1568">
        <v>137736681.72999999</v>
      </c>
      <c r="D47" s="1038"/>
      <c r="E47" s="384">
        <v>1.2343766286385145</v>
      </c>
      <c r="F47" s="837"/>
      <c r="G47" s="838"/>
      <c r="H47" s="833"/>
    </row>
    <row r="48" spans="1:8" ht="20.100000000000001" customHeight="1">
      <c r="A48" s="926" t="s">
        <v>276</v>
      </c>
      <c r="B48" s="1567">
        <v>0</v>
      </c>
      <c r="C48" s="1568">
        <v>13275.619999999999</v>
      </c>
      <c r="D48" s="1038"/>
      <c r="E48" s="384">
        <v>0</v>
      </c>
      <c r="F48" s="837"/>
      <c r="G48" s="833"/>
      <c r="H48" s="833"/>
    </row>
    <row r="49" spans="1:8" ht="20.100000000000001" customHeight="1">
      <c r="A49" s="926" t="s">
        <v>277</v>
      </c>
      <c r="B49" s="1567">
        <v>4709434000</v>
      </c>
      <c r="C49" s="1568">
        <v>4850505997.6399994</v>
      </c>
      <c r="D49" s="1038"/>
      <c r="E49" s="384">
        <v>1.0299551915665448</v>
      </c>
      <c r="F49" s="837"/>
      <c r="G49" s="838"/>
      <c r="H49" s="833"/>
    </row>
    <row r="50" spans="1:8" ht="20.100000000000001" customHeight="1">
      <c r="A50" s="926" t="s">
        <v>278</v>
      </c>
      <c r="B50" s="1567">
        <v>114724000</v>
      </c>
      <c r="C50" s="1568">
        <v>125391213.52000001</v>
      </c>
      <c r="D50" s="1038"/>
      <c r="E50" s="384">
        <v>1.0929815341166627</v>
      </c>
      <c r="F50" s="837"/>
      <c r="G50" s="838"/>
      <c r="H50" s="833"/>
    </row>
    <row r="51" spans="1:8" ht="20.100000000000001" customHeight="1">
      <c r="A51" s="926" t="s">
        <v>279</v>
      </c>
      <c r="B51" s="1567">
        <v>11000</v>
      </c>
      <c r="C51" s="1568">
        <v>55687.11</v>
      </c>
      <c r="D51" s="1038"/>
      <c r="E51" s="384">
        <v>5.0624645454545458</v>
      </c>
      <c r="F51" s="837"/>
      <c r="G51" s="838"/>
      <c r="H51" s="833"/>
    </row>
    <row r="52" spans="1:8" ht="20.100000000000001" customHeight="1">
      <c r="A52" s="926" t="s">
        <v>280</v>
      </c>
      <c r="B52" s="1567">
        <v>340000</v>
      </c>
      <c r="C52" s="1568">
        <v>1232708.4200000004</v>
      </c>
      <c r="D52" s="1038"/>
      <c r="E52" s="384">
        <v>3.6256130000000013</v>
      </c>
      <c r="F52" s="837"/>
      <c r="G52" s="838"/>
      <c r="H52" s="833"/>
    </row>
    <row r="53" spans="1:8" ht="20.100000000000001" customHeight="1">
      <c r="A53" s="926" t="s">
        <v>281</v>
      </c>
      <c r="B53" s="1567">
        <v>236515000</v>
      </c>
      <c r="C53" s="1568">
        <v>167318494.80000004</v>
      </c>
      <c r="D53" s="1038"/>
      <c r="E53" s="384">
        <v>0.70743291038623357</v>
      </c>
      <c r="F53" s="837"/>
      <c r="G53" s="838"/>
      <c r="H53" s="833"/>
    </row>
    <row r="54" spans="1:8" ht="20.100000000000001" customHeight="1">
      <c r="A54" s="926" t="s">
        <v>282</v>
      </c>
      <c r="B54" s="1567">
        <v>188181000</v>
      </c>
      <c r="C54" s="1568">
        <v>185333874.20000002</v>
      </c>
      <c r="D54" s="1038"/>
      <c r="E54" s="384">
        <v>0.98487028020894785</v>
      </c>
      <c r="F54" s="837"/>
      <c r="G54" s="838"/>
      <c r="H54" s="833"/>
    </row>
    <row r="55" spans="1:8" ht="20.100000000000001" customHeight="1">
      <c r="A55" s="926" t="s">
        <v>283</v>
      </c>
      <c r="B55" s="1567">
        <v>620384000</v>
      </c>
      <c r="C55" s="1568">
        <v>462007025.23999995</v>
      </c>
      <c r="D55" s="1038"/>
      <c r="E55" s="384">
        <v>0.74471138075772414</v>
      </c>
      <c r="F55" s="837"/>
      <c r="G55" s="838"/>
      <c r="H55" s="833"/>
    </row>
    <row r="56" spans="1:8" ht="20.100000000000001" customHeight="1">
      <c r="A56" s="926" t="s">
        <v>284</v>
      </c>
      <c r="B56" s="1567">
        <v>13401000</v>
      </c>
      <c r="C56" s="1568">
        <v>140321068.55000001</v>
      </c>
      <c r="D56" s="1038"/>
      <c r="E56" s="384" t="s">
        <v>763</v>
      </c>
      <c r="F56" s="837"/>
      <c r="G56" s="838"/>
      <c r="H56" s="833"/>
    </row>
    <row r="57" spans="1:8" ht="20.100000000000001" customHeight="1">
      <c r="A57" s="926" t="s">
        <v>285</v>
      </c>
      <c r="B57" s="1567">
        <v>22350000</v>
      </c>
      <c r="C57" s="1568">
        <v>16239540.450000001</v>
      </c>
      <c r="D57" s="1038"/>
      <c r="E57" s="384">
        <v>0.7266013624161074</v>
      </c>
      <c r="F57" s="837"/>
      <c r="G57" s="838"/>
      <c r="H57" s="833"/>
    </row>
    <row r="58" spans="1:8" ht="20.100000000000001" customHeight="1">
      <c r="A58" s="926" t="s">
        <v>286</v>
      </c>
      <c r="B58" s="1567">
        <v>111800000</v>
      </c>
      <c r="C58" s="1568">
        <v>137504572.41999996</v>
      </c>
      <c r="D58" s="1038"/>
      <c r="E58" s="384">
        <v>1.2299156745974951</v>
      </c>
      <c r="F58" s="837"/>
      <c r="G58" s="838"/>
      <c r="H58" s="833"/>
    </row>
    <row r="59" spans="1:8" ht="20.100000000000001" customHeight="1">
      <c r="A59" s="926" t="s">
        <v>287</v>
      </c>
      <c r="B59" s="1567">
        <v>0</v>
      </c>
      <c r="C59" s="1568">
        <v>9361</v>
      </c>
      <c r="D59" s="1038"/>
      <c r="E59" s="384">
        <v>0</v>
      </c>
      <c r="F59" s="837"/>
      <c r="G59" s="833"/>
      <c r="H59" s="833"/>
    </row>
    <row r="60" spans="1:8" ht="20.100000000000001" customHeight="1">
      <c r="A60" s="926" t="s">
        <v>288</v>
      </c>
      <c r="B60" s="1567">
        <v>28480000</v>
      </c>
      <c r="C60" s="1568">
        <v>20801358.300000004</v>
      </c>
      <c r="D60" s="1038"/>
      <c r="E60" s="384">
        <v>0.7303847717696631</v>
      </c>
      <c r="F60" s="837"/>
      <c r="G60" s="838"/>
      <c r="H60" s="833"/>
    </row>
    <row r="61" spans="1:8" ht="20.100000000000001" customHeight="1">
      <c r="A61" s="926" t="s">
        <v>289</v>
      </c>
      <c r="B61" s="1567">
        <v>1000</v>
      </c>
      <c r="C61" s="1568">
        <v>15073.749999999998</v>
      </c>
      <c r="D61" s="1038"/>
      <c r="E61" s="384" t="s">
        <v>763</v>
      </c>
      <c r="F61" s="837"/>
      <c r="G61" s="838"/>
      <c r="H61" s="833"/>
    </row>
    <row r="62" spans="1:8" ht="20.100000000000001" customHeight="1">
      <c r="A62" s="926" t="s">
        <v>290</v>
      </c>
      <c r="B62" s="1567">
        <v>213000</v>
      </c>
      <c r="C62" s="1568">
        <v>983607.74</v>
      </c>
      <c r="D62" s="1038"/>
      <c r="E62" s="384">
        <v>4.6178767136150238</v>
      </c>
      <c r="F62" s="839"/>
      <c r="G62" s="838"/>
      <c r="H62" s="833"/>
    </row>
    <row r="63" spans="1:8" ht="20.100000000000001" customHeight="1">
      <c r="A63" s="926" t="s">
        <v>291</v>
      </c>
      <c r="B63" s="1567">
        <v>10126000</v>
      </c>
      <c r="C63" s="1568">
        <v>9127374.9499999993</v>
      </c>
      <c r="D63" s="1038"/>
      <c r="E63" s="384">
        <v>0.90138010566857585</v>
      </c>
      <c r="F63" s="839"/>
      <c r="G63" s="838"/>
      <c r="H63" s="833"/>
    </row>
    <row r="64" spans="1:8" ht="20.100000000000001" customHeight="1">
      <c r="A64" s="926" t="s">
        <v>292</v>
      </c>
      <c r="B64" s="1567">
        <v>2520000</v>
      </c>
      <c r="C64" s="1568">
        <v>1883409.4599999997</v>
      </c>
      <c r="D64" s="1038"/>
      <c r="E64" s="384">
        <v>0.74738470634920628</v>
      </c>
      <c r="F64" s="837"/>
      <c r="G64" s="838"/>
      <c r="H64" s="833"/>
    </row>
    <row r="65" spans="1:8" ht="20.100000000000001" customHeight="1">
      <c r="A65" s="926" t="s">
        <v>293</v>
      </c>
      <c r="B65" s="1567">
        <v>59000</v>
      </c>
      <c r="C65" s="1568">
        <v>272733.90000000002</v>
      </c>
      <c r="D65" s="1038"/>
      <c r="E65" s="384">
        <v>4.6226084745762712</v>
      </c>
      <c r="F65" s="837"/>
      <c r="G65" s="838"/>
      <c r="H65" s="833"/>
    </row>
    <row r="66" spans="1:8" ht="20.100000000000001" customHeight="1">
      <c r="A66" s="926" t="s">
        <v>294</v>
      </c>
      <c r="B66" s="1567">
        <v>650000</v>
      </c>
      <c r="C66" s="1568">
        <v>531800.19999999995</v>
      </c>
      <c r="D66" s="1038"/>
      <c r="E66" s="384">
        <v>0.81815415384615375</v>
      </c>
      <c r="F66" s="837"/>
      <c r="G66" s="838"/>
      <c r="H66" s="833"/>
    </row>
    <row r="67" spans="1:8" ht="20.100000000000001" customHeight="1">
      <c r="A67" s="926" t="s">
        <v>295</v>
      </c>
      <c r="B67" s="1567">
        <v>73000000</v>
      </c>
      <c r="C67" s="1568">
        <v>63693908.75</v>
      </c>
      <c r="D67" s="1038"/>
      <c r="E67" s="384">
        <v>0.87251929794520544</v>
      </c>
      <c r="F67" s="837"/>
      <c r="G67" s="838"/>
      <c r="H67" s="833"/>
    </row>
    <row r="68" spans="1:8" ht="20.100000000000001" customHeight="1">
      <c r="A68" s="926" t="s">
        <v>296</v>
      </c>
      <c r="B68" s="1567">
        <v>1690000</v>
      </c>
      <c r="C68" s="1568">
        <v>1796157.17</v>
      </c>
      <c r="D68" s="1166"/>
      <c r="E68" s="384">
        <v>1.0628148934911241</v>
      </c>
      <c r="F68" s="837"/>
      <c r="G68" s="838"/>
      <c r="H68" s="833"/>
    </row>
    <row r="69" spans="1:8" ht="19.5" customHeight="1">
      <c r="A69" s="926" t="s">
        <v>297</v>
      </c>
      <c r="B69" s="1567">
        <v>0</v>
      </c>
      <c r="C69" s="1568">
        <v>3706.1499999999996</v>
      </c>
      <c r="D69" s="1038"/>
      <c r="E69" s="384">
        <v>0</v>
      </c>
      <c r="F69" s="837"/>
      <c r="G69" s="833"/>
      <c r="H69" s="833"/>
    </row>
    <row r="70" spans="1:8" ht="20.100000000000001" customHeight="1">
      <c r="A70" s="926" t="s">
        <v>298</v>
      </c>
      <c r="B70" s="1567">
        <v>66874000</v>
      </c>
      <c r="C70" s="1568">
        <v>61032057.100000009</v>
      </c>
      <c r="D70" s="1038"/>
      <c r="E70" s="384">
        <v>0.91264253820617891</v>
      </c>
      <c r="F70" s="837"/>
      <c r="G70" s="838"/>
      <c r="H70" s="833"/>
    </row>
    <row r="71" spans="1:8" ht="20.100000000000001" customHeight="1">
      <c r="A71" s="926" t="s">
        <v>299</v>
      </c>
      <c r="B71" s="1567">
        <v>10718000</v>
      </c>
      <c r="C71" s="1568">
        <v>8547667.4800000004</v>
      </c>
      <c r="D71" s="1038"/>
      <c r="E71" s="384">
        <v>0.79750582944579218</v>
      </c>
      <c r="F71" s="837"/>
      <c r="G71" s="838"/>
      <c r="H71" s="833"/>
    </row>
    <row r="72" spans="1:8" ht="20.100000000000001" customHeight="1">
      <c r="A72" s="926" t="s">
        <v>300</v>
      </c>
      <c r="B72" s="1567">
        <v>28000</v>
      </c>
      <c r="C72" s="1568">
        <v>92422.03</v>
      </c>
      <c r="D72" s="1038"/>
      <c r="E72" s="384">
        <v>3.3007867857142856</v>
      </c>
      <c r="F72" s="837"/>
      <c r="G72" s="838"/>
      <c r="H72" s="833"/>
    </row>
    <row r="73" spans="1:8" ht="20.100000000000001" customHeight="1">
      <c r="A73" s="926" t="s">
        <v>301</v>
      </c>
      <c r="B73" s="1567">
        <v>0</v>
      </c>
      <c r="C73" s="1568">
        <v>3818.09</v>
      </c>
      <c r="D73" s="1038"/>
      <c r="E73" s="384">
        <v>0</v>
      </c>
      <c r="F73" s="837"/>
      <c r="G73" s="833"/>
      <c r="H73" s="833"/>
    </row>
    <row r="74" spans="1:8" ht="20.100000000000001" customHeight="1">
      <c r="A74" s="926" t="s">
        <v>302</v>
      </c>
      <c r="B74" s="1567">
        <v>360000</v>
      </c>
      <c r="C74" s="1568">
        <v>367099.07</v>
      </c>
      <c r="D74" s="1038"/>
      <c r="E74" s="384">
        <v>1.0197196388888889</v>
      </c>
      <c r="F74" s="837"/>
      <c r="G74" s="838"/>
      <c r="H74" s="833"/>
    </row>
    <row r="75" spans="1:8" ht="20.100000000000001" customHeight="1">
      <c r="A75" s="926" t="s">
        <v>303</v>
      </c>
      <c r="B75" s="1567">
        <v>833000</v>
      </c>
      <c r="C75" s="1568">
        <v>709594.4600000002</v>
      </c>
      <c r="D75" s="1038"/>
      <c r="E75" s="384">
        <v>0.85185409363745523</v>
      </c>
      <c r="F75" s="837"/>
      <c r="G75" s="838"/>
      <c r="H75" s="833"/>
    </row>
    <row r="76" spans="1:8" ht="20.100000000000001" hidden="1" customHeight="1">
      <c r="A76" s="926" t="s">
        <v>304</v>
      </c>
      <c r="B76" s="1567">
        <v>0</v>
      </c>
      <c r="C76" s="1568">
        <v>0</v>
      </c>
      <c r="D76" s="1038"/>
      <c r="E76" s="384">
        <v>0</v>
      </c>
      <c r="F76" s="837"/>
      <c r="G76" s="838"/>
      <c r="H76" s="833"/>
    </row>
    <row r="77" spans="1:8" ht="20.100000000000001" customHeight="1">
      <c r="A77" s="926" t="s">
        <v>305</v>
      </c>
      <c r="B77" s="1567">
        <v>3061000</v>
      </c>
      <c r="C77" s="1568">
        <v>3803857.8699999996</v>
      </c>
      <c r="D77" s="1038"/>
      <c r="E77" s="384">
        <v>1.242684701078079</v>
      </c>
      <c r="F77" s="837"/>
      <c r="G77" s="838"/>
      <c r="H77" s="833"/>
    </row>
    <row r="78" spans="1:8" ht="20.100000000000001" customHeight="1">
      <c r="A78" s="926" t="s">
        <v>306</v>
      </c>
      <c r="B78" s="1567">
        <v>4000</v>
      </c>
      <c r="C78" s="1568">
        <v>49581.270000000004</v>
      </c>
      <c r="D78" s="1038"/>
      <c r="E78" s="384" t="s">
        <v>763</v>
      </c>
      <c r="F78" s="837"/>
      <c r="G78" s="838"/>
      <c r="H78" s="833"/>
    </row>
    <row r="79" spans="1:8" ht="20.100000000000001" customHeight="1">
      <c r="A79" s="926" t="s">
        <v>307</v>
      </c>
      <c r="B79" s="1567">
        <v>275423000</v>
      </c>
      <c r="C79" s="1568">
        <v>296208635.41000003</v>
      </c>
      <c r="D79" s="1038"/>
      <c r="E79" s="384">
        <v>1.0754680451886736</v>
      </c>
      <c r="F79" s="837"/>
      <c r="G79" s="838"/>
      <c r="H79" s="833"/>
    </row>
    <row r="80" spans="1:8" ht="20.100000000000001" customHeight="1">
      <c r="A80" s="926" t="s">
        <v>358</v>
      </c>
      <c r="B80" s="1567">
        <v>4510000</v>
      </c>
      <c r="C80" s="1568">
        <v>6064559.7400000002</v>
      </c>
      <c r="D80" s="1038"/>
      <c r="E80" s="384">
        <v>1.3446917383592019</v>
      </c>
      <c r="F80" s="837"/>
      <c r="G80" s="838"/>
      <c r="H80" s="833"/>
    </row>
    <row r="81" spans="1:8" ht="20.100000000000001" customHeight="1">
      <c r="A81" s="926" t="s">
        <v>308</v>
      </c>
      <c r="B81" s="1567">
        <v>554000</v>
      </c>
      <c r="C81" s="1568">
        <v>666788.09</v>
      </c>
      <c r="D81" s="1038"/>
      <c r="E81" s="384">
        <v>1.2035886101083031</v>
      </c>
      <c r="F81" s="837"/>
      <c r="G81" s="838"/>
      <c r="H81" s="833"/>
    </row>
    <row r="82" spans="1:8" ht="20.100000000000001" customHeight="1">
      <c r="A82" s="926" t="s">
        <v>309</v>
      </c>
      <c r="B82" s="1567">
        <v>707502000</v>
      </c>
      <c r="C82" s="1568">
        <v>646382889.98000002</v>
      </c>
      <c r="D82" s="1038"/>
      <c r="E82" s="384">
        <v>0.91361280954682811</v>
      </c>
      <c r="F82" s="839"/>
      <c r="G82" s="838"/>
      <c r="H82" s="833"/>
    </row>
    <row r="83" spans="1:8" ht="20.100000000000001" customHeight="1">
      <c r="A83" s="926" t="s">
        <v>310</v>
      </c>
      <c r="B83" s="1567">
        <v>368864092000</v>
      </c>
      <c r="C83" s="1568">
        <v>312174920351.06012</v>
      </c>
      <c r="D83" s="1038"/>
      <c r="E83" s="384">
        <v>0.84631420385332634</v>
      </c>
      <c r="F83" s="837"/>
      <c r="G83" s="838"/>
      <c r="H83" s="833"/>
    </row>
    <row r="84" spans="1:8" ht="20.100000000000001" customHeight="1">
      <c r="A84" s="926" t="s">
        <v>311</v>
      </c>
      <c r="B84" s="1567">
        <v>1501968000</v>
      </c>
      <c r="C84" s="1568">
        <v>2200016168.0700002</v>
      </c>
      <c r="D84" s="1038"/>
      <c r="E84" s="384">
        <v>1.464755685920073</v>
      </c>
      <c r="F84" s="837"/>
      <c r="G84" s="838"/>
      <c r="H84" s="833"/>
    </row>
    <row r="85" spans="1:8" ht="20.100000000000001" customHeight="1">
      <c r="A85" s="926" t="s">
        <v>312</v>
      </c>
      <c r="B85" s="1567">
        <v>2592000</v>
      </c>
      <c r="C85" s="1568">
        <v>2538868.2999999993</v>
      </c>
      <c r="D85" s="1038"/>
      <c r="E85" s="384">
        <v>0.97950165895061703</v>
      </c>
      <c r="F85" s="837"/>
      <c r="G85" s="838"/>
      <c r="H85" s="833"/>
    </row>
    <row r="86" spans="1:8" ht="20.100000000000001" hidden="1" customHeight="1">
      <c r="A86" s="926" t="s">
        <v>313</v>
      </c>
      <c r="B86" s="1567">
        <v>0</v>
      </c>
      <c r="C86" s="1568">
        <v>0</v>
      </c>
      <c r="D86" s="1038"/>
      <c r="E86" s="384">
        <v>0</v>
      </c>
      <c r="F86" s="837"/>
      <c r="G86" s="838"/>
      <c r="H86" s="833"/>
    </row>
    <row r="87" spans="1:8" ht="19.5" customHeight="1">
      <c r="A87" s="926" t="s">
        <v>314</v>
      </c>
      <c r="B87" s="1567">
        <v>2593326000</v>
      </c>
      <c r="C87" s="1568">
        <v>2245217145.5499997</v>
      </c>
      <c r="D87" s="1038"/>
      <c r="E87" s="384">
        <v>0.8657674143358759</v>
      </c>
      <c r="F87" s="837"/>
      <c r="G87" s="833"/>
      <c r="H87" s="833"/>
    </row>
    <row r="88" spans="1:8" ht="20.100000000000001" hidden="1" customHeight="1">
      <c r="A88" s="926" t="s">
        <v>315</v>
      </c>
      <c r="B88" s="1567">
        <v>0</v>
      </c>
      <c r="C88" s="1568">
        <v>0</v>
      </c>
      <c r="D88" s="1038"/>
      <c r="E88" s="384">
        <v>0</v>
      </c>
      <c r="F88" s="837"/>
      <c r="G88" s="838"/>
      <c r="H88" s="833"/>
    </row>
    <row r="89" spans="1:8" ht="20.100000000000001" hidden="1" customHeight="1">
      <c r="A89" s="926" t="s">
        <v>316</v>
      </c>
      <c r="B89" s="1567">
        <v>0</v>
      </c>
      <c r="C89" s="1568">
        <v>0</v>
      </c>
      <c r="D89" s="1038"/>
      <c r="E89" s="384">
        <v>0</v>
      </c>
      <c r="F89" s="837"/>
      <c r="G89" s="838"/>
      <c r="H89" s="833"/>
    </row>
    <row r="90" spans="1:8" ht="20.100000000000001" customHeight="1">
      <c r="A90" s="926" t="s">
        <v>317</v>
      </c>
      <c r="B90" s="1567">
        <v>2537937000</v>
      </c>
      <c r="C90" s="1568">
        <v>2551582908.9299941</v>
      </c>
      <c r="D90" s="1038"/>
      <c r="E90" s="384">
        <v>1.0053767721302751</v>
      </c>
      <c r="F90" s="833"/>
      <c r="G90" s="833"/>
      <c r="H90" s="833"/>
    </row>
    <row r="91" spans="1:8" ht="20.100000000000001" customHeight="1">
      <c r="A91" s="926" t="s">
        <v>318</v>
      </c>
      <c r="B91" s="1567">
        <v>0</v>
      </c>
      <c r="C91" s="1568">
        <v>195167.50999999995</v>
      </c>
      <c r="D91" s="1038"/>
      <c r="E91" s="384">
        <v>0</v>
      </c>
      <c r="F91" s="833"/>
      <c r="G91" s="838"/>
      <c r="H91" s="833"/>
    </row>
    <row r="92" spans="1:8" ht="20.100000000000001" hidden="1" customHeight="1">
      <c r="A92" s="926" t="s">
        <v>319</v>
      </c>
      <c r="B92" s="1567">
        <v>0</v>
      </c>
      <c r="C92" s="1568">
        <v>0</v>
      </c>
      <c r="D92" s="1038"/>
      <c r="E92" s="384">
        <v>0</v>
      </c>
      <c r="F92" s="833"/>
      <c r="G92" s="833"/>
      <c r="H92" s="833"/>
    </row>
    <row r="93" spans="1:8" ht="20.100000000000001" customHeight="1">
      <c r="A93" s="926" t="s">
        <v>320</v>
      </c>
      <c r="B93" s="1567">
        <v>10508000</v>
      </c>
      <c r="C93" s="1568">
        <v>10972683.23</v>
      </c>
      <c r="D93" s="1038"/>
      <c r="E93" s="384">
        <v>1.0442218528740008</v>
      </c>
      <c r="F93" s="833"/>
      <c r="G93" s="833"/>
      <c r="H93" s="833"/>
    </row>
    <row r="94" spans="1:8" ht="6" customHeight="1">
      <c r="A94" s="929"/>
      <c r="B94" s="1185"/>
      <c r="C94" s="1206" t="s">
        <v>4</v>
      </c>
      <c r="D94" s="807"/>
      <c r="E94" s="930">
        <v>0</v>
      </c>
      <c r="F94" s="833"/>
      <c r="G94" s="833"/>
      <c r="H94" s="833"/>
    </row>
    <row r="95" spans="1:8" ht="18">
      <c r="A95" s="822" t="s">
        <v>757</v>
      </c>
      <c r="C95" s="109"/>
      <c r="D95" s="109"/>
      <c r="F95" s="833"/>
      <c r="G95" s="833"/>
      <c r="H95" s="833"/>
    </row>
    <row r="96" spans="1:8" ht="18">
      <c r="A96" s="822" t="s">
        <v>770</v>
      </c>
    </row>
    <row r="97" spans="1:5">
      <c r="A97" s="1167"/>
      <c r="C97" s="374"/>
      <c r="D97" s="374"/>
      <c r="E97" s="374"/>
    </row>
    <row r="98" spans="1:5">
      <c r="C98" s="372"/>
      <c r="D98" s="372"/>
      <c r="E98" s="373"/>
    </row>
    <row r="99" spans="1:5">
      <c r="C99" s="374"/>
      <c r="D99" s="374"/>
      <c r="E99" s="374"/>
    </row>
    <row r="196" spans="3:3">
      <c r="C196" s="94" t="s">
        <v>124</v>
      </c>
    </row>
  </sheetData>
  <mergeCells count="4">
    <mergeCell ref="A2:E2"/>
    <mergeCell ref="F9:G9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9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8"/>
  <dimension ref="A1:E31"/>
  <sheetViews>
    <sheetView showGridLines="0" zoomScale="75" zoomScaleNormal="75" zoomScaleSheetLayoutView="85" workbookViewId="0">
      <selection activeCell="H23" sqref="H23"/>
    </sheetView>
  </sheetViews>
  <sheetFormatPr defaultColWidth="16.28515625" defaultRowHeight="15"/>
  <cols>
    <col min="1" max="1" width="52" style="111" customWidth="1"/>
    <col min="2" max="4" width="26.5703125" style="111" customWidth="1"/>
    <col min="5" max="5" width="44.5703125" style="111" customWidth="1"/>
    <col min="6" max="16384" width="16.28515625" style="111"/>
  </cols>
  <sheetData>
    <row r="1" spans="1:5" ht="15" customHeight="1">
      <c r="A1" s="110" t="s">
        <v>321</v>
      </c>
    </row>
    <row r="2" spans="1:5" ht="15.75">
      <c r="A2" s="112" t="s">
        <v>322</v>
      </c>
      <c r="B2" s="113"/>
      <c r="C2" s="113"/>
      <c r="D2" s="113"/>
    </row>
    <row r="3" spans="1:5" ht="15.75">
      <c r="A3" s="112"/>
      <c r="B3" s="113"/>
      <c r="C3" s="113"/>
      <c r="D3" s="113"/>
    </row>
    <row r="4" spans="1:5" ht="15.75" customHeight="1">
      <c r="A4" s="112"/>
      <c r="B4" s="113"/>
      <c r="C4" s="113"/>
      <c r="D4" s="115" t="s">
        <v>2</v>
      </c>
    </row>
    <row r="5" spans="1:5" ht="15.95" customHeight="1">
      <c r="A5" s="116"/>
      <c r="B5" s="117" t="s">
        <v>233</v>
      </c>
      <c r="C5" s="118"/>
      <c r="D5" s="417"/>
    </row>
    <row r="6" spans="1:5" ht="15.95" customHeight="1">
      <c r="A6" s="119" t="s">
        <v>3</v>
      </c>
      <c r="B6" s="120" t="s">
        <v>234</v>
      </c>
      <c r="C6" s="121" t="s">
        <v>235</v>
      </c>
      <c r="D6" s="418" t="s">
        <v>236</v>
      </c>
    </row>
    <row r="7" spans="1:5" ht="15.95" customHeight="1">
      <c r="A7" s="122"/>
      <c r="B7" s="123" t="s">
        <v>772</v>
      </c>
      <c r="C7" s="124"/>
      <c r="D7" s="419" t="s">
        <v>238</v>
      </c>
    </row>
    <row r="8" spans="1:5" s="128" customFormat="1" ht="13.5" customHeight="1">
      <c r="A8" s="125">
        <v>1</v>
      </c>
      <c r="B8" s="126">
        <v>2</v>
      </c>
      <c r="C8" s="127">
        <v>3</v>
      </c>
      <c r="D8" s="416">
        <v>4</v>
      </c>
    </row>
    <row r="9" spans="1:5" ht="19.5" customHeight="1">
      <c r="A9" s="129" t="s">
        <v>323</v>
      </c>
      <c r="B9" s="1040">
        <v>2537937000</v>
      </c>
      <c r="C9" s="1041">
        <v>2551582908.9300003</v>
      </c>
      <c r="D9" s="931">
        <v>1.0053767721302775</v>
      </c>
      <c r="E9" s="114"/>
    </row>
    <row r="10" spans="1:5" ht="22.5" customHeight="1">
      <c r="A10" s="130" t="s">
        <v>324</v>
      </c>
      <c r="B10" s="1042">
        <v>190374000</v>
      </c>
      <c r="C10" s="1043">
        <v>194528591.43000004</v>
      </c>
      <c r="D10" s="899">
        <v>1.0218233132150401</v>
      </c>
      <c r="E10" s="131"/>
    </row>
    <row r="11" spans="1:5" ht="24" customHeight="1">
      <c r="A11" s="130" t="s">
        <v>325</v>
      </c>
      <c r="B11" s="1042">
        <v>100321000</v>
      </c>
      <c r="C11" s="1043">
        <v>120749205.98000003</v>
      </c>
      <c r="D11" s="899">
        <v>1.2036284125955685</v>
      </c>
      <c r="E11" s="132"/>
    </row>
    <row r="12" spans="1:5" ht="24" customHeight="1">
      <c r="A12" s="130" t="s">
        <v>326</v>
      </c>
      <c r="B12" s="1042">
        <v>87674000</v>
      </c>
      <c r="C12" s="1043">
        <v>106640609.87999997</v>
      </c>
      <c r="D12" s="899">
        <v>1.2163310659944793</v>
      </c>
      <c r="E12" s="132"/>
    </row>
    <row r="13" spans="1:5" ht="24" customHeight="1">
      <c r="A13" s="130" t="s">
        <v>327</v>
      </c>
      <c r="B13" s="1042">
        <v>51161000</v>
      </c>
      <c r="C13" s="1043">
        <v>55543816.689999998</v>
      </c>
      <c r="D13" s="899">
        <v>1.0856671427454505</v>
      </c>
      <c r="E13" s="132"/>
    </row>
    <row r="14" spans="1:5" ht="24" customHeight="1">
      <c r="A14" s="130" t="s">
        <v>328</v>
      </c>
      <c r="B14" s="1042">
        <v>155842000</v>
      </c>
      <c r="C14" s="1043">
        <v>148250197.68000001</v>
      </c>
      <c r="D14" s="899">
        <v>0.95128526122611368</v>
      </c>
      <c r="E14" s="132"/>
    </row>
    <row r="15" spans="1:5" ht="24" customHeight="1">
      <c r="A15" s="130" t="s">
        <v>329</v>
      </c>
      <c r="B15" s="1042">
        <v>193879000</v>
      </c>
      <c r="C15" s="1043">
        <v>198571249.70999989</v>
      </c>
      <c r="D15" s="899">
        <v>1.0242019492054317</v>
      </c>
      <c r="E15" s="132"/>
    </row>
    <row r="16" spans="1:5" ht="24" customHeight="1">
      <c r="A16" s="130" t="s">
        <v>330</v>
      </c>
      <c r="B16" s="1042">
        <v>572675000</v>
      </c>
      <c r="C16" s="1043">
        <v>542592449.78000009</v>
      </c>
      <c r="D16" s="899">
        <v>0.94747011792028657</v>
      </c>
      <c r="E16" s="133"/>
    </row>
    <row r="17" spans="1:5" ht="24" customHeight="1">
      <c r="A17" s="130" t="s">
        <v>331</v>
      </c>
      <c r="B17" s="1042">
        <v>44141000</v>
      </c>
      <c r="C17" s="1043">
        <v>48891928.689999983</v>
      </c>
      <c r="D17" s="899">
        <v>1.1076307444326132</v>
      </c>
      <c r="E17" s="132"/>
    </row>
    <row r="18" spans="1:5" ht="24" customHeight="1">
      <c r="A18" s="130" t="s">
        <v>332</v>
      </c>
      <c r="B18" s="1042">
        <v>81239000</v>
      </c>
      <c r="C18" s="1043">
        <v>82791429.830000028</v>
      </c>
      <c r="D18" s="899">
        <v>1.0191094157978315</v>
      </c>
      <c r="E18" s="133"/>
    </row>
    <row r="19" spans="1:5" ht="24" customHeight="1">
      <c r="A19" s="130" t="s">
        <v>333</v>
      </c>
      <c r="B19" s="1042">
        <v>58910000</v>
      </c>
      <c r="C19" s="1043">
        <v>70731873.679999948</v>
      </c>
      <c r="D19" s="899">
        <v>1.2006768575793574</v>
      </c>
      <c r="E19" s="132"/>
    </row>
    <row r="20" spans="1:5" ht="24" customHeight="1">
      <c r="A20" s="130" t="s">
        <v>334</v>
      </c>
      <c r="B20" s="1042">
        <v>170067000</v>
      </c>
      <c r="C20" s="1043">
        <v>175523750.80000007</v>
      </c>
      <c r="D20" s="899">
        <v>1.0320858885027671</v>
      </c>
      <c r="E20" s="132"/>
    </row>
    <row r="21" spans="1:5" ht="24" customHeight="1">
      <c r="A21" s="130" t="s">
        <v>335</v>
      </c>
      <c r="B21" s="1042">
        <v>301988000</v>
      </c>
      <c r="C21" s="1043">
        <v>293308792.69000018</v>
      </c>
      <c r="D21" s="899">
        <v>0.97125976095076683</v>
      </c>
      <c r="E21" s="132"/>
    </row>
    <row r="22" spans="1:5" ht="24" customHeight="1">
      <c r="A22" s="130" t="s">
        <v>336</v>
      </c>
      <c r="B22" s="1042">
        <v>63294000</v>
      </c>
      <c r="C22" s="1043">
        <v>62664103.130000003</v>
      </c>
      <c r="D22" s="899">
        <v>0.99004807928081651</v>
      </c>
      <c r="E22" s="132"/>
    </row>
    <row r="23" spans="1:5" ht="24" customHeight="1">
      <c r="A23" s="130" t="s">
        <v>337</v>
      </c>
      <c r="B23" s="1042">
        <v>80470000</v>
      </c>
      <c r="C23" s="1043">
        <v>79417650.50999999</v>
      </c>
      <c r="D23" s="899">
        <v>0.9869224619112712</v>
      </c>
      <c r="E23" s="132"/>
    </row>
    <row r="24" spans="1:5" ht="24" customHeight="1">
      <c r="A24" s="130" t="s">
        <v>338</v>
      </c>
      <c r="B24" s="1042">
        <v>276500000</v>
      </c>
      <c r="C24" s="1043">
        <v>246513290.42999995</v>
      </c>
      <c r="D24" s="899">
        <v>0.89154897081374307</v>
      </c>
      <c r="E24" s="132"/>
    </row>
    <row r="25" spans="1:5" ht="24" customHeight="1">
      <c r="A25" s="134" t="s">
        <v>339</v>
      </c>
      <c r="B25" s="1044">
        <v>109402000</v>
      </c>
      <c r="C25" s="1045">
        <v>124863968.02000006</v>
      </c>
      <c r="D25" s="900">
        <v>1.1413316760205485</v>
      </c>
      <c r="E25" s="132"/>
    </row>
    <row r="26" spans="1:5" ht="23.25" customHeight="1">
      <c r="A26" s="822" t="s">
        <v>770</v>
      </c>
    </row>
    <row r="31" spans="1:5">
      <c r="D31" s="111" t="s">
        <v>4</v>
      </c>
    </row>
  </sheetData>
  <phoneticPr fontId="50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2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W136"/>
  <sheetViews>
    <sheetView showGridLines="0" showZeros="0" topLeftCell="B37" zoomScale="70" zoomScaleNormal="70" zoomScaleSheetLayoutView="70" workbookViewId="0">
      <selection activeCell="S98" sqref="S98"/>
    </sheetView>
  </sheetViews>
  <sheetFormatPr defaultColWidth="7.85546875" defaultRowHeight="15"/>
  <cols>
    <col min="1" max="1" width="6.7109375" style="745" hidden="1" customWidth="1"/>
    <col min="2" max="2" width="2.28515625" style="745" customWidth="1"/>
    <col min="3" max="3" width="4.5703125" style="745" customWidth="1"/>
    <col min="4" max="4" width="66.28515625" style="745" customWidth="1"/>
    <col min="5" max="5" width="16" style="747" customWidth="1"/>
    <col min="6" max="6" width="19.140625" style="745" bestFit="1" customWidth="1"/>
    <col min="7" max="7" width="16" style="745" customWidth="1"/>
    <col min="8" max="8" width="16.42578125" style="745" customWidth="1"/>
    <col min="9" max="9" width="16" style="745" customWidth="1"/>
    <col min="10" max="10" width="11.5703125" style="745" bestFit="1" customWidth="1"/>
    <col min="11" max="12" width="9.28515625" style="745" customWidth="1"/>
    <col min="13" max="13" width="7.85546875" style="745" customWidth="1"/>
    <col min="14" max="14" width="7.85546875" style="745"/>
    <col min="15" max="15" width="14.140625" style="745" bestFit="1" customWidth="1"/>
    <col min="16" max="16" width="16.28515625" style="745" bestFit="1" customWidth="1"/>
    <col min="17" max="17" width="16.42578125" style="745" customWidth="1"/>
    <col min="18" max="19" width="7.85546875" style="745"/>
    <col min="20" max="20" width="16" style="745" customWidth="1"/>
    <col min="21" max="16384" width="7.85546875" style="745"/>
  </cols>
  <sheetData>
    <row r="1" spans="1:17" ht="19.5" customHeight="1">
      <c r="B1" s="746" t="s">
        <v>668</v>
      </c>
      <c r="C1" s="746"/>
      <c r="D1" s="746"/>
      <c r="I1" s="748"/>
    </row>
    <row r="2" spans="1:17" ht="15.75" customHeight="1">
      <c r="B2" s="1607" t="s">
        <v>669</v>
      </c>
      <c r="C2" s="1607"/>
      <c r="D2" s="1607"/>
      <c r="E2" s="1607"/>
      <c r="F2" s="1607"/>
      <c r="G2" s="1607"/>
      <c r="H2" s="1607"/>
      <c r="I2" s="1607"/>
      <c r="J2" s="1607"/>
      <c r="K2" s="1607"/>
      <c r="L2" s="1607"/>
    </row>
    <row r="3" spans="1:17" ht="15" customHeight="1"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</row>
    <row r="4" spans="1:17" ht="15" customHeight="1"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</row>
    <row r="5" spans="1:17" ht="15.75">
      <c r="B5" s="749"/>
      <c r="C5" s="750"/>
      <c r="D5" s="751"/>
      <c r="E5" s="752" t="s">
        <v>233</v>
      </c>
      <c r="F5" s="753" t="s">
        <v>534</v>
      </c>
      <c r="G5" s="754" t="s">
        <v>235</v>
      </c>
      <c r="H5" s="755"/>
      <c r="I5" s="755"/>
      <c r="J5" s="755" t="s">
        <v>449</v>
      </c>
      <c r="K5" s="755"/>
      <c r="L5" s="756"/>
    </row>
    <row r="6" spans="1:17" ht="15.75">
      <c r="B6" s="757" t="s">
        <v>3</v>
      </c>
      <c r="C6" s="758"/>
      <c r="D6" s="759"/>
      <c r="E6" s="760" t="s">
        <v>234</v>
      </c>
      <c r="F6" s="761" t="s">
        <v>537</v>
      </c>
      <c r="G6" s="762"/>
      <c r="H6" s="762"/>
      <c r="I6" s="762"/>
      <c r="J6" s="762"/>
      <c r="K6" s="1031"/>
      <c r="L6" s="1031"/>
    </row>
    <row r="7" spans="1:17" ht="15.75">
      <c r="B7" s="763"/>
      <c r="C7" s="747"/>
      <c r="D7" s="764"/>
      <c r="E7" s="765" t="s">
        <v>726</v>
      </c>
      <c r="F7" s="761"/>
      <c r="G7" s="766" t="s">
        <v>450</v>
      </c>
      <c r="H7" s="767" t="s">
        <v>552</v>
      </c>
      <c r="I7" s="767" t="s">
        <v>452</v>
      </c>
      <c r="J7" s="1032" t="s">
        <v>549</v>
      </c>
      <c r="K7" s="1033" t="s">
        <v>473</v>
      </c>
      <c r="L7" s="1033" t="s">
        <v>759</v>
      </c>
    </row>
    <row r="8" spans="1:17" s="768" customFormat="1" ht="15" customHeight="1">
      <c r="B8" s="769"/>
      <c r="C8" s="770"/>
      <c r="D8" s="771"/>
      <c r="E8" s="1602" t="s">
        <v>670</v>
      </c>
      <c r="F8" s="1603"/>
      <c r="G8" s="1603"/>
      <c r="H8" s="1603"/>
      <c r="I8" s="1604"/>
      <c r="J8" s="1034"/>
      <c r="K8" s="1034"/>
      <c r="L8" s="1034"/>
      <c r="M8" s="745"/>
    </row>
    <row r="9" spans="1:17" s="768" customFormat="1" ht="9.9499999999999993" customHeight="1">
      <c r="B9" s="1605">
        <v>1</v>
      </c>
      <c r="C9" s="1606"/>
      <c r="D9" s="1606"/>
      <c r="E9" s="772">
        <v>2</v>
      </c>
      <c r="F9" s="773">
        <v>3</v>
      </c>
      <c r="G9" s="773">
        <v>4</v>
      </c>
      <c r="H9" s="774">
        <v>5</v>
      </c>
      <c r="I9" s="774">
        <v>6</v>
      </c>
      <c r="J9" s="901">
        <v>7</v>
      </c>
      <c r="K9" s="1178">
        <v>8</v>
      </c>
      <c r="L9" s="901">
        <v>9</v>
      </c>
    </row>
    <row r="10" spans="1:17" ht="21.75" customHeight="1">
      <c r="A10" s="775" t="s">
        <v>671</v>
      </c>
      <c r="B10" s="776" t="s">
        <v>672</v>
      </c>
      <c r="C10" s="777"/>
      <c r="D10" s="778"/>
      <c r="E10" s="980">
        <v>416234520000</v>
      </c>
      <c r="F10" s="808">
        <v>416234519999.99994</v>
      </c>
      <c r="G10" s="813">
        <v>32149648836.799999</v>
      </c>
      <c r="H10" s="813">
        <v>65570214102.400055</v>
      </c>
      <c r="I10" s="813">
        <v>94776282167.559921</v>
      </c>
      <c r="J10" s="1172">
        <v>7.7239266067600551E-2</v>
      </c>
      <c r="K10" s="816">
        <v>0.15753189836921758</v>
      </c>
      <c r="L10" s="1176">
        <v>0.22769923592007682</v>
      </c>
      <c r="O10" s="832"/>
    </row>
    <row r="11" spans="1:17" ht="15.75">
      <c r="A11" s="775"/>
      <c r="B11" s="780" t="s">
        <v>554</v>
      </c>
      <c r="C11" s="781"/>
      <c r="D11" s="778"/>
      <c r="E11" s="809"/>
      <c r="F11" s="809"/>
      <c r="G11" s="814"/>
      <c r="H11" s="814"/>
      <c r="I11" s="814"/>
      <c r="J11" s="1173"/>
      <c r="K11" s="779"/>
      <c r="L11" s="1176"/>
    </row>
    <row r="12" spans="1:17" ht="21.75" customHeight="1">
      <c r="A12" s="775" t="s">
        <v>673</v>
      </c>
      <c r="B12" s="783" t="s">
        <v>646</v>
      </c>
      <c r="C12" s="784" t="s">
        <v>674</v>
      </c>
      <c r="D12" s="785"/>
      <c r="E12" s="809">
        <v>222579619000</v>
      </c>
      <c r="F12" s="809">
        <v>228914906625.11987</v>
      </c>
      <c r="G12" s="814">
        <v>18713797051.48</v>
      </c>
      <c r="H12" s="814">
        <v>36784247799.010017</v>
      </c>
      <c r="I12" s="814">
        <v>52697223136.579971</v>
      </c>
      <c r="J12" s="1173">
        <v>8.1750015005036147E-2</v>
      </c>
      <c r="K12" s="779">
        <v>0.16068961318997613</v>
      </c>
      <c r="L12" s="1176">
        <v>0.23020441924683846</v>
      </c>
      <c r="O12" s="832"/>
    </row>
    <row r="13" spans="1:17" ht="12" customHeight="1">
      <c r="A13" s="775"/>
      <c r="B13" s="786"/>
      <c r="C13" s="787" t="s">
        <v>588</v>
      </c>
      <c r="D13" s="788"/>
      <c r="E13" s="810"/>
      <c r="F13" s="810"/>
      <c r="G13" s="815"/>
      <c r="H13" s="815"/>
      <c r="I13" s="815"/>
      <c r="J13" s="1174"/>
      <c r="K13" s="782"/>
      <c r="L13" s="1177"/>
      <c r="O13" s="832"/>
    </row>
    <row r="14" spans="1:17" ht="15.95" customHeight="1">
      <c r="A14" s="775" t="s">
        <v>675</v>
      </c>
      <c r="B14" s="786"/>
      <c r="C14" s="789" t="s">
        <v>676</v>
      </c>
      <c r="D14" s="788" t="s">
        <v>677</v>
      </c>
      <c r="E14" s="810">
        <v>60762707000</v>
      </c>
      <c r="F14" s="810">
        <v>61477844337</v>
      </c>
      <c r="G14" s="815">
        <v>8215124912</v>
      </c>
      <c r="H14" s="815">
        <v>16434506200</v>
      </c>
      <c r="I14" s="815">
        <v>21130512626</v>
      </c>
      <c r="J14" s="1174">
        <v>0.13362740676084159</v>
      </c>
      <c r="K14" s="782">
        <v>0.26732404782952046</v>
      </c>
      <c r="L14" s="1177">
        <v>0.34370939407325235</v>
      </c>
      <c r="O14" s="832"/>
    </row>
    <row r="15" spans="1:17" ht="15.95" customHeight="1">
      <c r="A15" s="775" t="s">
        <v>678</v>
      </c>
      <c r="B15" s="786"/>
      <c r="C15" s="789" t="s">
        <v>679</v>
      </c>
      <c r="D15" s="788" t="s">
        <v>680</v>
      </c>
      <c r="E15" s="810">
        <v>68327537000</v>
      </c>
      <c r="F15" s="810">
        <v>67827537000</v>
      </c>
      <c r="G15" s="815">
        <v>3366656719.3600001</v>
      </c>
      <c r="H15" s="815">
        <v>7580686548.8800001</v>
      </c>
      <c r="I15" s="815">
        <v>11444522605.84</v>
      </c>
      <c r="J15" s="1174">
        <v>4.963554432707766E-2</v>
      </c>
      <c r="K15" s="782">
        <v>0.11176414306301584</v>
      </c>
      <c r="L15" s="1177">
        <v>0.16872973886461481</v>
      </c>
      <c r="O15" s="832"/>
      <c r="Q15" s="832"/>
    </row>
    <row r="16" spans="1:17" ht="12" customHeight="1">
      <c r="A16" s="775"/>
      <c r="B16" s="786"/>
      <c r="C16" s="789"/>
      <c r="D16" s="788" t="s">
        <v>588</v>
      </c>
      <c r="E16" s="810">
        <v>0</v>
      </c>
      <c r="F16" s="810"/>
      <c r="G16" s="815"/>
      <c r="H16" s="815"/>
      <c r="I16" s="815"/>
      <c r="J16" s="1174"/>
      <c r="K16" s="782"/>
      <c r="L16" s="1177"/>
      <c r="O16" s="832"/>
    </row>
    <row r="17" spans="1:15" ht="15.95" customHeight="1">
      <c r="A17" s="775" t="s">
        <v>681</v>
      </c>
      <c r="B17" s="790"/>
      <c r="C17" s="789"/>
      <c r="D17" s="788" t="s">
        <v>682</v>
      </c>
      <c r="E17" s="810">
        <v>49390438000</v>
      </c>
      <c r="F17" s="810">
        <v>48390438000</v>
      </c>
      <c r="G17" s="815">
        <v>2055415253.6800001</v>
      </c>
      <c r="H17" s="815">
        <v>4954705804.4700003</v>
      </c>
      <c r="I17" s="815">
        <v>7173339454.4300003</v>
      </c>
      <c r="J17" s="1174">
        <v>4.2475648880880144E-2</v>
      </c>
      <c r="K17" s="782">
        <v>0.10239018304546035</v>
      </c>
      <c r="L17" s="1177">
        <v>0.14823877920737152</v>
      </c>
      <c r="O17" s="832"/>
    </row>
    <row r="18" spans="1:15" ht="15.95" customHeight="1">
      <c r="A18" s="775" t="s">
        <v>683</v>
      </c>
      <c r="B18" s="786"/>
      <c r="C18" s="789"/>
      <c r="D18" s="791" t="s">
        <v>684</v>
      </c>
      <c r="E18" s="810">
        <v>17368778000</v>
      </c>
      <c r="F18" s="810">
        <v>17368778000</v>
      </c>
      <c r="G18" s="815">
        <v>1251421465.6800001</v>
      </c>
      <c r="H18" s="815">
        <v>2506340744.4099998</v>
      </c>
      <c r="I18" s="815">
        <v>4086723151.4099998</v>
      </c>
      <c r="J18" s="1174">
        <v>7.205005819522825E-2</v>
      </c>
      <c r="K18" s="782">
        <v>0.14430150148789972</v>
      </c>
      <c r="L18" s="1177">
        <v>0.23529134585115891</v>
      </c>
      <c r="O18" s="832"/>
    </row>
    <row r="19" spans="1:15" ht="45">
      <c r="A19" s="792" t="s">
        <v>685</v>
      </c>
      <c r="B19" s="786"/>
      <c r="C19" s="793" t="s">
        <v>686</v>
      </c>
      <c r="D19" s="794" t="s">
        <v>687</v>
      </c>
      <c r="E19" s="810">
        <v>39546629000</v>
      </c>
      <c r="F19" s="810">
        <v>50606416023.439995</v>
      </c>
      <c r="G19" s="815">
        <v>3583006096.9300003</v>
      </c>
      <c r="H19" s="815">
        <v>7219847428.6399994</v>
      </c>
      <c r="I19" s="815">
        <v>10723130415.100002</v>
      </c>
      <c r="J19" s="1174">
        <v>7.0801419631661242E-2</v>
      </c>
      <c r="K19" s="782">
        <v>0.14266664182059235</v>
      </c>
      <c r="L19" s="1177">
        <v>0.21189270566272148</v>
      </c>
      <c r="O19" s="832"/>
    </row>
    <row r="20" spans="1:15" ht="30">
      <c r="A20" s="792" t="s">
        <v>688</v>
      </c>
      <c r="B20" s="786"/>
      <c r="C20" s="793" t="s">
        <v>689</v>
      </c>
      <c r="D20" s="794" t="s">
        <v>690</v>
      </c>
      <c r="E20" s="810">
        <v>3054780000</v>
      </c>
      <c r="F20" s="810">
        <v>5991863182.8299999</v>
      </c>
      <c r="G20" s="815">
        <v>264524660.39000002</v>
      </c>
      <c r="H20" s="815">
        <v>560789770.02999997</v>
      </c>
      <c r="I20" s="815">
        <v>882335363.85000014</v>
      </c>
      <c r="J20" s="1174">
        <v>4.4147313167631964E-2</v>
      </c>
      <c r="K20" s="782">
        <v>9.3591885014493101E-2</v>
      </c>
      <c r="L20" s="1177">
        <v>0.14725559261406013</v>
      </c>
      <c r="O20" s="832"/>
    </row>
    <row r="21" spans="1:15" ht="15" customHeight="1">
      <c r="A21" s="792" t="s">
        <v>691</v>
      </c>
      <c r="B21" s="786"/>
      <c r="C21" s="793" t="s">
        <v>692</v>
      </c>
      <c r="D21" s="794" t="s">
        <v>693</v>
      </c>
      <c r="E21" s="810">
        <v>16146947000</v>
      </c>
      <c r="F21" s="810">
        <v>19836054546</v>
      </c>
      <c r="G21" s="815">
        <v>2315038420.4000001</v>
      </c>
      <c r="H21" s="815">
        <v>3069374050.8000002</v>
      </c>
      <c r="I21" s="815">
        <v>4861947485.8000002</v>
      </c>
      <c r="J21" s="1174">
        <v>0.11670861335006938</v>
      </c>
      <c r="K21" s="779">
        <v>0.15473712495002936</v>
      </c>
      <c r="L21" s="1176">
        <v>0.24510657976489716</v>
      </c>
      <c r="O21" s="832"/>
    </row>
    <row r="22" spans="1:15" ht="21.75" customHeight="1">
      <c r="A22" s="775" t="s">
        <v>694</v>
      </c>
      <c r="B22" s="776" t="s">
        <v>661</v>
      </c>
      <c r="C22" s="777" t="s">
        <v>695</v>
      </c>
      <c r="D22" s="795"/>
      <c r="E22" s="809">
        <v>28476092000</v>
      </c>
      <c r="F22" s="809">
        <v>28055863402.990005</v>
      </c>
      <c r="G22" s="814">
        <v>2152903654.8199987</v>
      </c>
      <c r="H22" s="814">
        <v>4393994387.3099985</v>
      </c>
      <c r="I22" s="814">
        <v>6713761133.9299994</v>
      </c>
      <c r="J22" s="1173">
        <v>7.6736317963059256E-2</v>
      </c>
      <c r="K22" s="779">
        <v>0.15661590321407526</v>
      </c>
      <c r="L22" s="1176">
        <v>0.23929975126748343</v>
      </c>
      <c r="O22" s="832"/>
    </row>
    <row r="23" spans="1:15" ht="21.75" customHeight="1">
      <c r="A23" s="775" t="s">
        <v>696</v>
      </c>
      <c r="B23" s="796" t="s">
        <v>697</v>
      </c>
      <c r="C23" s="777" t="s">
        <v>698</v>
      </c>
      <c r="D23" s="795"/>
      <c r="E23" s="809">
        <v>81440065000</v>
      </c>
      <c r="F23" s="809">
        <v>79990304844.490128</v>
      </c>
      <c r="G23" s="814">
        <v>4354256662.4700031</v>
      </c>
      <c r="H23" s="814">
        <v>11318593129.180044</v>
      </c>
      <c r="I23" s="814">
        <v>17954169303.869946</v>
      </c>
      <c r="J23" s="1173">
        <v>5.4434805204645144E-2</v>
      </c>
      <c r="K23" s="779">
        <v>0.14149956236802227</v>
      </c>
      <c r="L23" s="1176">
        <v>0.22445431779232256</v>
      </c>
      <c r="O23" s="832"/>
    </row>
    <row r="24" spans="1:15" ht="12" customHeight="1">
      <c r="A24" s="775"/>
      <c r="B24" s="796"/>
      <c r="C24" s="787" t="s">
        <v>588</v>
      </c>
      <c r="D24" s="795"/>
      <c r="E24" s="810"/>
      <c r="F24" s="810"/>
      <c r="G24" s="815"/>
      <c r="H24" s="815"/>
      <c r="I24" s="815"/>
      <c r="J24" s="1173"/>
      <c r="K24" s="779"/>
      <c r="L24" s="1176"/>
      <c r="O24" s="832"/>
    </row>
    <row r="25" spans="1:15" ht="15.75" customHeight="1">
      <c r="A25" s="775" t="s">
        <v>699</v>
      </c>
      <c r="B25" s="796"/>
      <c r="C25" s="789" t="s">
        <v>700</v>
      </c>
      <c r="D25" s="788" t="s">
        <v>701</v>
      </c>
      <c r="E25" s="810">
        <v>51110861000</v>
      </c>
      <c r="F25" s="810">
        <v>52289966109.799995</v>
      </c>
      <c r="G25" s="815">
        <v>2930915598.940001</v>
      </c>
      <c r="H25" s="815">
        <v>8474690978.2500029</v>
      </c>
      <c r="I25" s="815">
        <v>13473263568.089993</v>
      </c>
      <c r="J25" s="1174">
        <v>5.6051204791098527E-2</v>
      </c>
      <c r="K25" s="782">
        <v>0.16207107421822764</v>
      </c>
      <c r="L25" s="1177">
        <v>0.25766441576570237</v>
      </c>
      <c r="O25" s="832"/>
    </row>
    <row r="26" spans="1:15" ht="15.75" customHeight="1">
      <c r="A26" s="775" t="s">
        <v>702</v>
      </c>
      <c r="B26" s="796"/>
      <c r="C26" s="789" t="s">
        <v>703</v>
      </c>
      <c r="D26" s="788" t="s">
        <v>704</v>
      </c>
      <c r="E26" s="810">
        <v>20361288000</v>
      </c>
      <c r="F26" s="810">
        <v>21707121169.029991</v>
      </c>
      <c r="G26" s="815">
        <v>753686527.5200007</v>
      </c>
      <c r="H26" s="815">
        <v>1658734321.4699991</v>
      </c>
      <c r="I26" s="815">
        <v>2875662305.5600019</v>
      </c>
      <c r="J26" s="1174">
        <v>3.4720703940939956E-2</v>
      </c>
      <c r="K26" s="782">
        <v>7.6414293196858843E-2</v>
      </c>
      <c r="L26" s="1177">
        <v>0.13247552649509187</v>
      </c>
      <c r="O26" s="832"/>
    </row>
    <row r="27" spans="1:15" ht="21.75" customHeight="1">
      <c r="A27" s="775" t="s">
        <v>705</v>
      </c>
      <c r="B27" s="796" t="s">
        <v>706</v>
      </c>
      <c r="C27" s="777" t="s">
        <v>707</v>
      </c>
      <c r="D27" s="795"/>
      <c r="E27" s="809">
        <v>21783880000</v>
      </c>
      <c r="F27" s="809">
        <v>20246074408.669998</v>
      </c>
      <c r="G27" s="814">
        <v>390825235.82999992</v>
      </c>
      <c r="H27" s="814">
        <v>916038020.17000008</v>
      </c>
      <c r="I27" s="814">
        <v>1758347178.0199997</v>
      </c>
      <c r="J27" s="1173">
        <v>1.9303753801410334E-2</v>
      </c>
      <c r="K27" s="779">
        <v>4.5245216513563939E-2</v>
      </c>
      <c r="L27" s="1176">
        <v>8.6848795599951997E-2</v>
      </c>
      <c r="O27" s="832"/>
    </row>
    <row r="28" spans="1:15" ht="12" customHeight="1">
      <c r="A28" s="775"/>
      <c r="B28" s="796"/>
      <c r="C28" s="787" t="s">
        <v>588</v>
      </c>
      <c r="D28" s="795"/>
      <c r="E28" s="810"/>
      <c r="F28" s="810"/>
      <c r="G28" s="815"/>
      <c r="H28" s="815"/>
      <c r="I28" s="815"/>
      <c r="J28" s="1173"/>
      <c r="K28" s="779"/>
      <c r="L28" s="1176"/>
      <c r="O28" s="832"/>
    </row>
    <row r="29" spans="1:15" ht="30" customHeight="1">
      <c r="A29" s="792" t="s">
        <v>708</v>
      </c>
      <c r="B29" s="796"/>
      <c r="C29" s="793" t="s">
        <v>709</v>
      </c>
      <c r="D29" s="797" t="s">
        <v>710</v>
      </c>
      <c r="E29" s="810">
        <v>14847721000</v>
      </c>
      <c r="F29" s="810">
        <v>15106262643.520004</v>
      </c>
      <c r="G29" s="843">
        <v>268428336.09000003</v>
      </c>
      <c r="H29" s="843">
        <v>745800593.03000009</v>
      </c>
      <c r="I29" s="843">
        <v>1394990619.0300002</v>
      </c>
      <c r="J29" s="1174">
        <v>1.7769341260933609E-2</v>
      </c>
      <c r="K29" s="782">
        <v>4.9370291688256816E-2</v>
      </c>
      <c r="L29" s="1177">
        <v>9.2345185036776564E-2</v>
      </c>
      <c r="O29" s="832"/>
    </row>
    <row r="30" spans="1:15" ht="47.25" customHeight="1">
      <c r="A30" s="792" t="s">
        <v>711</v>
      </c>
      <c r="B30" s="796"/>
      <c r="C30" s="793" t="s">
        <v>712</v>
      </c>
      <c r="D30" s="797" t="s">
        <v>713</v>
      </c>
      <c r="E30" s="810">
        <v>43339000</v>
      </c>
      <c r="F30" s="810">
        <v>167576891.92000002</v>
      </c>
      <c r="G30" s="843">
        <v>11500</v>
      </c>
      <c r="H30" s="843">
        <v>494678.73</v>
      </c>
      <c r="I30" s="843">
        <v>4091933.05</v>
      </c>
      <c r="J30" s="1174">
        <v>6.8625213585474639E-5</v>
      </c>
      <c r="K30" s="782">
        <v>2.9519507393427251E-3</v>
      </c>
      <c r="L30" s="1177">
        <v>2.4418241698583708E-2</v>
      </c>
      <c r="M30" s="798"/>
      <c r="O30" s="832"/>
    </row>
    <row r="31" spans="1:15" ht="30">
      <c r="A31" s="792" t="s">
        <v>714</v>
      </c>
      <c r="B31" s="796"/>
      <c r="C31" s="793" t="s">
        <v>715</v>
      </c>
      <c r="D31" s="797" t="s">
        <v>716</v>
      </c>
      <c r="E31" s="811">
        <v>35700000</v>
      </c>
      <c r="F31" s="811">
        <v>525373540.97000003</v>
      </c>
      <c r="G31" s="843">
        <v>0</v>
      </c>
      <c r="H31" s="843">
        <v>0</v>
      </c>
      <c r="I31" s="843">
        <v>135000</v>
      </c>
      <c r="J31" s="1174">
        <v>0</v>
      </c>
      <c r="K31" s="782">
        <v>0</v>
      </c>
      <c r="L31" s="1177">
        <v>2.5696002838427831E-4</v>
      </c>
      <c r="O31" s="832"/>
    </row>
    <row r="32" spans="1:15" ht="21.75" customHeight="1">
      <c r="A32" s="792" t="s">
        <v>717</v>
      </c>
      <c r="B32" s="799" t="s">
        <v>718</v>
      </c>
      <c r="C32" s="800" t="s">
        <v>719</v>
      </c>
      <c r="D32" s="801"/>
      <c r="E32" s="809">
        <v>29199900000</v>
      </c>
      <c r="F32" s="809">
        <v>28081994163</v>
      </c>
      <c r="G32" s="821">
        <v>4218826905.1700001</v>
      </c>
      <c r="H32" s="821">
        <v>4929443944.3800001</v>
      </c>
      <c r="I32" s="821">
        <v>6126942374.8400002</v>
      </c>
      <c r="J32" s="1173">
        <v>0.15023245431510704</v>
      </c>
      <c r="K32" s="779">
        <v>0.17553753183507489</v>
      </c>
      <c r="L32" s="1176">
        <v>0.21818045895446689</v>
      </c>
      <c r="O32" s="832"/>
    </row>
    <row r="33" spans="1:23" ht="21.75" customHeight="1">
      <c r="A33" s="792" t="s">
        <v>720</v>
      </c>
      <c r="B33" s="799" t="s">
        <v>721</v>
      </c>
      <c r="C33" s="800" t="s">
        <v>722</v>
      </c>
      <c r="D33" s="801"/>
      <c r="E33" s="809">
        <v>22207223000</v>
      </c>
      <c r="F33" s="809">
        <v>21767223000</v>
      </c>
      <c r="G33" s="844">
        <v>1810114112.6900001</v>
      </c>
      <c r="H33" s="844">
        <v>6154077427.0199995</v>
      </c>
      <c r="I33" s="844">
        <v>7957372212.8000002</v>
      </c>
      <c r="J33" s="1173">
        <v>8.3157787867106425E-2</v>
      </c>
      <c r="K33" s="779">
        <v>0.28272221160319805</v>
      </c>
      <c r="L33" s="1176">
        <v>0.36556671527645029</v>
      </c>
      <c r="O33" s="832"/>
    </row>
    <row r="34" spans="1:23" ht="21.75" customHeight="1">
      <c r="A34" s="792" t="s">
        <v>723</v>
      </c>
      <c r="B34" s="802" t="s">
        <v>724</v>
      </c>
      <c r="C34" s="803" t="s">
        <v>725</v>
      </c>
      <c r="D34" s="804"/>
      <c r="E34" s="812">
        <v>10547741000</v>
      </c>
      <c r="F34" s="812">
        <v>9178153555.7299919</v>
      </c>
      <c r="G34" s="845">
        <v>508925214.33999985</v>
      </c>
      <c r="H34" s="845">
        <v>1073819395.329999</v>
      </c>
      <c r="I34" s="845">
        <v>1568466827.5200016</v>
      </c>
      <c r="J34" s="1175">
        <v>5.5449629519684157E-2</v>
      </c>
      <c r="K34" s="805">
        <v>0.11699732291574107</v>
      </c>
      <c r="L34" s="805">
        <v>0.17089132558049169</v>
      </c>
      <c r="O34" s="832"/>
    </row>
    <row r="35" spans="1:23" s="1028" customFormat="1" ht="14.25">
      <c r="E35" s="1029"/>
    </row>
    <row r="36" spans="1:23" s="1028" customFormat="1" ht="14.25">
      <c r="E36" s="1029"/>
    </row>
    <row r="37" spans="1:23" s="1028" customFormat="1" ht="14.25">
      <c r="E37" s="1029"/>
    </row>
    <row r="38" spans="1:23" s="1028" customFormat="1" ht="14.25">
      <c r="E38" s="1029"/>
    </row>
    <row r="39" spans="1:23" ht="15.75">
      <c r="B39" s="749"/>
      <c r="C39" s="750"/>
      <c r="D39" s="751"/>
      <c r="E39" s="752" t="s">
        <v>233</v>
      </c>
      <c r="F39" s="753" t="s">
        <v>534</v>
      </c>
      <c r="G39" s="754" t="s">
        <v>235</v>
      </c>
      <c r="H39" s="755"/>
      <c r="I39" s="755"/>
      <c r="J39" s="755" t="s">
        <v>449</v>
      </c>
      <c r="K39" s="755"/>
      <c r="L39" s="756"/>
      <c r="O39" s="747"/>
      <c r="P39" s="747"/>
      <c r="Q39" s="747"/>
      <c r="R39" s="747"/>
      <c r="S39" s="747"/>
      <c r="T39" s="747"/>
      <c r="U39" s="747"/>
      <c r="V39" s="747"/>
      <c r="W39" s="747"/>
    </row>
    <row r="40" spans="1:23" ht="15.75">
      <c r="B40" s="757" t="s">
        <v>3</v>
      </c>
      <c r="C40" s="758"/>
      <c r="D40" s="759"/>
      <c r="E40" s="760" t="s">
        <v>234</v>
      </c>
      <c r="F40" s="761" t="s">
        <v>537</v>
      </c>
      <c r="G40" s="762"/>
      <c r="H40" s="762"/>
      <c r="I40" s="762"/>
      <c r="J40" s="762"/>
      <c r="K40" s="1031"/>
      <c r="L40" s="1031"/>
      <c r="O40" s="747"/>
      <c r="P40" s="747"/>
      <c r="Q40" s="747"/>
      <c r="R40" s="747"/>
      <c r="S40" s="747"/>
      <c r="T40" s="747"/>
      <c r="U40" s="747"/>
      <c r="V40" s="747"/>
      <c r="W40" s="747"/>
    </row>
    <row r="41" spans="1:23" ht="15.75">
      <c r="B41" s="763"/>
      <c r="C41" s="747"/>
      <c r="D41" s="764"/>
      <c r="E41" s="765" t="s">
        <v>726</v>
      </c>
      <c r="F41" s="761"/>
      <c r="G41" s="766" t="s">
        <v>760</v>
      </c>
      <c r="H41" s="767" t="s">
        <v>764</v>
      </c>
      <c r="I41" s="767" t="s">
        <v>762</v>
      </c>
      <c r="J41" s="1032" t="s">
        <v>549</v>
      </c>
      <c r="K41" s="1033" t="s">
        <v>473</v>
      </c>
      <c r="L41" s="1033" t="s">
        <v>759</v>
      </c>
      <c r="O41" s="747"/>
      <c r="P41" s="747"/>
      <c r="Q41" s="747"/>
      <c r="R41" s="747"/>
      <c r="S41" s="747"/>
      <c r="T41" s="747"/>
      <c r="U41" s="747"/>
      <c r="V41" s="747"/>
      <c r="W41" s="747"/>
    </row>
    <row r="42" spans="1:23">
      <c r="B42" s="769"/>
      <c r="C42" s="770"/>
      <c r="D42" s="771"/>
      <c r="E42" s="1602" t="s">
        <v>670</v>
      </c>
      <c r="F42" s="1603"/>
      <c r="G42" s="1603"/>
      <c r="H42" s="1603"/>
      <c r="I42" s="1604"/>
      <c r="J42" s="1034"/>
      <c r="K42" s="1034"/>
      <c r="L42" s="1034"/>
      <c r="O42" s="747"/>
      <c r="P42" s="747"/>
      <c r="Q42" s="747"/>
      <c r="R42" s="747"/>
      <c r="S42" s="747"/>
      <c r="T42" s="747"/>
      <c r="U42" s="747"/>
      <c r="V42" s="747"/>
      <c r="W42" s="747"/>
    </row>
    <row r="43" spans="1:23">
      <c r="B43" s="1605">
        <v>1</v>
      </c>
      <c r="C43" s="1606"/>
      <c r="D43" s="1606"/>
      <c r="E43" s="1201">
        <v>2</v>
      </c>
      <c r="F43" s="773">
        <v>3</v>
      </c>
      <c r="G43" s="773">
        <v>4</v>
      </c>
      <c r="H43" s="774">
        <v>5</v>
      </c>
      <c r="I43" s="774">
        <v>6</v>
      </c>
      <c r="J43" s="773">
        <v>7</v>
      </c>
      <c r="K43" s="1196">
        <v>8</v>
      </c>
      <c r="L43" s="773">
        <v>9</v>
      </c>
      <c r="O43" s="747"/>
      <c r="P43" s="747"/>
      <c r="Q43" s="747"/>
      <c r="R43" s="747"/>
      <c r="S43" s="747"/>
      <c r="T43" s="747"/>
      <c r="U43" s="747"/>
      <c r="V43" s="747"/>
      <c r="W43" s="747"/>
    </row>
    <row r="44" spans="1:23" ht="23.25" customHeight="1">
      <c r="B44" s="776" t="s">
        <v>672</v>
      </c>
      <c r="C44" s="777"/>
      <c r="D44" s="778"/>
      <c r="E44" s="980">
        <v>416234520000</v>
      </c>
      <c r="F44" s="808">
        <v>416234519999.99994</v>
      </c>
      <c r="G44" s="813">
        <v>130040803115.6501</v>
      </c>
      <c r="H44" s="813">
        <v>164800901044.14993</v>
      </c>
      <c r="I44" s="813">
        <v>197217550867.65012</v>
      </c>
      <c r="J44" s="816">
        <v>0.31242195653462407</v>
      </c>
      <c r="K44" s="816">
        <v>0.39593280500653805</v>
      </c>
      <c r="L44" s="816">
        <v>0.47381353874169335</v>
      </c>
      <c r="O44" s="747"/>
      <c r="P44" s="747"/>
      <c r="Q44" s="1198"/>
      <c r="R44" s="747"/>
      <c r="S44" s="747"/>
      <c r="T44" s="1198"/>
      <c r="U44" s="747"/>
      <c r="V44" s="747"/>
      <c r="W44" s="747"/>
    </row>
    <row r="45" spans="1:23" ht="15.75">
      <c r="B45" s="780" t="s">
        <v>554</v>
      </c>
      <c r="C45" s="781"/>
      <c r="D45" s="778"/>
      <c r="E45" s="809"/>
      <c r="F45" s="809"/>
      <c r="G45" s="814"/>
      <c r="H45" s="814"/>
      <c r="I45" s="814"/>
      <c r="J45" s="779"/>
      <c r="K45" s="779"/>
      <c r="L45" s="779"/>
      <c r="O45" s="747"/>
      <c r="P45" s="747"/>
      <c r="Q45" s="1198"/>
      <c r="R45" s="747"/>
      <c r="S45" s="747"/>
      <c r="T45" s="1198"/>
      <c r="U45" s="747"/>
      <c r="V45" s="747"/>
      <c r="W45" s="747"/>
    </row>
    <row r="46" spans="1:23" ht="15.75" customHeight="1">
      <c r="B46" s="783" t="s">
        <v>646</v>
      </c>
      <c r="C46" s="784" t="s">
        <v>674</v>
      </c>
      <c r="D46" s="785"/>
      <c r="E46" s="809">
        <v>222579619000</v>
      </c>
      <c r="F46" s="809">
        <v>228914906625.11987</v>
      </c>
      <c r="G46" s="814">
        <v>71661345629.849976</v>
      </c>
      <c r="H46" s="814">
        <v>93948656037.050156</v>
      </c>
      <c r="I46" s="814">
        <v>112915459847.06012</v>
      </c>
      <c r="J46" s="779">
        <v>0.31304796479333447</v>
      </c>
      <c r="K46" s="779">
        <v>0.41040864232972035</v>
      </c>
      <c r="L46" s="779">
        <v>0.4932639010353963</v>
      </c>
      <c r="O46" s="747"/>
      <c r="P46" s="747"/>
      <c r="Q46" s="1198"/>
      <c r="R46" s="747"/>
      <c r="S46" s="747"/>
      <c r="T46" s="1198"/>
      <c r="U46" s="747"/>
      <c r="V46" s="747"/>
      <c r="W46" s="747"/>
    </row>
    <row r="47" spans="1:23" ht="15.75">
      <c r="B47" s="786"/>
      <c r="C47" s="787" t="s">
        <v>588</v>
      </c>
      <c r="D47" s="788"/>
      <c r="E47" s="810"/>
      <c r="F47" s="810"/>
      <c r="G47" s="815"/>
      <c r="H47" s="815"/>
      <c r="I47" s="815"/>
      <c r="J47" s="782"/>
      <c r="K47" s="782"/>
      <c r="L47" s="779"/>
      <c r="O47" s="747"/>
      <c r="P47" s="747"/>
      <c r="Q47" s="1199"/>
      <c r="R47" s="747"/>
      <c r="S47" s="747"/>
      <c r="T47" s="1199"/>
      <c r="U47" s="747"/>
      <c r="V47" s="747"/>
      <c r="W47" s="747"/>
    </row>
    <row r="48" spans="1:23">
      <c r="B48" s="786"/>
      <c r="C48" s="789" t="s">
        <v>676</v>
      </c>
      <c r="D48" s="788" t="s">
        <v>677</v>
      </c>
      <c r="E48" s="810">
        <v>60762707000</v>
      </c>
      <c r="F48" s="810">
        <v>61477844337</v>
      </c>
      <c r="G48" s="815">
        <v>25826283941</v>
      </c>
      <c r="H48" s="815">
        <v>30529382255</v>
      </c>
      <c r="I48" s="815">
        <v>35228732506</v>
      </c>
      <c r="J48" s="782">
        <v>0.42009091599616538</v>
      </c>
      <c r="K48" s="782">
        <v>0.49659161904976085</v>
      </c>
      <c r="L48" s="782">
        <v>0.57303135602622035</v>
      </c>
      <c r="O48" s="747"/>
      <c r="P48" s="747"/>
      <c r="Q48" s="1199"/>
      <c r="R48" s="747"/>
      <c r="S48" s="747"/>
      <c r="T48" s="1199"/>
      <c r="U48" s="747"/>
      <c r="V48" s="747"/>
      <c r="W48" s="747"/>
    </row>
    <row r="49" spans="2:23">
      <c r="B49" s="786"/>
      <c r="C49" s="789" t="s">
        <v>679</v>
      </c>
      <c r="D49" s="788" t="s">
        <v>680</v>
      </c>
      <c r="E49" s="810">
        <v>68327537000</v>
      </c>
      <c r="F49" s="810">
        <v>67827537000</v>
      </c>
      <c r="G49" s="815">
        <v>17366705220.790001</v>
      </c>
      <c r="H49" s="815">
        <v>27408904018.48</v>
      </c>
      <c r="I49" s="815">
        <v>34232843368.510002</v>
      </c>
      <c r="J49" s="782">
        <v>0.2560421030884551</v>
      </c>
      <c r="K49" s="782">
        <v>0.4040969970423664</v>
      </c>
      <c r="L49" s="782">
        <v>0.50470420838825392</v>
      </c>
      <c r="O49" s="747"/>
      <c r="P49" s="747"/>
      <c r="Q49" s="1199"/>
      <c r="R49" s="747"/>
      <c r="S49" s="747"/>
      <c r="T49" s="1199"/>
      <c r="U49" s="747"/>
      <c r="V49" s="747"/>
      <c r="W49" s="747"/>
    </row>
    <row r="50" spans="2:23">
      <c r="B50" s="786"/>
      <c r="C50" s="789"/>
      <c r="D50" s="788" t="s">
        <v>588</v>
      </c>
      <c r="E50" s="810">
        <v>0</v>
      </c>
      <c r="F50" s="810"/>
      <c r="G50" s="815"/>
      <c r="H50" s="815"/>
      <c r="I50" s="815"/>
      <c r="J50" s="782"/>
      <c r="K50" s="782"/>
      <c r="L50" s="782"/>
      <c r="O50" s="747"/>
      <c r="P50" s="747"/>
      <c r="Q50" s="1199"/>
      <c r="R50" s="747"/>
      <c r="S50" s="747"/>
      <c r="T50" s="1199"/>
      <c r="U50" s="747"/>
      <c r="V50" s="747"/>
      <c r="W50" s="747"/>
    </row>
    <row r="51" spans="2:23">
      <c r="B51" s="790"/>
      <c r="C51" s="789"/>
      <c r="D51" s="788" t="s">
        <v>682</v>
      </c>
      <c r="E51" s="810">
        <v>49390438000</v>
      </c>
      <c r="F51" s="810">
        <v>48390438000</v>
      </c>
      <c r="G51" s="815">
        <v>11470334592.530001</v>
      </c>
      <c r="H51" s="815">
        <v>18932479082.099998</v>
      </c>
      <c r="I51" s="815">
        <v>24225166591.150002</v>
      </c>
      <c r="J51" s="782">
        <v>0.23703721368527395</v>
      </c>
      <c r="K51" s="782">
        <v>0.39124421816764704</v>
      </c>
      <c r="L51" s="782">
        <v>0.50061887414926898</v>
      </c>
      <c r="O51" s="747"/>
      <c r="P51" s="747"/>
      <c r="Q51" s="1199"/>
      <c r="R51" s="747"/>
      <c r="S51" s="747"/>
      <c r="T51" s="1199"/>
      <c r="U51" s="747"/>
      <c r="V51" s="747"/>
      <c r="W51" s="747"/>
    </row>
    <row r="52" spans="2:23">
      <c r="B52" s="786"/>
      <c r="C52" s="789"/>
      <c r="D52" s="791" t="s">
        <v>684</v>
      </c>
      <c r="E52" s="810">
        <v>17368778000</v>
      </c>
      <c r="F52" s="810">
        <v>17368778000</v>
      </c>
      <c r="G52" s="815">
        <v>5637090628.2600002</v>
      </c>
      <c r="H52" s="815">
        <v>8158574936.3800001</v>
      </c>
      <c r="I52" s="815">
        <v>9630006777.3600006</v>
      </c>
      <c r="J52" s="782">
        <v>0.32455309338745653</v>
      </c>
      <c r="K52" s="782">
        <v>0.46972647910981419</v>
      </c>
      <c r="L52" s="782">
        <v>0.55444354101134807</v>
      </c>
      <c r="O52" s="747"/>
      <c r="P52" s="747"/>
      <c r="Q52" s="1199"/>
      <c r="R52" s="747"/>
      <c r="S52" s="747"/>
      <c r="T52" s="1199"/>
      <c r="U52" s="747"/>
      <c r="V52" s="747"/>
      <c r="W52" s="747"/>
    </row>
    <row r="53" spans="2:23" ht="45">
      <c r="B53" s="786"/>
      <c r="C53" s="793" t="s">
        <v>686</v>
      </c>
      <c r="D53" s="794" t="s">
        <v>687</v>
      </c>
      <c r="E53" s="810">
        <v>39546629000</v>
      </c>
      <c r="F53" s="810">
        <v>50606416023.439995</v>
      </c>
      <c r="G53" s="815">
        <v>14979265961.430002</v>
      </c>
      <c r="H53" s="815">
        <v>18484201021.929996</v>
      </c>
      <c r="I53" s="815">
        <v>21970410659.099995</v>
      </c>
      <c r="J53" s="782">
        <v>0.29599539225405475</v>
      </c>
      <c r="K53" s="782">
        <v>0.36525410164135003</v>
      </c>
      <c r="L53" s="782">
        <v>0.43414279029211811</v>
      </c>
      <c r="O53" s="747"/>
      <c r="P53" s="747"/>
      <c r="Q53" s="1199"/>
      <c r="R53" s="747"/>
      <c r="S53" s="747"/>
      <c r="T53" s="1199"/>
      <c r="U53" s="747"/>
      <c r="V53" s="747"/>
      <c r="W53" s="747"/>
    </row>
    <row r="54" spans="2:23" ht="30">
      <c r="B54" s="786"/>
      <c r="C54" s="793" t="s">
        <v>689</v>
      </c>
      <c r="D54" s="794" t="s">
        <v>690</v>
      </c>
      <c r="E54" s="810">
        <v>3054780000</v>
      </c>
      <c r="F54" s="810">
        <v>5991863182.8299999</v>
      </c>
      <c r="G54" s="815">
        <v>1645709192.7700002</v>
      </c>
      <c r="H54" s="815">
        <v>2216385836.54</v>
      </c>
      <c r="I54" s="815">
        <v>2735345288.2399998</v>
      </c>
      <c r="J54" s="782">
        <v>0.2746573382192482</v>
      </c>
      <c r="K54" s="782">
        <v>0.36989927321624605</v>
      </c>
      <c r="L54" s="782">
        <v>0.45650997106847768</v>
      </c>
      <c r="O54" s="747"/>
      <c r="P54" s="747"/>
      <c r="Q54" s="1199"/>
      <c r="R54" s="747"/>
      <c r="S54" s="747"/>
      <c r="T54" s="1199"/>
      <c r="U54" s="747"/>
      <c r="V54" s="747"/>
      <c r="W54" s="747"/>
    </row>
    <row r="55" spans="2:23">
      <c r="B55" s="786"/>
      <c r="C55" s="793" t="s">
        <v>692</v>
      </c>
      <c r="D55" s="794" t="s">
        <v>693</v>
      </c>
      <c r="E55" s="810">
        <v>16146947000</v>
      </c>
      <c r="F55" s="810">
        <v>19836054546</v>
      </c>
      <c r="G55" s="815">
        <v>6455574018.8000002</v>
      </c>
      <c r="H55" s="815">
        <v>8090475476</v>
      </c>
      <c r="I55" s="815">
        <v>9861863332</v>
      </c>
      <c r="J55" s="782">
        <v>0.32544647444024022</v>
      </c>
      <c r="K55" s="782">
        <v>0.40786717223619801</v>
      </c>
      <c r="L55" s="782">
        <v>0.49716859313580958</v>
      </c>
      <c r="O55" s="747"/>
      <c r="P55" s="747"/>
      <c r="Q55" s="1199"/>
      <c r="R55" s="747"/>
      <c r="S55" s="747"/>
      <c r="T55" s="1199"/>
      <c r="U55" s="747"/>
      <c r="V55" s="747"/>
      <c r="W55" s="747"/>
    </row>
    <row r="56" spans="2:23" ht="19.5" customHeight="1">
      <c r="B56" s="776" t="s">
        <v>661</v>
      </c>
      <c r="C56" s="777" t="s">
        <v>695</v>
      </c>
      <c r="D56" s="795"/>
      <c r="E56" s="809">
        <v>28476092000</v>
      </c>
      <c r="F56" s="809">
        <v>28055863402.990005</v>
      </c>
      <c r="G56" s="814">
        <v>9083468553.1399937</v>
      </c>
      <c r="H56" s="814">
        <v>11953762582.249996</v>
      </c>
      <c r="I56" s="814">
        <v>14406315201.800005</v>
      </c>
      <c r="J56" s="779">
        <v>0.32376364336632529</v>
      </c>
      <c r="K56" s="779">
        <v>0.42607003072933569</v>
      </c>
      <c r="L56" s="779">
        <v>0.51348678865697206</v>
      </c>
      <c r="O56" s="747"/>
      <c r="P56" s="747"/>
      <c r="Q56" s="1198"/>
      <c r="R56" s="747"/>
      <c r="S56" s="747"/>
      <c r="T56" s="1198"/>
      <c r="U56" s="747"/>
      <c r="V56" s="747"/>
      <c r="W56" s="747"/>
    </row>
    <row r="57" spans="2:23" ht="18" customHeight="1">
      <c r="B57" s="796" t="s">
        <v>697</v>
      </c>
      <c r="C57" s="777" t="s">
        <v>698</v>
      </c>
      <c r="D57" s="795"/>
      <c r="E57" s="809">
        <v>81440065000</v>
      </c>
      <c r="F57" s="809">
        <v>79990304844.490128</v>
      </c>
      <c r="G57" s="814">
        <v>24177706989.57011</v>
      </c>
      <c r="H57" s="814">
        <v>29950127245.979782</v>
      </c>
      <c r="I57" s="814">
        <v>35755749197.599968</v>
      </c>
      <c r="J57" s="779">
        <v>0.30225796784465581</v>
      </c>
      <c r="K57" s="779">
        <v>0.37442196656464921</v>
      </c>
      <c r="L57" s="779">
        <v>0.44700103677705744</v>
      </c>
      <c r="O57" s="747"/>
      <c r="P57" s="747"/>
      <c r="Q57" s="1198"/>
      <c r="R57" s="747"/>
      <c r="S57" s="747"/>
      <c r="T57" s="1198"/>
      <c r="U57" s="747"/>
      <c r="V57" s="747"/>
      <c r="W57" s="747"/>
    </row>
    <row r="58" spans="2:23" ht="15.75">
      <c r="B58" s="796"/>
      <c r="C58" s="787" t="s">
        <v>588</v>
      </c>
      <c r="D58" s="795"/>
      <c r="E58" s="810"/>
      <c r="F58" s="810"/>
      <c r="G58" s="815"/>
      <c r="H58" s="815"/>
      <c r="I58" s="815"/>
      <c r="J58" s="779"/>
      <c r="K58" s="779"/>
      <c r="L58" s="779"/>
      <c r="O58" s="747"/>
      <c r="P58" s="747"/>
      <c r="Q58" s="1199"/>
      <c r="R58" s="747"/>
      <c r="S58" s="747"/>
      <c r="T58" s="1199"/>
      <c r="U58" s="747"/>
      <c r="V58" s="747"/>
      <c r="W58" s="747"/>
    </row>
    <row r="59" spans="2:23" ht="15.75">
      <c r="B59" s="796"/>
      <c r="C59" s="789" t="s">
        <v>700</v>
      </c>
      <c r="D59" s="788" t="s">
        <v>701</v>
      </c>
      <c r="E59" s="810">
        <v>51110861000</v>
      </c>
      <c r="F59" s="810">
        <v>52289966109.799995</v>
      </c>
      <c r="G59" s="815">
        <v>17883215855.589989</v>
      </c>
      <c r="H59" s="815">
        <v>21756109973.959999</v>
      </c>
      <c r="I59" s="815">
        <v>25698822305.319992</v>
      </c>
      <c r="J59" s="782">
        <v>0.34200090736410671</v>
      </c>
      <c r="K59" s="782">
        <v>0.41606662984397208</v>
      </c>
      <c r="L59" s="782">
        <v>0.49146756475911374</v>
      </c>
      <c r="O59" s="747"/>
      <c r="P59" s="747"/>
      <c r="Q59" s="1199"/>
      <c r="R59" s="747"/>
      <c r="S59" s="747"/>
      <c r="T59" s="1199"/>
      <c r="U59" s="747"/>
      <c r="V59" s="747"/>
      <c r="W59" s="747"/>
    </row>
    <row r="60" spans="2:23" ht="15.75">
      <c r="B60" s="796"/>
      <c r="C60" s="789" t="s">
        <v>703</v>
      </c>
      <c r="D60" s="788" t="s">
        <v>704</v>
      </c>
      <c r="E60" s="810">
        <v>20361288000</v>
      </c>
      <c r="F60" s="810">
        <v>21707121169.029991</v>
      </c>
      <c r="G60" s="815">
        <v>4248289165.8899984</v>
      </c>
      <c r="H60" s="815">
        <v>5515101246.6299915</v>
      </c>
      <c r="I60" s="815">
        <v>7029908468.1900005</v>
      </c>
      <c r="J60" s="782">
        <v>0.19570946938607053</v>
      </c>
      <c r="K60" s="782">
        <v>0.25406875484246633</v>
      </c>
      <c r="L60" s="782">
        <v>0.3238526386548079</v>
      </c>
      <c r="O60" s="747"/>
      <c r="P60" s="747"/>
      <c r="Q60" s="1199"/>
      <c r="R60" s="747"/>
      <c r="S60" s="747"/>
      <c r="T60" s="1199"/>
      <c r="U60" s="747"/>
      <c r="V60" s="747"/>
      <c r="W60" s="747"/>
    </row>
    <row r="61" spans="2:23" ht="20.25" customHeight="1">
      <c r="B61" s="796" t="s">
        <v>706</v>
      </c>
      <c r="C61" s="777" t="s">
        <v>707</v>
      </c>
      <c r="D61" s="795"/>
      <c r="E61" s="809">
        <v>21783880000</v>
      </c>
      <c r="F61" s="809">
        <v>20246074408.669998</v>
      </c>
      <c r="G61" s="814">
        <v>2397754198.4300003</v>
      </c>
      <c r="H61" s="814">
        <v>3019696000.3400002</v>
      </c>
      <c r="I61" s="814">
        <v>4250552999.8900023</v>
      </c>
      <c r="J61" s="779">
        <v>0.1184305732573623</v>
      </c>
      <c r="K61" s="779">
        <v>0.14914970375920739</v>
      </c>
      <c r="L61" s="779">
        <v>0.20994455093328035</v>
      </c>
      <c r="O61" s="747"/>
      <c r="P61" s="747"/>
      <c r="Q61" s="1198"/>
      <c r="R61" s="747"/>
      <c r="S61" s="747"/>
      <c r="T61" s="1198"/>
      <c r="U61" s="747"/>
      <c r="V61" s="747"/>
      <c r="W61" s="747"/>
    </row>
    <row r="62" spans="2:23" ht="15.75">
      <c r="B62" s="796"/>
      <c r="C62" s="787" t="s">
        <v>588</v>
      </c>
      <c r="D62" s="795"/>
      <c r="E62" s="810"/>
      <c r="F62" s="810"/>
      <c r="G62" s="815"/>
      <c r="H62" s="815"/>
      <c r="I62" s="815"/>
      <c r="J62" s="779"/>
      <c r="K62" s="779"/>
      <c r="L62" s="779"/>
      <c r="O62" s="747"/>
      <c r="P62" s="747"/>
      <c r="Q62" s="1199"/>
      <c r="R62" s="747"/>
      <c r="S62" s="747"/>
      <c r="T62" s="1199"/>
      <c r="U62" s="747"/>
      <c r="V62" s="747"/>
      <c r="W62" s="747"/>
    </row>
    <row r="63" spans="2:23" ht="30">
      <c r="B63" s="796"/>
      <c r="C63" s="793" t="s">
        <v>709</v>
      </c>
      <c r="D63" s="797" t="s">
        <v>710</v>
      </c>
      <c r="E63" s="810">
        <v>14847721000</v>
      </c>
      <c r="F63" s="810">
        <v>15106262643.520004</v>
      </c>
      <c r="G63" s="843">
        <v>1865117512.8599994</v>
      </c>
      <c r="H63" s="843">
        <v>2340914114.6199994</v>
      </c>
      <c r="I63" s="843">
        <v>3369877981.7499981</v>
      </c>
      <c r="J63" s="782">
        <v>0.12346650901505819</v>
      </c>
      <c r="K63" s="782">
        <v>0.15496315467705443</v>
      </c>
      <c r="L63" s="782">
        <v>0.22307820678568327</v>
      </c>
      <c r="O63" s="747"/>
      <c r="P63" s="747"/>
      <c r="Q63" s="1199"/>
      <c r="R63" s="747"/>
      <c r="S63" s="747"/>
      <c r="T63" s="1199"/>
      <c r="U63" s="747"/>
      <c r="V63" s="747"/>
      <c r="W63" s="747"/>
    </row>
    <row r="64" spans="2:23" ht="45">
      <c r="B64" s="796"/>
      <c r="C64" s="793" t="s">
        <v>712</v>
      </c>
      <c r="D64" s="797" t="s">
        <v>713</v>
      </c>
      <c r="E64" s="810">
        <v>43339000</v>
      </c>
      <c r="F64" s="810">
        <v>167576891.92000002</v>
      </c>
      <c r="G64" s="843">
        <v>7816546.5300000003</v>
      </c>
      <c r="H64" s="843">
        <v>17002475.280000001</v>
      </c>
      <c r="I64" s="843">
        <v>23746002.729999997</v>
      </c>
      <c r="J64" s="782">
        <v>4.6644536967134838E-2</v>
      </c>
      <c r="K64" s="782">
        <v>0.10146073891928285</v>
      </c>
      <c r="L64" s="782">
        <v>0.14170213123021858</v>
      </c>
      <c r="O64" s="747"/>
      <c r="P64" s="747"/>
      <c r="Q64" s="1199"/>
      <c r="R64" s="747"/>
      <c r="S64" s="747"/>
      <c r="T64" s="1199"/>
      <c r="U64" s="747"/>
      <c r="V64" s="747"/>
      <c r="W64" s="747"/>
    </row>
    <row r="65" spans="2:23" ht="30">
      <c r="B65" s="796"/>
      <c r="C65" s="793" t="s">
        <v>715</v>
      </c>
      <c r="D65" s="797" t="s">
        <v>716</v>
      </c>
      <c r="E65" s="811">
        <v>35700000</v>
      </c>
      <c r="F65" s="811">
        <v>525373540.97000003</v>
      </c>
      <c r="G65" s="843">
        <v>8563188.6199999992</v>
      </c>
      <c r="H65" s="843">
        <v>18446945.149999999</v>
      </c>
      <c r="I65" s="843">
        <v>48590674.909999996</v>
      </c>
      <c r="J65" s="782">
        <v>1.6299238450778731E-2</v>
      </c>
      <c r="K65" s="782">
        <v>3.5112055921090547E-2</v>
      </c>
      <c r="L65" s="782">
        <v>9.2487860770998798E-2</v>
      </c>
      <c r="O65" s="747"/>
      <c r="P65" s="747"/>
      <c r="Q65" s="1199"/>
      <c r="R65" s="747"/>
      <c r="S65" s="747"/>
      <c r="T65" s="1199"/>
      <c r="U65" s="747"/>
      <c r="V65" s="747"/>
      <c r="W65" s="747"/>
    </row>
    <row r="66" spans="2:23" ht="15.75">
      <c r="B66" s="799" t="s">
        <v>718</v>
      </c>
      <c r="C66" s="800" t="s">
        <v>719</v>
      </c>
      <c r="D66" s="801"/>
      <c r="E66" s="809">
        <v>29199900000</v>
      </c>
      <c r="F66" s="809">
        <v>28081994163</v>
      </c>
      <c r="G66" s="821">
        <v>11303585165.119999</v>
      </c>
      <c r="H66" s="821">
        <v>12814616057.040001</v>
      </c>
      <c r="I66" s="821">
        <v>14249356153.099998</v>
      </c>
      <c r="J66" s="779">
        <v>0.40252074334568683</v>
      </c>
      <c r="K66" s="779">
        <v>0.45632856351505685</v>
      </c>
      <c r="L66" s="779">
        <v>0.50741966793350191</v>
      </c>
      <c r="O66" s="747"/>
      <c r="P66" s="747"/>
      <c r="Q66" s="1200"/>
      <c r="R66" s="747"/>
      <c r="S66" s="747"/>
      <c r="T66" s="1200"/>
      <c r="U66" s="747"/>
      <c r="V66" s="747"/>
      <c r="W66" s="747"/>
    </row>
    <row r="67" spans="2:23" ht="15.75">
      <c r="B67" s="799" t="s">
        <v>721</v>
      </c>
      <c r="C67" s="800" t="s">
        <v>722</v>
      </c>
      <c r="D67" s="801"/>
      <c r="E67" s="809">
        <v>22207223000</v>
      </c>
      <c r="F67" s="809">
        <v>21767223000</v>
      </c>
      <c r="G67" s="844">
        <v>9323327640.710001</v>
      </c>
      <c r="H67" s="844">
        <v>10524896020.500002</v>
      </c>
      <c r="I67" s="844">
        <v>12521357910.07</v>
      </c>
      <c r="J67" s="779">
        <v>0.42831957207908428</v>
      </c>
      <c r="K67" s="779">
        <v>0.48352038385879548</v>
      </c>
      <c r="L67" s="779">
        <v>0.57523910652589905</v>
      </c>
      <c r="O67" s="747"/>
      <c r="P67" s="747"/>
      <c r="Q67" s="1198"/>
      <c r="R67" s="747"/>
      <c r="S67" s="747"/>
      <c r="T67" s="1198"/>
      <c r="U67" s="747"/>
      <c r="V67" s="747"/>
      <c r="W67" s="747"/>
    </row>
    <row r="68" spans="2:23" ht="15.75">
      <c r="B68" s="802" t="s">
        <v>724</v>
      </c>
      <c r="C68" s="803" t="s">
        <v>725</v>
      </c>
      <c r="D68" s="804"/>
      <c r="E68" s="812">
        <v>10547741000</v>
      </c>
      <c r="F68" s="812">
        <v>9178153555.7299919</v>
      </c>
      <c r="G68" s="845">
        <v>2093614938.8300018</v>
      </c>
      <c r="H68" s="845">
        <v>2589147100.9899945</v>
      </c>
      <c r="I68" s="845">
        <v>3118759558.1299963</v>
      </c>
      <c r="J68" s="805">
        <v>0.22810851072794941</v>
      </c>
      <c r="K68" s="805">
        <v>0.2820989085951357</v>
      </c>
      <c r="L68" s="805">
        <v>0.33980250375991267</v>
      </c>
      <c r="O68" s="747"/>
      <c r="P68" s="747"/>
      <c r="Q68" s="1198"/>
      <c r="R68" s="747"/>
      <c r="S68" s="747"/>
      <c r="T68" s="1198"/>
      <c r="U68" s="747"/>
      <c r="V68" s="747"/>
      <c r="W68" s="747"/>
    </row>
    <row r="69" spans="2:23">
      <c r="O69" s="747"/>
      <c r="P69" s="747"/>
      <c r="Q69" s="747"/>
      <c r="R69" s="747"/>
      <c r="S69" s="747"/>
      <c r="T69" s="747"/>
      <c r="U69" s="747"/>
      <c r="V69" s="747"/>
      <c r="W69" s="747"/>
    </row>
    <row r="70" spans="2:23">
      <c r="O70" s="747"/>
      <c r="P70" s="747"/>
      <c r="Q70" s="747"/>
      <c r="R70" s="747"/>
      <c r="S70" s="747"/>
      <c r="T70" s="747"/>
      <c r="U70" s="747"/>
      <c r="V70" s="747"/>
      <c r="W70" s="747"/>
    </row>
    <row r="73" spans="2:23" ht="15.75">
      <c r="B73" s="749"/>
      <c r="C73" s="750"/>
      <c r="D73" s="751"/>
      <c r="E73" s="752" t="s">
        <v>233</v>
      </c>
      <c r="F73" s="753" t="s">
        <v>534</v>
      </c>
      <c r="G73" s="754" t="s">
        <v>235</v>
      </c>
      <c r="H73" s="755"/>
      <c r="I73" s="755"/>
      <c r="J73" s="755" t="s">
        <v>449</v>
      </c>
      <c r="K73" s="755"/>
      <c r="L73" s="756"/>
      <c r="O73" s="747"/>
      <c r="P73" s="747"/>
      <c r="Q73" s="747"/>
      <c r="R73" s="747"/>
      <c r="S73" s="747"/>
      <c r="T73" s="747"/>
      <c r="U73" s="747"/>
      <c r="V73" s="747"/>
      <c r="W73" s="747"/>
    </row>
    <row r="74" spans="2:23" ht="15.75">
      <c r="B74" s="757" t="s">
        <v>3</v>
      </c>
      <c r="C74" s="758"/>
      <c r="D74" s="759"/>
      <c r="E74" s="760" t="s">
        <v>234</v>
      </c>
      <c r="F74" s="761" t="s">
        <v>537</v>
      </c>
      <c r="G74" s="762"/>
      <c r="H74" s="762"/>
      <c r="I74" s="762"/>
      <c r="J74" s="762"/>
      <c r="K74" s="1031"/>
      <c r="L74" s="1031"/>
      <c r="O74" s="747"/>
      <c r="P74" s="747"/>
      <c r="Q74" s="747"/>
      <c r="R74" s="747"/>
      <c r="S74" s="747"/>
      <c r="T74" s="747"/>
      <c r="U74" s="747"/>
      <c r="V74" s="747"/>
      <c r="W74" s="747"/>
    </row>
    <row r="75" spans="2:23" ht="15.75">
      <c r="B75" s="763"/>
      <c r="C75" s="747"/>
      <c r="D75" s="764"/>
      <c r="E75" s="765" t="s">
        <v>726</v>
      </c>
      <c r="F75" s="761"/>
      <c r="G75" s="766" t="s">
        <v>779</v>
      </c>
      <c r="H75" s="767" t="s">
        <v>780</v>
      </c>
      <c r="I75" s="767" t="s">
        <v>781</v>
      </c>
      <c r="J75" s="1032" t="s">
        <v>549</v>
      </c>
      <c r="K75" s="1033" t="s">
        <v>473</v>
      </c>
      <c r="L75" s="1033" t="s">
        <v>759</v>
      </c>
      <c r="O75" s="747"/>
      <c r="P75" s="747"/>
      <c r="Q75" s="747"/>
      <c r="R75" s="747"/>
      <c r="S75" s="747"/>
      <c r="T75" s="747"/>
      <c r="U75" s="747"/>
      <c r="V75" s="747"/>
      <c r="W75" s="747"/>
    </row>
    <row r="76" spans="2:23">
      <c r="B76" s="769"/>
      <c r="C76" s="770"/>
      <c r="D76" s="771"/>
      <c r="E76" s="1602" t="s">
        <v>670</v>
      </c>
      <c r="F76" s="1603"/>
      <c r="G76" s="1603"/>
      <c r="H76" s="1603"/>
      <c r="I76" s="1604"/>
      <c r="J76" s="1034"/>
      <c r="K76" s="1034"/>
      <c r="L76" s="1034"/>
      <c r="O76" s="747"/>
      <c r="P76" s="747"/>
      <c r="Q76" s="747"/>
      <c r="R76" s="747"/>
      <c r="S76" s="747"/>
      <c r="T76" s="747"/>
      <c r="U76" s="747"/>
      <c r="V76" s="747"/>
      <c r="W76" s="747"/>
    </row>
    <row r="77" spans="2:23">
      <c r="B77" s="1605">
        <v>1</v>
      </c>
      <c r="C77" s="1606"/>
      <c r="D77" s="1606"/>
      <c r="E77" s="1201">
        <v>2</v>
      </c>
      <c r="F77" s="773">
        <v>3</v>
      </c>
      <c r="G77" s="773">
        <v>4</v>
      </c>
      <c r="H77" s="774">
        <v>5</v>
      </c>
      <c r="I77" s="774">
        <v>6</v>
      </c>
      <c r="J77" s="773">
        <v>7</v>
      </c>
      <c r="K77" s="1196">
        <v>8</v>
      </c>
      <c r="L77" s="773">
        <v>9</v>
      </c>
      <c r="O77" s="747"/>
      <c r="P77" s="747"/>
      <c r="Q77" s="747"/>
      <c r="R77" s="747"/>
      <c r="S77" s="747"/>
      <c r="T77" s="747"/>
      <c r="U77" s="747"/>
      <c r="V77" s="747"/>
      <c r="W77" s="747"/>
    </row>
    <row r="78" spans="2:23" ht="23.25" customHeight="1">
      <c r="B78" s="776" t="s">
        <v>672</v>
      </c>
      <c r="C78" s="777"/>
      <c r="D78" s="778"/>
      <c r="E78" s="980">
        <v>416234520000</v>
      </c>
      <c r="F78" s="808">
        <v>416234519999.99994</v>
      </c>
      <c r="G78" s="813">
        <v>233548799492.33054</v>
      </c>
      <c r="H78" s="813">
        <v>264824688498.24042</v>
      </c>
      <c r="I78" s="813">
        <v>297814202620.23029</v>
      </c>
      <c r="J78" s="816">
        <v>0.56109906379780938</v>
      </c>
      <c r="K78" s="816">
        <v>0.63623912908098168</v>
      </c>
      <c r="L78" s="816">
        <v>0.71549616456662535</v>
      </c>
      <c r="O78" s="747"/>
      <c r="P78" s="747"/>
      <c r="Q78" s="1198"/>
      <c r="R78" s="747"/>
      <c r="S78" s="747"/>
      <c r="T78" s="1198"/>
      <c r="U78" s="747"/>
      <c r="V78" s="747"/>
      <c r="W78" s="747"/>
    </row>
    <row r="79" spans="2:23" ht="15.75">
      <c r="B79" s="780" t="s">
        <v>554</v>
      </c>
      <c r="C79" s="781"/>
      <c r="D79" s="778"/>
      <c r="E79" s="809"/>
      <c r="F79" s="809"/>
      <c r="G79" s="814"/>
      <c r="H79" s="814"/>
      <c r="I79" s="814"/>
      <c r="J79" s="779"/>
      <c r="K79" s="779"/>
      <c r="L79" s="779"/>
      <c r="O79" s="747"/>
      <c r="P79" s="747"/>
      <c r="Q79" s="1198"/>
      <c r="R79" s="747"/>
      <c r="S79" s="747"/>
      <c r="T79" s="1198"/>
      <c r="U79" s="747"/>
      <c r="V79" s="747"/>
      <c r="W79" s="747"/>
    </row>
    <row r="80" spans="2:23" ht="15.75" customHeight="1">
      <c r="B80" s="783" t="s">
        <v>646</v>
      </c>
      <c r="C80" s="784" t="s">
        <v>674</v>
      </c>
      <c r="D80" s="785"/>
      <c r="E80" s="809">
        <v>222579619000</v>
      </c>
      <c r="F80" s="809">
        <v>228914906625.11987</v>
      </c>
      <c r="G80" s="814">
        <v>131856680004.31012</v>
      </c>
      <c r="H80" s="814">
        <v>151518088641.49002</v>
      </c>
      <c r="I80" s="814">
        <v>171007846987.83014</v>
      </c>
      <c r="J80" s="779">
        <v>0.57600739920464794</v>
      </c>
      <c r="K80" s="779">
        <v>0.66189699428190607</v>
      </c>
      <c r="L80" s="779">
        <v>0.7470367461385089</v>
      </c>
      <c r="O80" s="747"/>
      <c r="P80" s="747"/>
      <c r="Q80" s="1198"/>
      <c r="R80" s="747"/>
      <c r="S80" s="747"/>
      <c r="T80" s="1198"/>
      <c r="U80" s="747"/>
      <c r="V80" s="747"/>
      <c r="W80" s="747"/>
    </row>
    <row r="81" spans="2:23">
      <c r="B81" s="786"/>
      <c r="C81" s="787" t="s">
        <v>588</v>
      </c>
      <c r="D81" s="788"/>
      <c r="E81" s="810"/>
      <c r="F81" s="810"/>
      <c r="G81" s="815"/>
      <c r="H81" s="815"/>
      <c r="I81" s="815"/>
      <c r="J81" s="782"/>
      <c r="K81" s="782"/>
      <c r="L81" s="782"/>
      <c r="O81" s="747"/>
      <c r="P81" s="747"/>
      <c r="Q81" s="1199"/>
      <c r="R81" s="747"/>
      <c r="S81" s="747"/>
      <c r="T81" s="1199"/>
      <c r="U81" s="747"/>
      <c r="V81" s="747"/>
      <c r="W81" s="747"/>
    </row>
    <row r="82" spans="2:23">
      <c r="B82" s="786"/>
      <c r="C82" s="789" t="s">
        <v>676</v>
      </c>
      <c r="D82" s="788" t="s">
        <v>677</v>
      </c>
      <c r="E82" s="810">
        <v>60762707000</v>
      </c>
      <c r="F82" s="810">
        <v>61477844337</v>
      </c>
      <c r="G82" s="815">
        <v>39929672774</v>
      </c>
      <c r="H82" s="815">
        <v>44638679738</v>
      </c>
      <c r="I82" s="815">
        <v>49906736432</v>
      </c>
      <c r="J82" s="782">
        <v>0.64949695625499693</v>
      </c>
      <c r="K82" s="782">
        <v>0.72609376954251026</v>
      </c>
      <c r="L82" s="782">
        <v>0.81178409832375964</v>
      </c>
      <c r="O82" s="747"/>
      <c r="P82" s="747"/>
      <c r="Q82" s="1199"/>
      <c r="R82" s="747"/>
      <c r="S82" s="747"/>
      <c r="T82" s="1199"/>
      <c r="U82" s="747"/>
      <c r="V82" s="747"/>
      <c r="W82" s="747"/>
    </row>
    <row r="83" spans="2:23">
      <c r="B83" s="786"/>
      <c r="C83" s="789" t="s">
        <v>679</v>
      </c>
      <c r="D83" s="788" t="s">
        <v>680</v>
      </c>
      <c r="E83" s="810">
        <v>68327537000</v>
      </c>
      <c r="F83" s="810">
        <v>67827537000</v>
      </c>
      <c r="G83" s="815">
        <v>39572806832.809998</v>
      </c>
      <c r="H83" s="815">
        <v>44714100246.379997</v>
      </c>
      <c r="I83" s="815">
        <v>49723736660.370003</v>
      </c>
      <c r="J83" s="782">
        <v>0.58343275582614773</v>
      </c>
      <c r="K83" s="782">
        <v>0.65923225616138759</v>
      </c>
      <c r="L83" s="782">
        <v>0.7330907012054706</v>
      </c>
      <c r="O83" s="747"/>
      <c r="P83" s="747"/>
      <c r="Q83" s="1199"/>
      <c r="R83" s="747"/>
      <c r="S83" s="747"/>
      <c r="T83" s="1199"/>
      <c r="U83" s="747"/>
      <c r="V83" s="747"/>
      <c r="W83" s="747"/>
    </row>
    <row r="84" spans="2:23">
      <c r="B84" s="786"/>
      <c r="C84" s="789"/>
      <c r="D84" s="788" t="s">
        <v>588</v>
      </c>
      <c r="E84" s="810">
        <v>0</v>
      </c>
      <c r="F84" s="810"/>
      <c r="G84" s="815"/>
      <c r="H84" s="815"/>
      <c r="I84" s="815"/>
      <c r="J84" s="782"/>
      <c r="K84" s="782" t="e">
        <v>#DIV/0!</v>
      </c>
      <c r="L84" s="782"/>
      <c r="O84" s="747"/>
      <c r="P84" s="747"/>
      <c r="Q84" s="1199"/>
      <c r="R84" s="747"/>
      <c r="S84" s="747"/>
      <c r="T84" s="1199"/>
      <c r="U84" s="747"/>
      <c r="V84" s="747"/>
      <c r="W84" s="747"/>
    </row>
    <row r="85" spans="2:23">
      <c r="B85" s="790"/>
      <c r="C85" s="789"/>
      <c r="D85" s="788" t="s">
        <v>682</v>
      </c>
      <c r="E85" s="810">
        <v>49390438000</v>
      </c>
      <c r="F85" s="810">
        <v>48390438000</v>
      </c>
      <c r="G85" s="815">
        <v>27937739844.549999</v>
      </c>
      <c r="H85" s="815">
        <v>31469279436.709999</v>
      </c>
      <c r="I85" s="815">
        <v>34886944378.720001</v>
      </c>
      <c r="J85" s="782">
        <v>0.57734009029945133</v>
      </c>
      <c r="K85" s="782">
        <v>0.65032020244805389</v>
      </c>
      <c r="L85" s="782">
        <v>0.72094706765663086</v>
      </c>
      <c r="O85" s="747"/>
      <c r="P85" s="747"/>
      <c r="Q85" s="1199"/>
      <c r="R85" s="747"/>
      <c r="S85" s="747"/>
      <c r="T85" s="1199"/>
      <c r="U85" s="747"/>
      <c r="V85" s="747"/>
      <c r="W85" s="747"/>
    </row>
    <row r="86" spans="2:23">
      <c r="B86" s="786"/>
      <c r="C86" s="789"/>
      <c r="D86" s="791" t="s">
        <v>684</v>
      </c>
      <c r="E86" s="810">
        <v>17368778000</v>
      </c>
      <c r="F86" s="810">
        <v>17368778000</v>
      </c>
      <c r="G86" s="815">
        <v>11197576988.26</v>
      </c>
      <c r="H86" s="815">
        <v>12497510809.67</v>
      </c>
      <c r="I86" s="815">
        <v>14029662281.65</v>
      </c>
      <c r="J86" s="782">
        <v>0.64469572863790414</v>
      </c>
      <c r="K86" s="782">
        <v>0.71953886506408227</v>
      </c>
      <c r="L86" s="782">
        <v>0.80775183387397775</v>
      </c>
      <c r="O86" s="747"/>
      <c r="P86" s="747"/>
      <c r="Q86" s="1199"/>
      <c r="R86" s="747"/>
      <c r="S86" s="747"/>
      <c r="T86" s="1199"/>
      <c r="U86" s="747"/>
      <c r="V86" s="747"/>
      <c r="W86" s="747"/>
    </row>
    <row r="87" spans="2:23" ht="45">
      <c r="B87" s="786"/>
      <c r="C87" s="793" t="s">
        <v>686</v>
      </c>
      <c r="D87" s="794" t="s">
        <v>687</v>
      </c>
      <c r="E87" s="810">
        <v>39546629000</v>
      </c>
      <c r="F87" s="810">
        <v>50606416023.439995</v>
      </c>
      <c r="G87" s="815">
        <v>26630951103.470001</v>
      </c>
      <c r="H87" s="815">
        <v>32491069033.119995</v>
      </c>
      <c r="I87" s="815">
        <v>38229213309.220001</v>
      </c>
      <c r="J87" s="782">
        <v>0.52623665527183383</v>
      </c>
      <c r="K87" s="782">
        <v>0.64203457952981113</v>
      </c>
      <c r="L87" s="782">
        <v>0.7554222628907945</v>
      </c>
      <c r="O87" s="747"/>
      <c r="P87" s="747"/>
      <c r="Q87" s="1199"/>
      <c r="R87" s="747"/>
      <c r="S87" s="747"/>
      <c r="T87" s="1199"/>
      <c r="U87" s="747"/>
      <c r="V87" s="747"/>
      <c r="W87" s="747"/>
    </row>
    <row r="88" spans="2:23" ht="30">
      <c r="B88" s="786"/>
      <c r="C88" s="793" t="s">
        <v>689</v>
      </c>
      <c r="D88" s="794" t="s">
        <v>690</v>
      </c>
      <c r="E88" s="810">
        <v>3054780000</v>
      </c>
      <c r="F88" s="810">
        <v>5991863182.8299999</v>
      </c>
      <c r="G88" s="815">
        <v>3216958331.9700003</v>
      </c>
      <c r="H88" s="815">
        <v>3741540958.230001</v>
      </c>
      <c r="I88" s="815">
        <v>4186314421.6399989</v>
      </c>
      <c r="J88" s="782">
        <v>0.5368878149935673</v>
      </c>
      <c r="K88" s="782">
        <v>0.62443698129683334</v>
      </c>
      <c r="L88" s="782">
        <v>0.69866655727989646</v>
      </c>
      <c r="O88" s="747"/>
      <c r="P88" s="747"/>
      <c r="Q88" s="1199"/>
      <c r="R88" s="747"/>
      <c r="S88" s="747"/>
      <c r="T88" s="1199"/>
      <c r="U88" s="747"/>
      <c r="V88" s="747"/>
      <c r="W88" s="747"/>
    </row>
    <row r="89" spans="2:23">
      <c r="B89" s="786"/>
      <c r="C89" s="793" t="s">
        <v>692</v>
      </c>
      <c r="D89" s="794" t="s">
        <v>693</v>
      </c>
      <c r="E89" s="810">
        <v>16146947000</v>
      </c>
      <c r="F89" s="810">
        <v>19836054546</v>
      </c>
      <c r="G89" s="815">
        <v>11469665884.549999</v>
      </c>
      <c r="H89" s="815">
        <v>12979178238.549999</v>
      </c>
      <c r="I89" s="815">
        <v>14494202017.549999</v>
      </c>
      <c r="J89" s="782">
        <v>0.57822314704528233</v>
      </c>
      <c r="K89" s="782">
        <v>0.65432257248794923</v>
      </c>
      <c r="L89" s="782">
        <v>0.73069984678343192</v>
      </c>
      <c r="O89" s="747"/>
      <c r="P89" s="747"/>
      <c r="Q89" s="1199"/>
      <c r="R89" s="747"/>
      <c r="S89" s="747"/>
      <c r="T89" s="1199"/>
      <c r="U89" s="747"/>
      <c r="V89" s="747"/>
      <c r="W89" s="747"/>
    </row>
    <row r="90" spans="2:23" ht="19.5" customHeight="1">
      <c r="B90" s="776" t="s">
        <v>661</v>
      </c>
      <c r="C90" s="777" t="s">
        <v>695</v>
      </c>
      <c r="D90" s="795"/>
      <c r="E90" s="809">
        <v>28476092000</v>
      </c>
      <c r="F90" s="809">
        <v>28055863402.990005</v>
      </c>
      <c r="G90" s="814">
        <v>16846399923.159992</v>
      </c>
      <c r="H90" s="814">
        <v>19214425695.630016</v>
      </c>
      <c r="I90" s="814">
        <v>21614869684.830029</v>
      </c>
      <c r="J90" s="779">
        <v>0.60045915112933634</v>
      </c>
      <c r="K90" s="779">
        <v>0.68486310400207717</v>
      </c>
      <c r="L90" s="779">
        <v>0.77042254499023766</v>
      </c>
      <c r="O90" s="747"/>
      <c r="P90" s="747"/>
      <c r="Q90" s="1198"/>
      <c r="R90" s="747"/>
      <c r="S90" s="747"/>
      <c r="T90" s="1198"/>
      <c r="U90" s="747"/>
      <c r="V90" s="747"/>
      <c r="W90" s="747"/>
    </row>
    <row r="91" spans="2:23" ht="18" customHeight="1">
      <c r="B91" s="796" t="s">
        <v>697</v>
      </c>
      <c r="C91" s="777" t="s">
        <v>698</v>
      </c>
      <c r="D91" s="795"/>
      <c r="E91" s="809">
        <v>81440065000</v>
      </c>
      <c r="F91" s="809">
        <v>79990304844.490128</v>
      </c>
      <c r="G91" s="814">
        <v>41931480703.56044</v>
      </c>
      <c r="H91" s="814">
        <v>47749842982.220406</v>
      </c>
      <c r="I91" s="814">
        <v>53636971925.330093</v>
      </c>
      <c r="J91" s="779">
        <v>0.52420703715381267</v>
      </c>
      <c r="K91" s="779">
        <v>0.59694538075647174</v>
      </c>
      <c r="L91" s="779">
        <v>0.67054341184980126</v>
      </c>
      <c r="O91" s="747"/>
      <c r="P91" s="747"/>
      <c r="Q91" s="1198"/>
      <c r="R91" s="747"/>
      <c r="S91" s="747"/>
      <c r="T91" s="1198"/>
      <c r="U91" s="747"/>
      <c r="V91" s="747"/>
      <c r="W91" s="747"/>
    </row>
    <row r="92" spans="2:23" ht="15.75">
      <c r="B92" s="796"/>
      <c r="C92" s="787" t="s">
        <v>588</v>
      </c>
      <c r="D92" s="795"/>
      <c r="E92" s="810"/>
      <c r="F92" s="810"/>
      <c r="G92" s="815"/>
      <c r="H92" s="815"/>
      <c r="I92" s="815"/>
      <c r="J92" s="779"/>
      <c r="K92" s="779"/>
      <c r="L92" s="779"/>
      <c r="O92" s="747"/>
      <c r="P92" s="747"/>
      <c r="Q92" s="1199"/>
      <c r="R92" s="747"/>
      <c r="S92" s="747"/>
      <c r="T92" s="1199"/>
      <c r="U92" s="747"/>
      <c r="V92" s="747"/>
      <c r="W92" s="747"/>
    </row>
    <row r="93" spans="2:23" ht="15.75">
      <c r="B93" s="796"/>
      <c r="C93" s="789" t="s">
        <v>700</v>
      </c>
      <c r="D93" s="788" t="s">
        <v>701</v>
      </c>
      <c r="E93" s="810">
        <v>51110861000</v>
      </c>
      <c r="F93" s="810">
        <v>52289966109.799995</v>
      </c>
      <c r="G93" s="815">
        <v>29771442507.099998</v>
      </c>
      <c r="H93" s="815">
        <v>33742705005.970005</v>
      </c>
      <c r="I93" s="815">
        <v>37740938202.230003</v>
      </c>
      <c r="J93" s="782">
        <v>0.56935287440395455</v>
      </c>
      <c r="K93" s="782">
        <v>0.64529980637424944</v>
      </c>
      <c r="L93" s="782">
        <v>0.72176252941110119</v>
      </c>
      <c r="O93" s="747"/>
      <c r="P93" s="747"/>
      <c r="Q93" s="1199"/>
      <c r="R93" s="747"/>
      <c r="S93" s="747"/>
      <c r="T93" s="1199"/>
      <c r="U93" s="747"/>
      <c r="V93" s="747"/>
      <c r="W93" s="747"/>
    </row>
    <row r="94" spans="2:23" ht="15.75">
      <c r="B94" s="796"/>
      <c r="C94" s="789" t="s">
        <v>703</v>
      </c>
      <c r="D94" s="788" t="s">
        <v>704</v>
      </c>
      <c r="E94" s="810">
        <v>20361288000</v>
      </c>
      <c r="F94" s="810">
        <v>21707121169.029991</v>
      </c>
      <c r="G94" s="815">
        <v>8642359981.6600056</v>
      </c>
      <c r="H94" s="815">
        <v>10135335150.170006</v>
      </c>
      <c r="I94" s="815">
        <v>11739971499.849993</v>
      </c>
      <c r="J94" s="782">
        <v>0.39813478325215429</v>
      </c>
      <c r="K94" s="782">
        <v>0.46691291172365607</v>
      </c>
      <c r="L94" s="782">
        <v>0.54083502867251043</v>
      </c>
      <c r="O94" s="747"/>
      <c r="P94" s="747"/>
      <c r="Q94" s="1199"/>
      <c r="R94" s="747"/>
      <c r="S94" s="747"/>
      <c r="T94" s="1199"/>
      <c r="U94" s="747"/>
      <c r="V94" s="747"/>
      <c r="W94" s="747"/>
    </row>
    <row r="95" spans="2:23" ht="20.25" customHeight="1">
      <c r="B95" s="796" t="s">
        <v>706</v>
      </c>
      <c r="C95" s="777" t="s">
        <v>707</v>
      </c>
      <c r="D95" s="795"/>
      <c r="E95" s="809">
        <v>21783880000</v>
      </c>
      <c r="F95" s="809">
        <v>20246074408.669998</v>
      </c>
      <c r="G95" s="814">
        <v>5466922280.9199991</v>
      </c>
      <c r="H95" s="814">
        <v>6098867534.6099958</v>
      </c>
      <c r="I95" s="814">
        <v>7319321898.2599955</v>
      </c>
      <c r="J95" s="779">
        <v>0.2700238164974289</v>
      </c>
      <c r="K95" s="779">
        <v>0.30123704040118865</v>
      </c>
      <c r="L95" s="779">
        <v>0.3615180775551054</v>
      </c>
      <c r="O95" s="747"/>
      <c r="P95" s="747"/>
      <c r="Q95" s="1198"/>
      <c r="R95" s="747"/>
      <c r="S95" s="747"/>
      <c r="T95" s="1198"/>
      <c r="U95" s="747"/>
      <c r="V95" s="747"/>
      <c r="W95" s="747"/>
    </row>
    <row r="96" spans="2:23" ht="15.75">
      <c r="B96" s="796"/>
      <c r="C96" s="787" t="s">
        <v>588</v>
      </c>
      <c r="D96" s="795"/>
      <c r="E96" s="810"/>
      <c r="F96" s="810"/>
      <c r="G96" s="815"/>
      <c r="H96" s="815"/>
      <c r="I96" s="815"/>
      <c r="J96" s="779"/>
      <c r="K96" s="782"/>
      <c r="L96" s="782"/>
      <c r="O96" s="747"/>
      <c r="P96" s="747"/>
      <c r="Q96" s="1199"/>
      <c r="R96" s="747"/>
      <c r="S96" s="747"/>
      <c r="T96" s="1199"/>
      <c r="U96" s="747"/>
      <c r="V96" s="747"/>
      <c r="W96" s="747"/>
    </row>
    <row r="97" spans="2:23" ht="30">
      <c r="B97" s="796"/>
      <c r="C97" s="793" t="s">
        <v>709</v>
      </c>
      <c r="D97" s="797" t="s">
        <v>710</v>
      </c>
      <c r="E97" s="810">
        <v>14847721000</v>
      </c>
      <c r="F97" s="810">
        <v>15106262643.520004</v>
      </c>
      <c r="G97" s="843">
        <v>4243675866.5099978</v>
      </c>
      <c r="H97" s="843">
        <v>4528738171.0599995</v>
      </c>
      <c r="I97" s="843">
        <v>5349838943.6200008</v>
      </c>
      <c r="J97" s="782">
        <v>0.28092162612639127</v>
      </c>
      <c r="K97" s="782">
        <v>0.29979209801457085</v>
      </c>
      <c r="L97" s="782">
        <v>0.35414708918190779</v>
      </c>
      <c r="O97" s="747"/>
      <c r="P97" s="747"/>
      <c r="Q97" s="1199"/>
      <c r="R97" s="747"/>
      <c r="S97" s="747"/>
      <c r="T97" s="1199"/>
      <c r="U97" s="747"/>
      <c r="V97" s="747"/>
      <c r="W97" s="747"/>
    </row>
    <row r="98" spans="2:23" ht="45">
      <c r="B98" s="796"/>
      <c r="C98" s="793" t="s">
        <v>712</v>
      </c>
      <c r="D98" s="797" t="s">
        <v>713</v>
      </c>
      <c r="E98" s="810">
        <v>43339000</v>
      </c>
      <c r="F98" s="810">
        <v>167576891.92000002</v>
      </c>
      <c r="G98" s="843">
        <v>41293064.330000006</v>
      </c>
      <c r="H98" s="843">
        <v>58072475.060000002</v>
      </c>
      <c r="I98" s="843">
        <v>70201920.280000016</v>
      </c>
      <c r="J98" s="782">
        <v>0.24641263993434734</v>
      </c>
      <c r="K98" s="782">
        <v>0.34654226125475213</v>
      </c>
      <c r="L98" s="782">
        <v>0.41892363246308389</v>
      </c>
      <c r="O98" s="747"/>
      <c r="P98" s="747"/>
      <c r="Q98" s="1199"/>
      <c r="R98" s="747"/>
      <c r="S98" s="747"/>
      <c r="T98" s="1199"/>
      <c r="U98" s="747"/>
      <c r="V98" s="747"/>
      <c r="W98" s="747"/>
    </row>
    <row r="99" spans="2:23" ht="30">
      <c r="B99" s="796"/>
      <c r="C99" s="793" t="s">
        <v>715</v>
      </c>
      <c r="D99" s="797" t="s">
        <v>716</v>
      </c>
      <c r="E99" s="811">
        <v>35700000</v>
      </c>
      <c r="F99" s="811">
        <v>525373540.97000003</v>
      </c>
      <c r="G99" s="843">
        <v>95714867.439999998</v>
      </c>
      <c r="H99" s="843">
        <v>178926633.13000003</v>
      </c>
      <c r="I99" s="843">
        <v>229714596.17000002</v>
      </c>
      <c r="J99" s="782">
        <v>0.18218440780873951</v>
      </c>
      <c r="K99" s="782">
        <v>0.34057031650213448</v>
      </c>
      <c r="L99" s="782">
        <v>0.43724051223797206</v>
      </c>
      <c r="O99" s="747"/>
      <c r="P99" s="747"/>
      <c r="Q99" s="1199"/>
      <c r="R99" s="747"/>
      <c r="S99" s="747"/>
      <c r="T99" s="1199"/>
      <c r="U99" s="747"/>
      <c r="V99" s="747"/>
      <c r="W99" s="747"/>
    </row>
    <row r="100" spans="2:23" ht="15.75">
      <c r="B100" s="799" t="s">
        <v>718</v>
      </c>
      <c r="C100" s="800" t="s">
        <v>719</v>
      </c>
      <c r="D100" s="801"/>
      <c r="E100" s="809">
        <v>29199900000</v>
      </c>
      <c r="F100" s="809">
        <v>28081994163</v>
      </c>
      <c r="G100" s="821">
        <v>19596235857.109997</v>
      </c>
      <c r="H100" s="821">
        <v>20128786931.690002</v>
      </c>
      <c r="I100" s="821">
        <v>21815392827.780003</v>
      </c>
      <c r="J100" s="779">
        <v>0.69782208996145345</v>
      </c>
      <c r="K100" s="779">
        <v>0.7167862372897682</v>
      </c>
      <c r="L100" s="779">
        <v>0.77684628453214744</v>
      </c>
      <c r="O100" s="747"/>
      <c r="P100" s="747"/>
      <c r="Q100" s="1200"/>
      <c r="R100" s="747"/>
      <c r="S100" s="747"/>
      <c r="T100" s="1200"/>
      <c r="U100" s="747"/>
      <c r="V100" s="747"/>
      <c r="W100" s="747"/>
    </row>
    <row r="101" spans="2:23" ht="15.75">
      <c r="B101" s="799" t="s">
        <v>721</v>
      </c>
      <c r="C101" s="800" t="s">
        <v>722</v>
      </c>
      <c r="D101" s="801"/>
      <c r="E101" s="809">
        <v>22207223000</v>
      </c>
      <c r="F101" s="809">
        <v>21767223000</v>
      </c>
      <c r="G101" s="844">
        <v>14290829031.559999</v>
      </c>
      <c r="H101" s="844">
        <v>16068419953.82</v>
      </c>
      <c r="I101" s="844">
        <v>17894877799.139999</v>
      </c>
      <c r="J101" s="779">
        <v>0.65652972965637368</v>
      </c>
      <c r="K101" s="779">
        <v>0.73819338157283543</v>
      </c>
      <c r="L101" s="779">
        <v>0.82210201086008994</v>
      </c>
      <c r="O101" s="747"/>
      <c r="P101" s="747"/>
      <c r="Q101" s="1198"/>
      <c r="R101" s="747"/>
      <c r="S101" s="747"/>
      <c r="T101" s="1198"/>
      <c r="U101" s="747"/>
      <c r="V101" s="747"/>
      <c r="W101" s="747"/>
    </row>
    <row r="102" spans="2:23" ht="15.75">
      <c r="B102" s="802" t="s">
        <v>724</v>
      </c>
      <c r="C102" s="803" t="s">
        <v>725</v>
      </c>
      <c r="D102" s="804"/>
      <c r="E102" s="812">
        <v>10547741000</v>
      </c>
      <c r="F102" s="812">
        <v>9178153555.7299919</v>
      </c>
      <c r="G102" s="845">
        <v>3560251691.7100034</v>
      </c>
      <c r="H102" s="845">
        <v>4046256758.7799969</v>
      </c>
      <c r="I102" s="845">
        <v>4524921497.0600061</v>
      </c>
      <c r="J102" s="805">
        <v>0.38790500399585393</v>
      </c>
      <c r="K102" s="805">
        <v>0.44085738315566619</v>
      </c>
      <c r="L102" s="805">
        <v>0.49301000136732981</v>
      </c>
      <c r="O102" s="747"/>
      <c r="P102" s="747"/>
      <c r="Q102" s="1198"/>
      <c r="R102" s="747"/>
      <c r="S102" s="747"/>
      <c r="T102" s="1198"/>
      <c r="U102" s="747"/>
      <c r="V102" s="747"/>
      <c r="W102" s="747"/>
    </row>
    <row r="107" spans="2:23" ht="15.75">
      <c r="B107" s="749"/>
      <c r="C107" s="750"/>
      <c r="D107" s="751"/>
      <c r="E107" s="752" t="s">
        <v>233</v>
      </c>
      <c r="F107" s="753" t="s">
        <v>534</v>
      </c>
      <c r="G107" s="754" t="s">
        <v>235</v>
      </c>
      <c r="H107" s="755"/>
      <c r="I107" s="755"/>
      <c r="J107" s="755" t="s">
        <v>449</v>
      </c>
      <c r="K107" s="755"/>
      <c r="L107" s="756"/>
    </row>
    <row r="108" spans="2:23" ht="15.75">
      <c r="B108" s="757" t="s">
        <v>3</v>
      </c>
      <c r="C108" s="758"/>
      <c r="D108" s="759"/>
      <c r="E108" s="760" t="s">
        <v>234</v>
      </c>
      <c r="F108" s="761" t="s">
        <v>537</v>
      </c>
      <c r="G108" s="762"/>
      <c r="H108" s="762"/>
      <c r="I108" s="762"/>
      <c r="J108" s="762"/>
      <c r="K108" s="1031"/>
      <c r="L108" s="1031"/>
    </row>
    <row r="109" spans="2:23" ht="15.75">
      <c r="B109" s="763"/>
      <c r="C109" s="747"/>
      <c r="D109" s="764"/>
      <c r="E109" s="765" t="s">
        <v>726</v>
      </c>
      <c r="F109" s="761"/>
      <c r="G109" s="766" t="s">
        <v>794</v>
      </c>
      <c r="H109" s="767" t="s">
        <v>795</v>
      </c>
      <c r="I109" s="767" t="s">
        <v>796</v>
      </c>
      <c r="J109" s="1032" t="s">
        <v>549</v>
      </c>
      <c r="K109" s="1033" t="s">
        <v>473</v>
      </c>
      <c r="L109" s="1033" t="s">
        <v>759</v>
      </c>
    </row>
    <row r="110" spans="2:23">
      <c r="B110" s="769"/>
      <c r="C110" s="770"/>
      <c r="D110" s="771"/>
      <c r="E110" s="1602" t="s">
        <v>670</v>
      </c>
      <c r="F110" s="1603"/>
      <c r="G110" s="1603"/>
      <c r="H110" s="1603"/>
      <c r="I110" s="1604"/>
      <c r="J110" s="1034"/>
      <c r="K110" s="1034"/>
      <c r="L110" s="1034"/>
    </row>
    <row r="111" spans="2:23">
      <c r="B111" s="1605">
        <v>1</v>
      </c>
      <c r="C111" s="1606"/>
      <c r="D111" s="1606"/>
      <c r="E111" s="1221">
        <v>2</v>
      </c>
      <c r="F111" s="773">
        <v>3</v>
      </c>
      <c r="G111" s="773">
        <v>4</v>
      </c>
      <c r="H111" s="774">
        <v>5</v>
      </c>
      <c r="I111" s="774">
        <v>6</v>
      </c>
      <c r="J111" s="773">
        <v>7</v>
      </c>
      <c r="K111" s="1196">
        <v>8</v>
      </c>
      <c r="L111" s="773">
        <v>9</v>
      </c>
    </row>
    <row r="112" spans="2:23" ht="15.75">
      <c r="B112" s="776" t="s">
        <v>672</v>
      </c>
      <c r="C112" s="777"/>
      <c r="D112" s="778"/>
      <c r="E112" s="980">
        <v>416234520000</v>
      </c>
      <c r="F112" s="808">
        <v>416234519999.99994</v>
      </c>
      <c r="G112" s="813">
        <v>336083991680</v>
      </c>
      <c r="H112" s="813"/>
      <c r="I112" s="813"/>
      <c r="J112" s="816">
        <v>0.80743901702338394</v>
      </c>
      <c r="K112" s="816"/>
      <c r="L112" s="816"/>
    </row>
    <row r="113" spans="2:12" ht="15.75">
      <c r="B113" s="780" t="s">
        <v>554</v>
      </c>
      <c r="C113" s="781"/>
      <c r="D113" s="778"/>
      <c r="E113" s="809"/>
      <c r="F113" s="809"/>
      <c r="G113" s="814"/>
      <c r="H113" s="814"/>
      <c r="I113" s="814"/>
      <c r="J113" s="779"/>
      <c r="K113" s="779"/>
      <c r="L113" s="779"/>
    </row>
    <row r="114" spans="2:12" ht="15.75">
      <c r="B114" s="783" t="s">
        <v>646</v>
      </c>
      <c r="C114" s="784" t="s">
        <v>674</v>
      </c>
      <c r="D114" s="785"/>
      <c r="E114" s="809">
        <v>222579619000</v>
      </c>
      <c r="F114" s="809">
        <v>228914906625.11987</v>
      </c>
      <c r="G114" s="814">
        <v>193070091657.3898</v>
      </c>
      <c r="H114" s="814"/>
      <c r="I114" s="814"/>
      <c r="J114" s="779">
        <v>0.84341423852125552</v>
      </c>
      <c r="K114" s="779"/>
      <c r="L114" s="779"/>
    </row>
    <row r="115" spans="2:12">
      <c r="B115" s="786"/>
      <c r="C115" s="787" t="s">
        <v>588</v>
      </c>
      <c r="D115" s="788"/>
      <c r="E115" s="810"/>
      <c r="F115" s="810"/>
      <c r="G115" s="815"/>
      <c r="H115" s="815"/>
      <c r="I115" s="815"/>
      <c r="J115" s="782"/>
      <c r="K115" s="782"/>
      <c r="L115" s="782"/>
    </row>
    <row r="116" spans="2:12">
      <c r="B116" s="786"/>
      <c r="C116" s="789" t="s">
        <v>676</v>
      </c>
      <c r="D116" s="788" t="s">
        <v>677</v>
      </c>
      <c r="E116" s="810">
        <v>60762707000</v>
      </c>
      <c r="F116" s="810">
        <v>61477844337</v>
      </c>
      <c r="G116" s="815">
        <v>54921401558</v>
      </c>
      <c r="H116" s="815"/>
      <c r="I116" s="815"/>
      <c r="J116" s="782">
        <v>0.89335275415546656</v>
      </c>
      <c r="K116" s="782"/>
      <c r="L116" s="782"/>
    </row>
    <row r="117" spans="2:12">
      <c r="B117" s="786"/>
      <c r="C117" s="789" t="s">
        <v>679</v>
      </c>
      <c r="D117" s="788" t="s">
        <v>680</v>
      </c>
      <c r="E117" s="810">
        <v>68327537000</v>
      </c>
      <c r="F117" s="810">
        <v>67827537000</v>
      </c>
      <c r="G117" s="815">
        <v>56576792884.330002</v>
      </c>
      <c r="H117" s="815"/>
      <c r="I117" s="815"/>
      <c r="J117" s="782">
        <v>0.834127190617728</v>
      </c>
      <c r="K117" s="782"/>
      <c r="L117" s="782"/>
    </row>
    <row r="118" spans="2:12">
      <c r="B118" s="786"/>
      <c r="C118" s="789"/>
      <c r="D118" s="788" t="s">
        <v>588</v>
      </c>
      <c r="E118" s="810">
        <v>0</v>
      </c>
      <c r="F118" s="810"/>
      <c r="G118" s="815"/>
      <c r="H118" s="815"/>
      <c r="I118" s="815"/>
      <c r="J118" s="782"/>
      <c r="K118" s="782"/>
      <c r="L118" s="782"/>
    </row>
    <row r="119" spans="2:12">
      <c r="B119" s="790"/>
      <c r="C119" s="789"/>
      <c r="D119" s="788" t="s">
        <v>682</v>
      </c>
      <c r="E119" s="810">
        <v>49390438000</v>
      </c>
      <c r="F119" s="810">
        <v>48390438000</v>
      </c>
      <c r="G119" s="815">
        <v>39861109190.160004</v>
      </c>
      <c r="H119" s="815"/>
      <c r="I119" s="815"/>
      <c r="J119" s="782">
        <v>0.82373937574526612</v>
      </c>
      <c r="K119" s="782"/>
      <c r="L119" s="782"/>
    </row>
    <row r="120" spans="2:12">
      <c r="B120" s="786"/>
      <c r="C120" s="789"/>
      <c r="D120" s="791" t="s">
        <v>684</v>
      </c>
      <c r="E120" s="810">
        <v>17368778000</v>
      </c>
      <c r="F120" s="810">
        <v>17368778000</v>
      </c>
      <c r="G120" s="815">
        <v>15584983694.17</v>
      </c>
      <c r="H120" s="815"/>
      <c r="I120" s="815"/>
      <c r="J120" s="782">
        <v>0.89729880214773894</v>
      </c>
      <c r="K120" s="782"/>
      <c r="L120" s="782"/>
    </row>
    <row r="121" spans="2:12" ht="45">
      <c r="B121" s="786"/>
      <c r="C121" s="793" t="s">
        <v>686</v>
      </c>
      <c r="D121" s="794" t="s">
        <v>687</v>
      </c>
      <c r="E121" s="810">
        <v>39546629000</v>
      </c>
      <c r="F121" s="810">
        <v>50606416023.439995</v>
      </c>
      <c r="G121" s="815">
        <v>43853972184.889999</v>
      </c>
      <c r="H121" s="815"/>
      <c r="I121" s="815"/>
      <c r="J121" s="782">
        <v>0.86656941215868</v>
      </c>
      <c r="K121" s="782"/>
      <c r="L121" s="782"/>
    </row>
    <row r="122" spans="2:12" ht="30">
      <c r="B122" s="786"/>
      <c r="C122" s="793" t="s">
        <v>689</v>
      </c>
      <c r="D122" s="794" t="s">
        <v>690</v>
      </c>
      <c r="E122" s="810">
        <v>3054780000</v>
      </c>
      <c r="F122" s="810">
        <v>5991863182.8299999</v>
      </c>
      <c r="G122" s="815">
        <v>4771875560.6899996</v>
      </c>
      <c r="H122" s="815"/>
      <c r="I122" s="815"/>
      <c r="J122" s="782">
        <v>0.79639261029258157</v>
      </c>
      <c r="K122" s="782"/>
      <c r="L122" s="782"/>
    </row>
    <row r="123" spans="2:12">
      <c r="B123" s="786"/>
      <c r="C123" s="793" t="s">
        <v>692</v>
      </c>
      <c r="D123" s="794" t="s">
        <v>693</v>
      </c>
      <c r="E123" s="810">
        <v>16146947000</v>
      </c>
      <c r="F123" s="810">
        <v>19836054546</v>
      </c>
      <c r="G123" s="815">
        <v>16255093276.67</v>
      </c>
      <c r="H123" s="815"/>
      <c r="I123" s="815"/>
      <c r="J123" s="782">
        <v>0.81947210010812799</v>
      </c>
      <c r="K123" s="782"/>
      <c r="L123" s="782"/>
    </row>
    <row r="124" spans="2:12" ht="15.75">
      <c r="B124" s="776" t="s">
        <v>661</v>
      </c>
      <c r="C124" s="777" t="s">
        <v>695</v>
      </c>
      <c r="D124" s="795"/>
      <c r="E124" s="809">
        <v>28476092000</v>
      </c>
      <c r="F124" s="809">
        <v>28055863402.990005</v>
      </c>
      <c r="G124" s="814">
        <v>23871049370.709972</v>
      </c>
      <c r="H124" s="814"/>
      <c r="I124" s="814"/>
      <c r="J124" s="779">
        <v>0.85083994842111887</v>
      </c>
      <c r="K124" s="779"/>
      <c r="L124" s="779"/>
    </row>
    <row r="125" spans="2:12" ht="15.75">
      <c r="B125" s="796" t="s">
        <v>697</v>
      </c>
      <c r="C125" s="777" t="s">
        <v>698</v>
      </c>
      <c r="D125" s="795"/>
      <c r="E125" s="809">
        <v>81440065000</v>
      </c>
      <c r="F125" s="809">
        <v>79990304844.490128</v>
      </c>
      <c r="G125" s="814">
        <v>60317951659.460258</v>
      </c>
      <c r="H125" s="814"/>
      <c r="I125" s="814"/>
      <c r="J125" s="779">
        <v>0.75406578055584272</v>
      </c>
      <c r="K125" s="779"/>
      <c r="L125" s="779"/>
    </row>
    <row r="126" spans="2:12" ht="15.75">
      <c r="B126" s="796"/>
      <c r="C126" s="787" t="s">
        <v>588</v>
      </c>
      <c r="D126" s="795"/>
      <c r="E126" s="810"/>
      <c r="F126" s="810"/>
      <c r="G126" s="815"/>
      <c r="H126" s="815"/>
      <c r="I126" s="815"/>
      <c r="J126" s="779"/>
      <c r="K126" s="779"/>
      <c r="L126" s="779"/>
    </row>
    <row r="127" spans="2:12" ht="15.75">
      <c r="B127" s="796"/>
      <c r="C127" s="789" t="s">
        <v>700</v>
      </c>
      <c r="D127" s="788" t="s">
        <v>701</v>
      </c>
      <c r="E127" s="810">
        <v>51110861000</v>
      </c>
      <c r="F127" s="810">
        <v>52289966109.799995</v>
      </c>
      <c r="G127" s="815">
        <v>41917518628.470001</v>
      </c>
      <c r="H127" s="815"/>
      <c r="I127" s="815"/>
      <c r="J127" s="782">
        <v>0.80163598768548394</v>
      </c>
      <c r="K127" s="782"/>
      <c r="L127" s="782"/>
    </row>
    <row r="128" spans="2:12" ht="15.75">
      <c r="B128" s="796"/>
      <c r="C128" s="789" t="s">
        <v>703</v>
      </c>
      <c r="D128" s="788" t="s">
        <v>704</v>
      </c>
      <c r="E128" s="810">
        <v>20361288000</v>
      </c>
      <c r="F128" s="810">
        <v>21707121169.029991</v>
      </c>
      <c r="G128" s="815">
        <v>13816576850.450003</v>
      </c>
      <c r="H128" s="815"/>
      <c r="I128" s="815"/>
      <c r="J128" s="782">
        <v>0.63649973402103666</v>
      </c>
      <c r="K128" s="782"/>
      <c r="L128" s="782"/>
    </row>
    <row r="129" spans="2:12" ht="15.75">
      <c r="B129" s="796" t="s">
        <v>706</v>
      </c>
      <c r="C129" s="777" t="s">
        <v>707</v>
      </c>
      <c r="D129" s="795"/>
      <c r="E129" s="809">
        <v>21783880000</v>
      </c>
      <c r="F129" s="809">
        <v>20246074408.669998</v>
      </c>
      <c r="G129" s="814">
        <v>8756799292.590004</v>
      </c>
      <c r="H129" s="814"/>
      <c r="I129" s="814"/>
      <c r="J129" s="779">
        <v>0.43251837940692694</v>
      </c>
      <c r="K129" s="779"/>
      <c r="L129" s="779"/>
    </row>
    <row r="130" spans="2:12" ht="15.75">
      <c r="B130" s="796"/>
      <c r="C130" s="787" t="s">
        <v>588</v>
      </c>
      <c r="D130" s="795"/>
      <c r="E130" s="810"/>
      <c r="F130" s="810"/>
      <c r="G130" s="815"/>
      <c r="H130" s="815"/>
      <c r="I130" s="815"/>
      <c r="J130" s="779"/>
      <c r="K130" s="782"/>
      <c r="L130" s="782"/>
    </row>
    <row r="131" spans="2:12" ht="30">
      <c r="B131" s="796"/>
      <c r="C131" s="793" t="s">
        <v>709</v>
      </c>
      <c r="D131" s="797" t="s">
        <v>710</v>
      </c>
      <c r="E131" s="810">
        <v>14847721000</v>
      </c>
      <c r="F131" s="810">
        <v>15106262643.520004</v>
      </c>
      <c r="G131" s="843">
        <v>6327457785.4099998</v>
      </c>
      <c r="H131" s="843"/>
      <c r="I131" s="843"/>
      <c r="J131" s="782">
        <v>0.41886321817158606</v>
      </c>
      <c r="K131" s="782"/>
      <c r="L131" s="782"/>
    </row>
    <row r="132" spans="2:12" ht="45">
      <c r="B132" s="796"/>
      <c r="C132" s="793" t="s">
        <v>712</v>
      </c>
      <c r="D132" s="797" t="s">
        <v>713</v>
      </c>
      <c r="E132" s="810">
        <v>43339000</v>
      </c>
      <c r="F132" s="810">
        <v>167576891.92000002</v>
      </c>
      <c r="G132" s="843">
        <v>94081446.830000013</v>
      </c>
      <c r="H132" s="843"/>
      <c r="I132" s="843"/>
      <c r="J132" s="782">
        <v>0.56142255505558492</v>
      </c>
      <c r="K132" s="782"/>
      <c r="L132" s="782"/>
    </row>
    <row r="133" spans="2:12" ht="30">
      <c r="B133" s="796"/>
      <c r="C133" s="793" t="s">
        <v>715</v>
      </c>
      <c r="D133" s="797" t="s">
        <v>716</v>
      </c>
      <c r="E133" s="811">
        <v>35700000</v>
      </c>
      <c r="F133" s="811">
        <v>525373540.97000003</v>
      </c>
      <c r="G133" s="843">
        <v>328509831.61999995</v>
      </c>
      <c r="H133" s="843"/>
      <c r="I133" s="843"/>
      <c r="J133" s="782">
        <v>0.62528811598214573</v>
      </c>
      <c r="K133" s="782"/>
      <c r="L133" s="782"/>
    </row>
    <row r="134" spans="2:12" ht="15.75">
      <c r="B134" s="799" t="s">
        <v>718</v>
      </c>
      <c r="C134" s="800" t="s">
        <v>719</v>
      </c>
      <c r="D134" s="801"/>
      <c r="E134" s="809">
        <v>29199900000</v>
      </c>
      <c r="F134" s="809">
        <v>28081994163</v>
      </c>
      <c r="G134" s="821">
        <v>24953096389.610001</v>
      </c>
      <c r="H134" s="821"/>
      <c r="I134" s="821"/>
      <c r="J134" s="779">
        <v>0.88857992935870123</v>
      </c>
      <c r="K134" s="779"/>
      <c r="L134" s="779"/>
    </row>
    <row r="135" spans="2:12" ht="15.75">
      <c r="B135" s="799" t="s">
        <v>721</v>
      </c>
      <c r="C135" s="800" t="s">
        <v>722</v>
      </c>
      <c r="D135" s="801"/>
      <c r="E135" s="809">
        <v>22207223000</v>
      </c>
      <c r="F135" s="809">
        <v>21767223000</v>
      </c>
      <c r="G135" s="844">
        <v>19711986003.839996</v>
      </c>
      <c r="H135" s="844"/>
      <c r="I135" s="844"/>
      <c r="J135" s="779">
        <v>0.9055811117403445</v>
      </c>
      <c r="K135" s="779"/>
      <c r="L135" s="779"/>
    </row>
    <row r="136" spans="2:12" ht="15.75">
      <c r="B136" s="802" t="s">
        <v>724</v>
      </c>
      <c r="C136" s="803" t="s">
        <v>725</v>
      </c>
      <c r="D136" s="804"/>
      <c r="E136" s="812">
        <v>10547741000</v>
      </c>
      <c r="F136" s="812">
        <v>9178153555.7299919</v>
      </c>
      <c r="G136" s="845">
        <v>5403017306.3999987</v>
      </c>
      <c r="H136" s="845"/>
      <c r="I136" s="845"/>
      <c r="J136" s="805">
        <v>0.58868238296436581</v>
      </c>
      <c r="K136" s="805"/>
      <c r="L136" s="805"/>
    </row>
  </sheetData>
  <mergeCells count="9">
    <mergeCell ref="E110:I110"/>
    <mergeCell ref="B111:D111"/>
    <mergeCell ref="E76:I76"/>
    <mergeCell ref="B77:D77"/>
    <mergeCell ref="B2:L2"/>
    <mergeCell ref="E8:I8"/>
    <mergeCell ref="B9:D9"/>
    <mergeCell ref="E42:I42"/>
    <mergeCell ref="B43:D43"/>
  </mergeCells>
  <conditionalFormatting sqref="J44:J68">
    <cfRule type="containsErrors" dxfId="7" priority="9">
      <formula>ISERROR(J44)</formula>
    </cfRule>
  </conditionalFormatting>
  <conditionalFormatting sqref="J10:J34">
    <cfRule type="containsErrors" dxfId="6" priority="7">
      <formula>ISERROR(J10)</formula>
    </cfRule>
  </conditionalFormatting>
  <conditionalFormatting sqref="K10:K34">
    <cfRule type="containsErrors" dxfId="5" priority="6">
      <formula>ISERROR(K10)</formula>
    </cfRule>
  </conditionalFormatting>
  <conditionalFormatting sqref="K44:K68">
    <cfRule type="containsErrors" dxfId="4" priority="5">
      <formula>ISERROR(K44)</formula>
    </cfRule>
  </conditionalFormatting>
  <conditionalFormatting sqref="J78:J102">
    <cfRule type="containsErrors" dxfId="3" priority="4">
      <formula>ISERROR(J78)</formula>
    </cfRule>
  </conditionalFormatting>
  <conditionalFormatting sqref="K78:K102">
    <cfRule type="containsErrors" dxfId="2" priority="3">
      <formula>ISERROR(K78)</formula>
    </cfRule>
  </conditionalFormatting>
  <conditionalFormatting sqref="J112:J136">
    <cfRule type="containsErrors" dxfId="1" priority="2">
      <formula>ISERROR(J112)</formula>
    </cfRule>
  </conditionalFormatting>
  <conditionalFormatting sqref="K112:K136">
    <cfRule type="containsErrors" dxfId="0" priority="1">
      <formula>ISERROR(K112)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4" fitToWidth="0" fitToHeight="4" orientation="landscape" useFirstPageNumber="1" r:id="rId1"/>
  <headerFooter alignWithMargins="0">
    <oddHeader>&amp;C&amp;"Helv,Standardowy"&amp;12- &amp;P -</oddHeader>
  </headerFooter>
  <rowBreaks count="3" manualBreakCount="3">
    <brk id="36" min="1" max="11" man="1"/>
    <brk id="70" min="1" max="11" man="1"/>
    <brk id="10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58</vt:i4>
      </vt:variant>
    </vt:vector>
  </HeadingPairs>
  <TitlesOfParts>
    <vt:vector size="89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 7'!Obszar_wydruku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 7'!Print_Titles_MI</vt:lpstr>
      <vt:lpstr>'TABLICA 10 '!Print_Titles_MI</vt:lpstr>
      <vt:lpstr>'TABLICA 9 '!Print_Titles_MI</vt:lpstr>
      <vt:lpstr>'TABLICA  7'!Tytuły_wydruku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17'!Tytuły_wydruku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październik 2019</dc:title>
  <cp:lastPrinted>2019-11-29T14:45:10Z</cp:lastPrinted>
  <dcterms:created xsi:type="dcterms:W3CDTF">2019-07-31T09:18:36Z</dcterms:created>
  <dcterms:modified xsi:type="dcterms:W3CDTF">2019-12-03T14:26:59Z</dcterms:modified>
</cp:coreProperties>
</file>