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5.237.237.76\bp$\BP5\OPERATYWKA\OPERATYWKI\4 ROK 2021\02 luty\Robocze\"/>
    </mc:Choice>
  </mc:AlternateContent>
  <bookViews>
    <workbookView xWindow="0" yWindow="0" windowWidth="28800" windowHeight="9735" tabRatio="941"/>
  </bookViews>
  <sheets>
    <sheet name="TYTUŁ" sheetId="13" r:id="rId1"/>
    <sheet name="SPIS TREŚCI" sheetId="14" r:id="rId2"/>
    <sheet name="UWAGA" sheetId="18" r:id="rId3"/>
    <sheet name="TABLICA 1" sheetId="74" r:id="rId4"/>
    <sheet name="TABLICA 2" sheetId="60" r:id="rId5"/>
    <sheet name="TABLICA 3" sheetId="67" r:id="rId6"/>
    <sheet name="TABLICA 4 " sheetId="21" r:id="rId7"/>
    <sheet name="TABLICA 5" sheetId="3" r:id="rId8"/>
    <sheet name="TABLICA 6" sheetId="33" r:id="rId9"/>
    <sheet name="TABLICA 7" sheetId="68" r:id="rId10"/>
    <sheet name="TABLICA 8 " sheetId="69" r:id="rId11"/>
    <sheet name="TABLICA 9 " sheetId="70" r:id="rId12"/>
    <sheet name="TABLICA 10 " sheetId="71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" sheetId="49" r:id="rId19"/>
    <sheet name="TYTUŁ-środ.europejskie" sheetId="17" r:id="rId20"/>
    <sheet name="TABLICA 17" sheetId="75" r:id="rId21"/>
    <sheet name="TABLICA 18" sheetId="76" r:id="rId22"/>
    <sheet name="TABLICA 19" sheetId="77" r:id="rId23"/>
    <sheet name="TABLICA 20" sheetId="78" r:id="rId24"/>
    <sheet name="WYKRES1" sheetId="86" r:id="rId25"/>
    <sheet name="WYKRES2" sheetId="87" r:id="rId26"/>
    <sheet name="WYKRES3" sheetId="88" r:id="rId27"/>
    <sheet name="WYKRES4" sheetId="89" r:id="rId28"/>
    <sheet name="WYKRES5" sheetId="90" r:id="rId29"/>
    <sheet name="WYKRES6" sheetId="91" r:id="rId30"/>
    <sheet name="WYKRES7" sheetId="92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2">#REF!</definedName>
    <definedName name="_______________Ver2" localSheetId="17">#REF!</definedName>
    <definedName name="_______________Ver2" localSheetId="4">#REF!</definedName>
    <definedName name="_______________Ver2" localSheetId="5">#REF!</definedName>
    <definedName name="_______________Ver2" localSheetId="6">#REF!</definedName>
    <definedName name="_______________Ver2" localSheetId="8">#REF!</definedName>
    <definedName name="_______________Ver2" localSheetId="9">#REF!</definedName>
    <definedName name="_______________Ver2" localSheetId="10">#REF!</definedName>
    <definedName name="_______________Ver2" localSheetId="11">#REF!</definedName>
    <definedName name="_______________Ver2">#REF!</definedName>
    <definedName name="______________Ver2" localSheetId="3">#REF!</definedName>
    <definedName name="______________Ver2" localSheetId="12">#REF!</definedName>
    <definedName name="______________Ver2" localSheetId="17">#REF!</definedName>
    <definedName name="______________Ver2" localSheetId="4">#REF!</definedName>
    <definedName name="______________Ver2" localSheetId="5">#REF!</definedName>
    <definedName name="______________Ver2" localSheetId="6">#REF!</definedName>
    <definedName name="______________Ver2" localSheetId="8">#REF!</definedName>
    <definedName name="______________Ver2" localSheetId="9">#REF!</definedName>
    <definedName name="______________Ver2" localSheetId="10">#REF!</definedName>
    <definedName name="______________Ver2" localSheetId="11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2">#REF!</definedName>
    <definedName name="____________Ver2" localSheetId="17">#REF!</definedName>
    <definedName name="____________Ver2" localSheetId="4">#REF!</definedName>
    <definedName name="____________Ver2" localSheetId="5">#REF!</definedName>
    <definedName name="____________Ver2" localSheetId="6">#REF!</definedName>
    <definedName name="____________Ver2" localSheetId="8">#REF!</definedName>
    <definedName name="____________Ver2" localSheetId="9">#REF!</definedName>
    <definedName name="____________Ver2" localSheetId="10">#REF!</definedName>
    <definedName name="____________Ver2" localSheetId="11">#REF!</definedName>
    <definedName name="____________Ver2">#REF!</definedName>
    <definedName name="___________Ver2" localSheetId="3">#REF!</definedName>
    <definedName name="___________Ver2" localSheetId="12">#REF!</definedName>
    <definedName name="___________Ver2" localSheetId="17">#REF!</definedName>
    <definedName name="___________Ver2" localSheetId="4">#REF!</definedName>
    <definedName name="___________Ver2" localSheetId="5">#REF!</definedName>
    <definedName name="___________Ver2" localSheetId="6">#REF!</definedName>
    <definedName name="___________Ver2" localSheetId="9">#REF!</definedName>
    <definedName name="___________Ver2" localSheetId="10">#REF!</definedName>
    <definedName name="___________Ver2" localSheetId="11">#REF!</definedName>
    <definedName name="___________Ver2">#REF!</definedName>
    <definedName name="__________Ver2" localSheetId="3">#REF!</definedName>
    <definedName name="__________Ver2" localSheetId="12">#REF!</definedName>
    <definedName name="__________Ver2" localSheetId="17">#REF!</definedName>
    <definedName name="__________Ver2" localSheetId="4">#REF!</definedName>
    <definedName name="__________Ver2" localSheetId="5">#REF!</definedName>
    <definedName name="__________Ver2" localSheetId="6">#REF!</definedName>
    <definedName name="__________Ver2" localSheetId="9">#REF!</definedName>
    <definedName name="__________Ver2" localSheetId="10">#REF!</definedName>
    <definedName name="__________Ver2" localSheetId="11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2">#REF!</definedName>
    <definedName name="________Ver2" localSheetId="17">#REF!</definedName>
    <definedName name="________Ver2" localSheetId="4">#REF!</definedName>
    <definedName name="________Ver2" localSheetId="5">#REF!</definedName>
    <definedName name="________Ver2" localSheetId="6">#REF!</definedName>
    <definedName name="________Ver2" localSheetId="9">#REF!</definedName>
    <definedName name="________Ver2" localSheetId="10">#REF!</definedName>
    <definedName name="________Ver2" localSheetId="11">#REF!</definedName>
    <definedName name="________Ver2">#REF!</definedName>
    <definedName name="_______Ver2" localSheetId="3">#REF!</definedName>
    <definedName name="_______Ver2" localSheetId="12">#REF!</definedName>
    <definedName name="_______Ver2" localSheetId="17">#REF!</definedName>
    <definedName name="_______Ver2" localSheetId="4">#REF!</definedName>
    <definedName name="_______Ver2" localSheetId="5">#REF!</definedName>
    <definedName name="_______Ver2" localSheetId="6">#REF!</definedName>
    <definedName name="_______Ver2" localSheetId="9">#REF!</definedName>
    <definedName name="_______Ver2" localSheetId="10">#REF!</definedName>
    <definedName name="_______Ver2" localSheetId="11">#REF!</definedName>
    <definedName name="_______Ver2">#REF!</definedName>
    <definedName name="______Ver2" localSheetId="1">#REF!</definedName>
    <definedName name="______Ver2" localSheetId="3">#REF!</definedName>
    <definedName name="______Ver2" localSheetId="12">#REF!</definedName>
    <definedName name="______Ver2" localSheetId="17">#REF!</definedName>
    <definedName name="______Ver2" localSheetId="4">#REF!</definedName>
    <definedName name="______Ver2" localSheetId="5">#REF!</definedName>
    <definedName name="______Ver2" localSheetId="6">#REF!</definedName>
    <definedName name="______Ver2" localSheetId="9">#REF!</definedName>
    <definedName name="______Ver2" localSheetId="10">#REF!</definedName>
    <definedName name="______Ver2" localSheetId="11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2">#REF!</definedName>
    <definedName name="_____tab6" localSheetId="17">#REF!</definedName>
    <definedName name="_____tab6" localSheetId="4">#REF!</definedName>
    <definedName name="_____tab6" localSheetId="5">#REF!</definedName>
    <definedName name="_____tab6" localSheetId="6">#REF!</definedName>
    <definedName name="_____tab6" localSheetId="9">#REF!</definedName>
    <definedName name="_____tab6" localSheetId="10">#REF!</definedName>
    <definedName name="_____tab6" localSheetId="11">#REF!</definedName>
    <definedName name="_____tab6">#REF!</definedName>
    <definedName name="_____Ver2" localSheetId="1">#REF!</definedName>
    <definedName name="_____Ver2" localSheetId="3">#REF!</definedName>
    <definedName name="_____Ver2" localSheetId="12">#REF!</definedName>
    <definedName name="_____Ver2" localSheetId="17">#REF!</definedName>
    <definedName name="_____Ver2" localSheetId="4">#REF!</definedName>
    <definedName name="_____Ver2" localSheetId="5">#REF!</definedName>
    <definedName name="_____Ver2" localSheetId="6">#REF!</definedName>
    <definedName name="_____Ver2" localSheetId="9">#REF!</definedName>
    <definedName name="_____Ver2" localSheetId="10">#REF!</definedName>
    <definedName name="_____Ver2" localSheetId="11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2">#REF!</definedName>
    <definedName name="____tab6" localSheetId="17">#REF!</definedName>
    <definedName name="____tab6" localSheetId="4">#REF!</definedName>
    <definedName name="____tab6" localSheetId="5">#REF!</definedName>
    <definedName name="____tab6" localSheetId="6">#REF!</definedName>
    <definedName name="____tab6" localSheetId="9">#REF!</definedName>
    <definedName name="____tab6" localSheetId="10">#REF!</definedName>
    <definedName name="____tab6" localSheetId="11">#REF!</definedName>
    <definedName name="____tab6">#REF!</definedName>
    <definedName name="____Ver2" localSheetId="1">#REF!</definedName>
    <definedName name="____Ver2" localSheetId="3">#REF!</definedName>
    <definedName name="____Ver2" localSheetId="12">#REF!</definedName>
    <definedName name="____Ver2" localSheetId="17">#REF!</definedName>
    <definedName name="____Ver2" localSheetId="4">#REF!</definedName>
    <definedName name="____Ver2" localSheetId="5">#REF!</definedName>
    <definedName name="____Ver2" localSheetId="6">#REF!</definedName>
    <definedName name="____Ver2" localSheetId="9">#REF!</definedName>
    <definedName name="____Ver2" localSheetId="10">#REF!</definedName>
    <definedName name="____Ver2" localSheetId="11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2">#REF!</definedName>
    <definedName name="___tab6" localSheetId="17">#REF!</definedName>
    <definedName name="___tab6" localSheetId="4">#REF!</definedName>
    <definedName name="___tab6" localSheetId="5">#REF!</definedName>
    <definedName name="___tab6" localSheetId="6">#REF!</definedName>
    <definedName name="___tab6" localSheetId="9">#REF!</definedName>
    <definedName name="___tab6" localSheetId="10">#REF!</definedName>
    <definedName name="___tab6" localSheetId="11">#REF!</definedName>
    <definedName name="___tab6">#REF!</definedName>
    <definedName name="___Ver2" localSheetId="1">#REF!</definedName>
    <definedName name="___Ver2" localSheetId="3">#REF!</definedName>
    <definedName name="___Ver2" localSheetId="12">#REF!</definedName>
    <definedName name="___Ver2" localSheetId="17">#REF!</definedName>
    <definedName name="___Ver2" localSheetId="18">#REF!</definedName>
    <definedName name="___Ver2" localSheetId="4">#REF!</definedName>
    <definedName name="___Ver2" localSheetId="5">#REF!</definedName>
    <definedName name="___Ver2" localSheetId="6">'[1]TABLICA2 (2)'!$A$1:$L$20</definedName>
    <definedName name="___Ver2" localSheetId="9">#REF!</definedName>
    <definedName name="___Ver2" localSheetId="10">#REF!</definedName>
    <definedName name="___Ver2" localSheetId="11">#REF!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2">#REF!</definedName>
    <definedName name="__tab6" localSheetId="17">#REF!</definedName>
    <definedName name="__tab6" localSheetId="4">#REF!</definedName>
    <definedName name="__tab6" localSheetId="5">#REF!</definedName>
    <definedName name="__tab6" localSheetId="6">#REF!</definedName>
    <definedName name="__tab6" localSheetId="9">#REF!</definedName>
    <definedName name="__tab6" localSheetId="10">#REF!</definedName>
    <definedName name="__tab6" localSheetId="11">#REF!</definedName>
    <definedName name="__tab6">#REF!</definedName>
    <definedName name="__Ver2" localSheetId="1">#REF!</definedName>
    <definedName name="__Ver2" localSheetId="3">#REF!</definedName>
    <definedName name="__Ver2" localSheetId="12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5">#REF!</definedName>
    <definedName name="__Ver2" localSheetId="6">#REF!</definedName>
    <definedName name="__Ver2" localSheetId="9">#REF!</definedName>
    <definedName name="__Ver2" localSheetId="10">#REF!</definedName>
    <definedName name="__Ver2" localSheetId="11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18'!$A$6:$HV$59</definedName>
    <definedName name="_xlnm._FilterDatabase" localSheetId="22" hidden="1">'TABLICA 19'!$A$6:$M$239</definedName>
    <definedName name="_xlnm._FilterDatabase" localSheetId="23" hidden="1">'TABLICA 20'!$A$11:$O$90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2">#REF!</definedName>
    <definedName name="_tab6" localSheetId="17">#REF!</definedName>
    <definedName name="_tab6" localSheetId="4">#REF!</definedName>
    <definedName name="_tab6" localSheetId="5">#REF!</definedName>
    <definedName name="_tab6" localSheetId="6">#REF!</definedName>
    <definedName name="_tab6" localSheetId="8">#REF!</definedName>
    <definedName name="_tab6" localSheetId="9">#REF!</definedName>
    <definedName name="_tab6" localSheetId="10">#REF!</definedName>
    <definedName name="_tab6" localSheetId="11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5">#REF!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2">#REF!</definedName>
    <definedName name="DOVH" localSheetId="17">#REF!</definedName>
    <definedName name="DOVH" localSheetId="4">#REF!</definedName>
    <definedName name="DOVH" localSheetId="5">#REF!</definedName>
    <definedName name="DOVH" localSheetId="6">#REF!</definedName>
    <definedName name="DOVH" localSheetId="9">#REF!</definedName>
    <definedName name="DOVH" localSheetId="10">#REF!</definedName>
    <definedName name="DOVH" localSheetId="11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2">#REF!</definedName>
    <definedName name="ds" localSheetId="17">#REF!</definedName>
    <definedName name="ds" localSheetId="18">#REF!</definedName>
    <definedName name="ds" localSheetId="4">#REF!</definedName>
    <definedName name="ds" localSheetId="5">#REF!</definedName>
    <definedName name="ds" localSheetId="6">#REF!</definedName>
    <definedName name="ds" localSheetId="9">#REF!</definedName>
    <definedName name="ds" localSheetId="10">#REF!</definedName>
    <definedName name="ds" localSheetId="11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2">#REF!</definedName>
    <definedName name="dsgg" localSheetId="17">#REF!</definedName>
    <definedName name="dsgg" localSheetId="4">#REF!</definedName>
    <definedName name="dsgg" localSheetId="5">#REF!</definedName>
    <definedName name="dsgg" localSheetId="6">#REF!</definedName>
    <definedName name="dsgg" localSheetId="9">#REF!</definedName>
    <definedName name="dsgg" localSheetId="10">#REF!</definedName>
    <definedName name="dsgg" localSheetId="11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2">#REF!</definedName>
    <definedName name="marekt6" localSheetId="17">#REF!</definedName>
    <definedName name="marekt6" localSheetId="4">#REF!</definedName>
    <definedName name="marekt6" localSheetId="5">#REF!</definedName>
    <definedName name="marekt6" localSheetId="6">#REF!</definedName>
    <definedName name="marekt6" localSheetId="9">#REF!</definedName>
    <definedName name="marekt6" localSheetId="10">#REF!</definedName>
    <definedName name="marekt6" localSheetId="11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TREŚCI'!$A$1:$E$43</definedName>
    <definedName name="_xlnm.Print_Area" localSheetId="3">'TABLICA 1'!$A$1:$J$33</definedName>
    <definedName name="_xlnm.Print_Area" localSheetId="12">'TABLICA 10 '!$A$1:$L$96</definedName>
    <definedName name="_xlnm.Print_Area" localSheetId="13">'TABLICA 11'!$A$1:$I$55</definedName>
    <definedName name="_xlnm.Print_Area" localSheetId="14">'TABLICA 12'!$A$1:$G$98</definedName>
    <definedName name="_xlnm.Print_Area" localSheetId="15">'TABLICA 13'!$A$1:$H$38</definedName>
    <definedName name="_xlnm.Print_Area" localSheetId="16">'TABLICA 14'!$A$1:$H$31</definedName>
    <definedName name="_xlnm.Print_Area" localSheetId="17">'TABLICA 15 '!$A$1:$F$21</definedName>
    <definedName name="_xlnm.Print_Area" localSheetId="18">'TABLICA 16'!$A$1:$F$35</definedName>
    <definedName name="_xlnm.Print_Area" localSheetId="20">'TABLICA 17'!$A$1:$H$33</definedName>
    <definedName name="_xlnm.Print_Area" localSheetId="21">'TABLICA 18'!$A$1:$D$40</definedName>
    <definedName name="_xlnm.Print_Area" localSheetId="22">'TABLICA 19'!$A$1:$L$239</definedName>
    <definedName name="_xlnm.Print_Area" localSheetId="4">'TABLICA 2'!$A$1:$H$23</definedName>
    <definedName name="_xlnm.Print_Area" localSheetId="23">'TABLICA 20'!$A$1:$O$91</definedName>
    <definedName name="_xlnm.Print_Area" localSheetId="5">'TABLICA 3'!$A$1:$L$45</definedName>
    <definedName name="_xlnm.Print_Area" localSheetId="6">'TABLICA 4 '!$A$9:$E$92</definedName>
    <definedName name="_xlnm.Print_Area" localSheetId="7">'TABLICA 5'!$A$1:$D$26</definedName>
    <definedName name="_xlnm.Print_Area" localSheetId="8">'TABLICA 6'!$B$1:$L$35</definedName>
    <definedName name="_xlnm.Print_Area" localSheetId="9">'TABLICA 7'!$A$12:$M$184</definedName>
    <definedName name="_xlnm.Print_Area" localSheetId="10">'TABLICA 8 '!$A$12:$N$433</definedName>
    <definedName name="_xlnm.Print_Area" localSheetId="11">'TABLICA 9 '!$A$12:$L$182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TREŚCI'!$A$1:$E$24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13'!$C$2:$G$38</definedName>
    <definedName name="Print_Area_MI" localSheetId="16">'TABLICA 14'!$C$2:$G$30</definedName>
    <definedName name="Print_Area_MI" localSheetId="17">'TABLICA 15 '!$B$1:$F$21</definedName>
    <definedName name="Print_Area_MI" localSheetId="18">#REF!</definedName>
    <definedName name="Print_Area_MI" localSheetId="4">'TABLICA 2'!#REF!</definedName>
    <definedName name="Print_Area_MI" localSheetId="5">#REF!</definedName>
    <definedName name="Print_Area_MI" localSheetId="6">'TABLICA 4 '!$B$1:$E$72</definedName>
    <definedName name="Print_Area_MI" localSheetId="7">'TABLICA 5'!$B$1:$D$25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2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5">#REF!</definedName>
    <definedName name="Programy" localSheetId="6">#REF!</definedName>
    <definedName name="Programy" localSheetId="9">#REF!</definedName>
    <definedName name="Programy" localSheetId="10">#REF!</definedName>
    <definedName name="Programy" localSheetId="11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2">#REF!</definedName>
    <definedName name="t11e" localSheetId="17">#REF!</definedName>
    <definedName name="t11e" localSheetId="4">#REF!</definedName>
    <definedName name="t11e" localSheetId="5">#REF!</definedName>
    <definedName name="t11e" localSheetId="6">#REF!</definedName>
    <definedName name="t11e" localSheetId="9">#REF!</definedName>
    <definedName name="t11e" localSheetId="10">#REF!</definedName>
    <definedName name="t11e" localSheetId="11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2">#REF!</definedName>
    <definedName name="TAB" localSheetId="17">#REF!</definedName>
    <definedName name="TAB" localSheetId="4">#REF!</definedName>
    <definedName name="TAB" localSheetId="5">#REF!</definedName>
    <definedName name="TAB" localSheetId="6">#REF!</definedName>
    <definedName name="TAB" localSheetId="9">#REF!</definedName>
    <definedName name="TAB" localSheetId="10">#REF!</definedName>
    <definedName name="TAB" localSheetId="11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2">#REF!</definedName>
    <definedName name="TAB16ELA" localSheetId="17">#REF!</definedName>
    <definedName name="TAB16ELA" localSheetId="4">#REF!</definedName>
    <definedName name="TAB16ELA" localSheetId="5">#REF!</definedName>
    <definedName name="TAB16ELA" localSheetId="6">#REF!</definedName>
    <definedName name="TAB16ELA" localSheetId="9">#REF!</definedName>
    <definedName name="TAB16ELA" localSheetId="10">#REF!</definedName>
    <definedName name="TAB16ELA" localSheetId="11">#REF!</definedName>
    <definedName name="TAB16ELA" localSheetId="19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2">#REF!</definedName>
    <definedName name="xghfd" localSheetId="17">#REF!</definedName>
    <definedName name="xghfd" localSheetId="4">#REF!</definedName>
    <definedName name="xghfd" localSheetId="5">#REF!</definedName>
    <definedName name="xghfd" localSheetId="6">#REF!</definedName>
    <definedName name="xghfd" localSheetId="9">#REF!</definedName>
    <definedName name="xghfd" localSheetId="10">#REF!</definedName>
    <definedName name="xghfd" localSheetId="11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O90" i="78" l="1"/>
  <c r="N90" i="78"/>
  <c r="M90" i="78"/>
  <c r="L90" i="78"/>
  <c r="K90" i="78"/>
  <c r="J90" i="78"/>
  <c r="I90" i="78"/>
  <c r="H90" i="78"/>
  <c r="G90" i="78"/>
  <c r="F90" i="78"/>
  <c r="E90" i="78"/>
  <c r="D90" i="78"/>
  <c r="L239" i="77" l="1"/>
  <c r="K239" i="77"/>
  <c r="J239" i="77"/>
  <c r="I239" i="77"/>
  <c r="H239" i="77"/>
  <c r="G239" i="77"/>
  <c r="F239" i="77"/>
  <c r="E239" i="77"/>
  <c r="J238" i="77"/>
  <c r="H238" i="77"/>
  <c r="J237" i="77"/>
  <c r="H237" i="77"/>
  <c r="F236" i="77"/>
  <c r="J235" i="77"/>
  <c r="H235" i="77"/>
  <c r="J234" i="77"/>
  <c r="H234" i="77"/>
  <c r="J233" i="77"/>
  <c r="H233" i="77"/>
  <c r="L231" i="77"/>
  <c r="K231" i="77"/>
  <c r="J231" i="77"/>
  <c r="H231" i="77"/>
  <c r="F231" i="77"/>
  <c r="F230" i="77"/>
  <c r="J229" i="77"/>
  <c r="H229" i="77"/>
  <c r="F228" i="77"/>
  <c r="J227" i="77"/>
  <c r="H227" i="77"/>
  <c r="J226" i="77"/>
  <c r="H226" i="77"/>
  <c r="F226" i="77"/>
  <c r="L225" i="77"/>
  <c r="L224" i="77"/>
  <c r="J223" i="77"/>
  <c r="H223" i="77"/>
  <c r="J222" i="77"/>
  <c r="H222" i="77"/>
  <c r="J221" i="77"/>
  <c r="H221" i="77"/>
  <c r="J219" i="77"/>
  <c r="H219" i="77"/>
  <c r="F219" i="77"/>
  <c r="J218" i="77"/>
  <c r="H218" i="77"/>
  <c r="J217" i="77"/>
  <c r="H217" i="77"/>
  <c r="L216" i="77"/>
  <c r="K216" i="77"/>
  <c r="L215" i="77"/>
  <c r="K215" i="77"/>
  <c r="J215" i="77"/>
  <c r="H215" i="77"/>
  <c r="F215" i="77"/>
  <c r="J213" i="77"/>
  <c r="H213" i="77"/>
  <c r="F213" i="77"/>
  <c r="J212" i="77"/>
  <c r="H212" i="77"/>
  <c r="F212" i="77"/>
  <c r="L211" i="77"/>
  <c r="K211" i="77"/>
  <c r="J211" i="77"/>
  <c r="H211" i="77"/>
  <c r="F211" i="77"/>
  <c r="L210" i="77"/>
  <c r="K210" i="77"/>
  <c r="L209" i="77"/>
  <c r="K209" i="77"/>
  <c r="J209" i="77"/>
  <c r="H209" i="77"/>
  <c r="F209" i="77"/>
  <c r="L208" i="77"/>
  <c r="K208" i="77"/>
  <c r="J208" i="77"/>
  <c r="H208" i="77"/>
  <c r="F208" i="77"/>
  <c r="J207" i="77"/>
  <c r="H207" i="77"/>
  <c r="F207" i="77"/>
  <c r="L206" i="77"/>
  <c r="K206" i="77"/>
  <c r="L205" i="77"/>
  <c r="K205" i="77"/>
  <c r="J205" i="77"/>
  <c r="H205" i="77"/>
  <c r="F205" i="77"/>
  <c r="L204" i="77"/>
  <c r="K204" i="77"/>
  <c r="J204" i="77"/>
  <c r="H204" i="77"/>
  <c r="F204" i="77"/>
  <c r="L203" i="77"/>
  <c r="K203" i="77"/>
  <c r="L202" i="77"/>
  <c r="K202" i="77"/>
  <c r="J202" i="77"/>
  <c r="H202" i="77"/>
  <c r="F202" i="77"/>
  <c r="L201" i="77"/>
  <c r="K201" i="77"/>
  <c r="J201" i="77"/>
  <c r="H201" i="77"/>
  <c r="F201" i="77"/>
  <c r="L200" i="77"/>
  <c r="K200" i="77"/>
  <c r="L199" i="77"/>
  <c r="K199" i="77"/>
  <c r="L198" i="77"/>
  <c r="L197" i="77"/>
  <c r="K197" i="77"/>
  <c r="L196" i="77"/>
  <c r="K196" i="77"/>
  <c r="J196" i="77"/>
  <c r="H196" i="77"/>
  <c r="F196" i="77"/>
  <c r="L195" i="77"/>
  <c r="K195" i="77"/>
  <c r="L194" i="77"/>
  <c r="K194" i="77"/>
  <c r="L193" i="77"/>
  <c r="K193" i="77"/>
  <c r="J193" i="77"/>
  <c r="H193" i="77"/>
  <c r="F193" i="77"/>
  <c r="L192" i="77"/>
  <c r="K192" i="77"/>
  <c r="L187" i="77"/>
  <c r="K187" i="77"/>
  <c r="J187" i="77"/>
  <c r="H187" i="77"/>
  <c r="F187" i="77"/>
  <c r="L186" i="77"/>
  <c r="K186" i="77"/>
  <c r="L185" i="77"/>
  <c r="K185" i="77"/>
  <c r="J185" i="77"/>
  <c r="H185" i="77"/>
  <c r="F185" i="77"/>
  <c r="L184" i="77"/>
  <c r="K184" i="77"/>
  <c r="L183" i="77"/>
  <c r="K183" i="77"/>
  <c r="L181" i="77"/>
  <c r="K181" i="77"/>
  <c r="J181" i="77"/>
  <c r="H181" i="77"/>
  <c r="F181" i="77"/>
  <c r="L180" i="77"/>
  <c r="K180" i="77"/>
  <c r="L179" i="77"/>
  <c r="K179" i="77"/>
  <c r="L178" i="77"/>
  <c r="K178" i="77"/>
  <c r="L175" i="77"/>
  <c r="K175" i="77"/>
  <c r="L174" i="77"/>
  <c r="K174" i="77"/>
  <c r="L173" i="77"/>
  <c r="K173" i="77"/>
  <c r="L172" i="77"/>
  <c r="K172" i="77"/>
  <c r="L171" i="77"/>
  <c r="K171" i="77"/>
  <c r="J171" i="77"/>
  <c r="H171" i="77"/>
  <c r="F171" i="77"/>
  <c r="L169" i="77"/>
  <c r="K169" i="77"/>
  <c r="L168" i="77"/>
  <c r="K168" i="77"/>
  <c r="L166" i="77"/>
  <c r="K166" i="77"/>
  <c r="J166" i="77"/>
  <c r="H166" i="77"/>
  <c r="F166" i="77"/>
  <c r="L165" i="77"/>
  <c r="K165" i="77"/>
  <c r="L161" i="77"/>
  <c r="K161" i="77"/>
  <c r="L160" i="77"/>
  <c r="K160" i="77"/>
  <c r="L158" i="77"/>
  <c r="K158" i="77"/>
  <c r="J158" i="77"/>
  <c r="H158" i="77"/>
  <c r="F158" i="77"/>
  <c r="L157" i="77"/>
  <c r="K157" i="77"/>
  <c r="L156" i="77"/>
  <c r="K156" i="77"/>
  <c r="L155" i="77"/>
  <c r="K155" i="77"/>
  <c r="L151" i="77"/>
  <c r="K151" i="77"/>
  <c r="L146" i="77"/>
  <c r="K146" i="77"/>
  <c r="J146" i="77"/>
  <c r="H146" i="77"/>
  <c r="F146" i="77"/>
  <c r="L145" i="77"/>
  <c r="K145" i="77"/>
  <c r="J145" i="77"/>
  <c r="H145" i="77"/>
  <c r="F145" i="77"/>
  <c r="L143" i="77"/>
  <c r="K143" i="77"/>
  <c r="L142" i="77"/>
  <c r="K142" i="77"/>
  <c r="L141" i="77"/>
  <c r="K141" i="77"/>
  <c r="L140" i="77"/>
  <c r="K140" i="77"/>
  <c r="L139" i="77"/>
  <c r="K139" i="77"/>
  <c r="J139" i="77"/>
  <c r="H139" i="77"/>
  <c r="F139" i="77"/>
  <c r="L138" i="77"/>
  <c r="K138" i="77"/>
  <c r="L136" i="77"/>
  <c r="K136" i="77"/>
  <c r="L135" i="77"/>
  <c r="K135" i="77"/>
  <c r="L133" i="77"/>
  <c r="K133" i="77"/>
  <c r="L132" i="77"/>
  <c r="K132" i="77"/>
  <c r="J131" i="77"/>
  <c r="H131" i="77"/>
  <c r="F131" i="77"/>
  <c r="L130" i="77"/>
  <c r="K130" i="77"/>
  <c r="L128" i="77"/>
  <c r="K128" i="77"/>
  <c r="L126" i="77"/>
  <c r="K126" i="77"/>
  <c r="L125" i="77"/>
  <c r="K125" i="77"/>
  <c r="L124" i="77"/>
  <c r="K124" i="77"/>
  <c r="L123" i="77"/>
  <c r="K123" i="77"/>
  <c r="L122" i="77"/>
  <c r="K122" i="77"/>
  <c r="L121" i="77"/>
  <c r="K121" i="77"/>
  <c r="L120" i="77"/>
  <c r="K120" i="77"/>
  <c r="L119" i="77"/>
  <c r="K119" i="77"/>
  <c r="L118" i="77"/>
  <c r="K118" i="77"/>
  <c r="L117" i="77"/>
  <c r="K117" i="77"/>
  <c r="L116" i="77"/>
  <c r="K116" i="77"/>
  <c r="L115" i="77"/>
  <c r="K115" i="77"/>
  <c r="L114" i="77"/>
  <c r="K114" i="77"/>
  <c r="L113" i="77"/>
  <c r="K113" i="77"/>
  <c r="L112" i="77"/>
  <c r="K112" i="77"/>
  <c r="L111" i="77"/>
  <c r="K111" i="77"/>
  <c r="L110" i="77"/>
  <c r="K110" i="77"/>
  <c r="L109" i="77"/>
  <c r="K109" i="77"/>
  <c r="L108" i="77"/>
  <c r="K108" i="77"/>
  <c r="L107" i="77"/>
  <c r="K107" i="77"/>
  <c r="L105" i="77"/>
  <c r="K105" i="77"/>
  <c r="L104" i="77"/>
  <c r="K104" i="77"/>
  <c r="L103" i="77"/>
  <c r="K103" i="77"/>
  <c r="J101" i="77"/>
  <c r="H101" i="77"/>
  <c r="F101" i="77"/>
  <c r="L100" i="77"/>
  <c r="K100" i="77"/>
  <c r="J100" i="77"/>
  <c r="H100" i="77"/>
  <c r="F100" i="77"/>
  <c r="L97" i="77"/>
  <c r="K97" i="77"/>
  <c r="L96" i="77"/>
  <c r="K96" i="77"/>
  <c r="L95" i="77"/>
  <c r="K95" i="77"/>
  <c r="L91" i="77"/>
  <c r="K91" i="77"/>
  <c r="L90" i="77"/>
  <c r="K90" i="77"/>
  <c r="J86" i="77"/>
  <c r="H86" i="77"/>
  <c r="F86" i="77"/>
  <c r="L69" i="77"/>
  <c r="K69" i="77"/>
  <c r="L68" i="77"/>
  <c r="K68" i="77"/>
  <c r="L67" i="77"/>
  <c r="K67" i="77"/>
  <c r="J67" i="77"/>
  <c r="H67" i="77"/>
  <c r="F67" i="77"/>
  <c r="L66" i="77"/>
  <c r="K66" i="77"/>
  <c r="L65" i="77"/>
  <c r="K65" i="77"/>
  <c r="J64" i="77"/>
  <c r="H64" i="77"/>
  <c r="F64" i="77"/>
  <c r="L63" i="77"/>
  <c r="K63" i="77"/>
  <c r="L61" i="77"/>
  <c r="K61" i="77"/>
  <c r="J61" i="77"/>
  <c r="H61" i="77"/>
  <c r="F61" i="77"/>
  <c r="L60" i="77"/>
  <c r="K60" i="77"/>
  <c r="L59" i="77"/>
  <c r="K59" i="77"/>
  <c r="L58" i="77"/>
  <c r="K58" i="77"/>
  <c r="L57" i="77"/>
  <c r="K57" i="77"/>
  <c r="L55" i="77"/>
  <c r="K55" i="77"/>
  <c r="J55" i="77"/>
  <c r="H55" i="77"/>
  <c r="F55" i="77"/>
  <c r="L54" i="77"/>
  <c r="K54" i="77"/>
  <c r="L53" i="77"/>
  <c r="K53" i="77"/>
  <c r="J53" i="77"/>
  <c r="H53" i="77"/>
  <c r="F53" i="77"/>
  <c r="L52" i="77"/>
  <c r="K52" i="77"/>
  <c r="L48" i="77"/>
  <c r="K48" i="77"/>
  <c r="L44" i="77"/>
  <c r="K44" i="77"/>
  <c r="L43" i="77"/>
  <c r="K43" i="77"/>
  <c r="L42" i="77"/>
  <c r="K42" i="77"/>
  <c r="J40" i="77"/>
  <c r="H40" i="77"/>
  <c r="F40" i="77"/>
  <c r="L36" i="77"/>
  <c r="K36" i="77"/>
  <c r="L35" i="77"/>
  <c r="K35" i="77"/>
  <c r="J35" i="77"/>
  <c r="H35" i="77"/>
  <c r="F35" i="77"/>
  <c r="L34" i="77"/>
  <c r="K34" i="77"/>
  <c r="L33" i="77"/>
  <c r="K33" i="77"/>
  <c r="L32" i="77"/>
  <c r="K32" i="77"/>
  <c r="L31" i="77"/>
  <c r="K31" i="77"/>
  <c r="L30" i="77"/>
  <c r="K30" i="77"/>
  <c r="J29" i="77"/>
  <c r="H29" i="77"/>
  <c r="F29" i="77"/>
  <c r="L27" i="77"/>
  <c r="K27" i="77"/>
  <c r="L26" i="77"/>
  <c r="K26" i="77"/>
  <c r="J26" i="77"/>
  <c r="H26" i="77"/>
  <c r="F26" i="77"/>
  <c r="L24" i="77"/>
  <c r="K24" i="77"/>
  <c r="J23" i="77"/>
  <c r="H23" i="77"/>
  <c r="F23" i="77"/>
  <c r="L22" i="77"/>
  <c r="K22" i="77"/>
  <c r="J22" i="77"/>
  <c r="H22" i="77"/>
  <c r="F22" i="77"/>
  <c r="L21" i="77"/>
  <c r="K21" i="77"/>
  <c r="J20" i="77"/>
  <c r="H20" i="77"/>
  <c r="F20" i="77"/>
  <c r="J19" i="77"/>
  <c r="H19" i="77"/>
  <c r="F19" i="77"/>
  <c r="J18" i="77"/>
  <c r="H18" i="77"/>
  <c r="F18" i="77"/>
  <c r="J17" i="77"/>
  <c r="H17" i="77"/>
  <c r="F17" i="77"/>
  <c r="J15" i="77"/>
  <c r="H15" i="77"/>
  <c r="F15" i="77"/>
  <c r="J13" i="77"/>
  <c r="H13" i="77"/>
  <c r="F13" i="77"/>
  <c r="J12" i="77"/>
  <c r="H12" i="77"/>
  <c r="F12" i="77"/>
  <c r="J11" i="77"/>
  <c r="H11" i="77"/>
  <c r="F11" i="77"/>
  <c r="J10" i="77"/>
  <c r="H10" i="77"/>
  <c r="F10" i="77"/>
  <c r="L9" i="77"/>
  <c r="K9" i="77"/>
  <c r="J9" i="77"/>
  <c r="H9" i="77"/>
  <c r="F9" i="77"/>
  <c r="J8" i="77"/>
  <c r="H8" i="77"/>
  <c r="F8" i="77"/>
  <c r="J7" i="77"/>
  <c r="H7" i="77"/>
  <c r="F7" i="77"/>
  <c r="B36" i="76"/>
  <c r="D35" i="76"/>
  <c r="D34" i="76"/>
  <c r="D33" i="76"/>
  <c r="C32" i="76"/>
  <c r="D32" i="76" s="1"/>
  <c r="B32" i="76"/>
  <c r="D31" i="76"/>
  <c r="D30" i="76"/>
  <c r="D29" i="76"/>
  <c r="D28" i="76"/>
  <c r="C28" i="76"/>
  <c r="B28" i="76"/>
  <c r="D27" i="76"/>
  <c r="D26" i="76"/>
  <c r="D25" i="76"/>
  <c r="D24" i="76"/>
  <c r="D23" i="76"/>
  <c r="D22" i="76"/>
  <c r="D21" i="76"/>
  <c r="D20" i="76"/>
  <c r="D19" i="76"/>
  <c r="D18" i="76"/>
  <c r="D17" i="76"/>
  <c r="D16" i="76"/>
  <c r="D15" i="76"/>
  <c r="D14" i="76"/>
  <c r="D13" i="76"/>
  <c r="D12" i="76"/>
  <c r="D11" i="76"/>
  <c r="D10" i="76"/>
  <c r="D9" i="76"/>
  <c r="D8" i="76"/>
  <c r="D7" i="76"/>
  <c r="D14" i="75"/>
  <c r="B14" i="75"/>
  <c r="G13" i="75"/>
  <c r="F13" i="75"/>
  <c r="G12" i="75"/>
  <c r="F12" i="75"/>
  <c r="C36" i="76" l="1"/>
  <c r="D36" i="76" s="1"/>
  <c r="I31" i="74"/>
  <c r="D13" i="60" l="1"/>
  <c r="B90" i="21" l="1"/>
  <c r="E90" i="21" s="1"/>
  <c r="C90" i="21"/>
  <c r="H36" i="47" l="1"/>
  <c r="F36" i="47"/>
  <c r="E36" i="47"/>
  <c r="D36" i="47"/>
  <c r="G36" i="47" l="1"/>
</calcChain>
</file>

<file path=xl/sharedStrings.xml><?xml version="1.0" encoding="utf-8"?>
<sst xmlns="http://schemas.openxmlformats.org/spreadsheetml/2006/main" count="4211" uniqueCount="896">
  <si>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</si>
  <si>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</si>
  <si>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</si>
  <si>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</si>
  <si>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</si>
  <si>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</si>
  <si>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</si>
  <si>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</si>
  <si>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</si>
  <si>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</si>
  <si>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</si>
  <si>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</si>
  <si>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</si>
  <si>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</si>
  <si>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</si>
  <si>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</si>
  <si>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</si>
  <si>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</si>
  <si>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</si>
  <si>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</si>
  <si>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</si>
  <si>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</si>
  <si>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</si>
  <si>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</si>
  <si>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</si>
  <si>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</si>
  <si>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</si>
  <si>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</si>
  <si>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</si>
  <si>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</si>
  <si>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</si>
  <si>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</si>
  <si>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</si>
  <si>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</si>
  <si>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</si>
  <si>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</si>
  <si>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</si>
  <si>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</si>
  <si>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</si>
  <si>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</si>
  <si>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</si>
  <si>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</si>
  <si>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</si>
  <si>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</si>
  <si>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</si>
  <si>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</si>
  <si>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</si>
  <si>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</si>
  <si>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</si>
  <si>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</si>
  <si>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</si>
  <si>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</si>
  <si>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</si>
  <si>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</si>
  <si>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</si>
  <si>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</si>
  <si>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</si>
  <si>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</si>
  <si>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</si>
  <si>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</si>
  <si>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</si>
  <si>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</si>
  <si>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</si>
  <si>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</si>
  <si>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</si>
  <si>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</si>
  <si>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</si>
  <si>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</si>
  <si>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</si>
  <si>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</si>
  <si>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</si>
  <si>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</si>
  <si>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</si>
  <si>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</si>
  <si>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</si>
  <si>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</si>
  <si>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</si>
  <si>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</si>
  <si>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</si>
  <si>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</si>
  <si>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</si>
  <si>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</si>
  <si>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</si>
  <si>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</si>
  <si>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</si>
  <si>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</si>
  <si>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</si>
  <si>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</si>
  <si>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</si>
  <si>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</si>
  <si>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</si>
  <si>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</si>
  <si>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</si>
  <si>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</si>
  <si>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</si>
  <si>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</si>
  <si>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</si>
  <si>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</si>
  <si>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</si>
  <si>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</si>
  <si>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</si>
  <si>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</si>
  <si>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</si>
  <si>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</si>
  <si>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</si>
  <si>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</si>
  <si>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</si>
  <si>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</si>
  <si>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</si>
  <si>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</si>
  <si>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</si>
  <si>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</si>
  <si>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</si>
  <si>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</si>
  <si>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</si>
  <si>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</si>
  <si>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</si>
  <si>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</si>
  <si>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</si>
  <si>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</si>
  <si>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</si>
  <si>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</si>
  <si>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</si>
  <si>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</si>
  <si>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</si>
  <si>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</si>
  <si>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</si>
  <si>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</si>
  <si>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</si>
  <si>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</si>
  <si>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</si>
  <si>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</si>
  <si>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</si>
  <si>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</si>
  <si>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</si>
  <si>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</si>
  <si>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</si>
  <si>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</si>
  <si>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</si>
  <si>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</si>
  <si>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</si>
  <si>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</si>
  <si>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</si>
  <si>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</si>
  <si>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</si>
  <si>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</si>
  <si>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</si>
  <si>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</si>
  <si>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</si>
  <si>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</si>
  <si>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</si>
  <si>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</si>
  <si>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</si>
  <si>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</si>
  <si>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</si>
  <si>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</si>
  <si>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</si>
  <si>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</si>
  <si>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</si>
  <si>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</si>
  <si>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</si>
  <si>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</si>
  <si>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</si>
  <si>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</si>
  <si>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</si>
  <si>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</si>
  <si>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</si>
  <si>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</si>
  <si>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</si>
  <si>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</si>
  <si>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</si>
  <si>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</si>
  <si>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</si>
  <si>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</si>
  <si>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</si>
  <si>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</si>
  <si>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</si>
  <si>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</si>
  <si>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</si>
  <si>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</si>
  <si>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</si>
  <si>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</si>
  <si>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</si>
  <si>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</si>
  <si>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</si>
  <si>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</si>
  <si>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</si>
  <si>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</si>
  <si>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</si>
  <si>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</si>
  <si>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</si>
  <si>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</si>
  <si>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</si>
  <si>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</si>
  <si>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</si>
  <si>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</si>
  <si>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</si>
  <si>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</si>
  <si>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</si>
  <si>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</si>
  <si>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</si>
  <si>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</si>
  <si>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</si>
  <si>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</si>
  <si>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</si>
  <si>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</si>
  <si>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</si>
  <si>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</si>
  <si>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</si>
  <si>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</si>
  <si>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</si>
  <si>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</si>
  <si>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</si>
  <si>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</si>
  <si>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</si>
  <si>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</si>
  <si>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</si>
  <si>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</si>
  <si>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</si>
  <si>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</si>
  <si>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</si>
  <si>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</si>
  <si>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</si>
  <si>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</si>
  <si>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</si>
  <si>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</si>
  <si>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</si>
  <si>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</si>
  <si>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</si>
  <si>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</si>
  <si>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</si>
  <si>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</si>
  <si>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</si>
  <si>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</si>
  <si>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</si>
  <si>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</si>
  <si>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</si>
  <si>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</si>
  <si>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</si>
  <si>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</si>
  <si>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</si>
  <si>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</si>
  <si>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</si>
  <si>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</si>
  <si>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</si>
  <si>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</si>
  <si>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</si>
  <si>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</si>
  <si>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</si>
  <si>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</si>
  <si>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</si>
  <si>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</si>
  <si>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</si>
  <si>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</si>
  <si>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</si>
  <si>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</si>
  <si>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</si>
  <si>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</si>
  <si>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</si>
  <si>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</si>
  <si>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</si>
  <si>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</si>
  <si>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</si>
  <si>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</si>
  <si>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</si>
  <si>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</si>
  <si>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</si>
  <si>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</si>
  <si>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</si>
  <si>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</si>
  <si>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</si>
  <si>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</si>
  <si>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</si>
  <si>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</si>
  <si>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</si>
  <si>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</si>
  <si>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</si>
  <si>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</si>
  <si>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</si>
  <si>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</si>
  <si>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</si>
  <si>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</si>
  <si>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</si>
  <si>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</si>
  <si>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</si>
  <si>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</si>
  <si>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</si>
  <si>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</si>
  <si>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</si>
  <si>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</si>
  <si>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</si>
  <si>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</si>
  <si>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</si>
  <si>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</si>
  <si>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</si>
  <si>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</si>
  <si>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</si>
  <si>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</si>
  <si>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</si>
  <si>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</si>
  <si>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</si>
  <si>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</si>
  <si>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</si>
  <si>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</si>
  <si>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</si>
  <si>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82 - Subwencje ogólne dla jednostek samorządu terytorialnego</t>
  </si>
  <si>
    <t>84 - Środki własne Unii Europejskiej</t>
  </si>
  <si>
    <t>85 - Budżety wojewodów</t>
  </si>
  <si>
    <t>86 - Samorządowe Kolegia Odwoławcze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</si>
  <si>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</si>
  <si>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</si>
  <si>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</si>
  <si>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</si>
  <si>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</si>
  <si>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</si>
  <si>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</si>
  <si>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</si>
  <si>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</si>
  <si>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</si>
  <si>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</si>
  <si>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</si>
  <si>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</si>
  <si>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</si>
  <si>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</si>
  <si>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</si>
  <si>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</si>
  <si>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</si>
  <si>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</si>
  <si>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</si>
  <si>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</si>
  <si>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</si>
  <si>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</si>
  <si>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</si>
  <si>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</si>
  <si>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</si>
  <si>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</si>
  <si>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</si>
  <si>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</si>
  <si>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</si>
  <si>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</si>
  <si>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</si>
  <si>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</si>
  <si>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</si>
  <si>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</si>
  <si>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</si>
  <si>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</si>
  <si>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</si>
  <si>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</si>
  <si>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</si>
  <si>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</si>
  <si>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</si>
  <si>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</si>
  <si>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</si>
  <si>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</si>
  <si>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</si>
  <si>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</si>
  <si>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</si>
  <si>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</si>
  <si>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</si>
  <si>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</si>
  <si>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</si>
  <si>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</si>
  <si>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</si>
  <si>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</si>
  <si>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</si>
  <si>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</si>
  <si>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</si>
  <si>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</si>
  <si>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</si>
  <si>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</si>
  <si>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</si>
  <si>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</si>
  <si>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</si>
  <si>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</si>
  <si>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</si>
  <si>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</si>
  <si>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</si>
  <si>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</si>
  <si>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</si>
  <si>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</si>
  <si>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</si>
  <si>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</si>
  <si>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</si>
  <si>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</si>
  <si>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</si>
  <si>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</si>
  <si>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</si>
  <si>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</si>
  <si>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</si>
  <si>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</si>
  <si>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</si>
  <si>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</si>
  <si>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</si>
  <si>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</si>
  <si>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</si>
  <si>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</si>
  <si>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</si>
  <si>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</si>
  <si>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</si>
  <si>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</si>
  <si>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</si>
  <si>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</si>
  <si>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</si>
  <si>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</si>
  <si>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</si>
  <si>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</si>
  <si>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</si>
  <si>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</si>
  <si>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</si>
  <si>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</si>
  <si>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</si>
  <si>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</si>
  <si>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</si>
  <si>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</si>
  <si>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</si>
  <si>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</si>
  <si>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</si>
  <si>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</si>
  <si>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</si>
  <si>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</si>
  <si>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</si>
  <si>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</si>
  <si>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</si>
  <si>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</si>
  <si>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</si>
  <si>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</si>
  <si>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t>855</t>
  </si>
  <si>
    <t xml:space="preserve">Prokuratoria Generalna </t>
  </si>
  <si>
    <t>Rzeczypospolitej Polskiej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</si>
  <si>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</si>
  <si>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</si>
  <si>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</si>
  <si>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</si>
  <si>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</si>
  <si>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</si>
  <si>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</si>
  <si>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</si>
  <si>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</si>
  <si>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</si>
  <si>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</si>
  <si>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</si>
  <si>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</si>
  <si>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</si>
  <si>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</si>
  <si>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</si>
  <si>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</si>
  <si>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</si>
  <si>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</si>
  <si>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</si>
  <si>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</si>
  <si>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</si>
  <si>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</si>
  <si>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</si>
  <si>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</si>
  <si>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</si>
  <si>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</si>
  <si>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</si>
  <si>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</si>
  <si>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</si>
  <si>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</si>
  <si>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</si>
  <si>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</si>
  <si>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</si>
  <si>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</si>
  <si>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</si>
  <si>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</si>
  <si>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</si>
  <si>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</si>
  <si>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</si>
  <si>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</si>
  <si>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</si>
  <si>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</si>
  <si>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</si>
  <si>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</si>
  <si>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</si>
  <si>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</si>
  <si>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</si>
  <si>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</si>
  <si>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</si>
  <si>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</si>
  <si>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</si>
  <si>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</si>
  <si>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</si>
  <si>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</si>
  <si>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</si>
  <si>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</si>
  <si>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</si>
  <si>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</si>
  <si>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</si>
  <si>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</si>
  <si>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</si>
  <si>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</si>
  <si>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</si>
  <si>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</si>
  <si>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</si>
  <si>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</si>
  <si>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</si>
  <si>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</si>
  <si>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</si>
  <si>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</si>
  <si>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</si>
  <si>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</si>
  <si>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</si>
  <si>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</si>
  <si>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</si>
  <si>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</si>
  <si>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</si>
  <si>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</si>
  <si>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</si>
  <si>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</si>
  <si>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</si>
  <si>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</si>
  <si>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</si>
  <si>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</si>
  <si>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</si>
  <si>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</si>
  <si>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</si>
  <si>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</si>
  <si>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</si>
  <si>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</si>
  <si>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</si>
  <si>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</si>
  <si>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</si>
  <si>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</si>
  <si>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</si>
  <si>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</si>
  <si>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</si>
  <si>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</si>
  <si>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</si>
  <si>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</si>
  <si>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</si>
  <si>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</si>
  <si>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</si>
  <si>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</si>
  <si>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</si>
  <si>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</si>
  <si>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</si>
  <si>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</si>
  <si>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</si>
  <si>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</si>
  <si>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</si>
  <si>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</si>
  <si>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</si>
  <si>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</si>
  <si>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</si>
  <si>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</si>
  <si>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</si>
  <si>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</si>
  <si>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</si>
  <si>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</si>
  <si>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</si>
  <si>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</si>
  <si>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</si>
  <si>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</si>
  <si>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</si>
  <si>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</si>
  <si>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</si>
  <si>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</si>
  <si>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</si>
  <si>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</si>
  <si>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</si>
  <si>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</si>
  <si>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</si>
  <si>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</si>
  <si>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</si>
  <si>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</si>
  <si>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</si>
  <si>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</si>
  <si>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</si>
  <si>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</si>
  <si>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</si>
  <si>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</si>
  <si>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</si>
  <si>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</si>
  <si>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</si>
  <si>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</si>
  <si>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</si>
  <si>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</si>
  <si>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</si>
  <si>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</si>
  <si>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</si>
  <si>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</si>
  <si>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</si>
  <si>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</si>
  <si>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</si>
  <si>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</si>
  <si>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</si>
  <si>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</si>
  <si>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</si>
  <si>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</si>
  <si>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</si>
  <si>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</si>
  <si>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</si>
  <si>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</si>
  <si>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</si>
  <si>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</si>
  <si>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</si>
  <si>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</si>
  <si>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</si>
  <si>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</si>
  <si>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</si>
  <si>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</si>
  <si>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</si>
  <si>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</si>
  <si>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</si>
  <si>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</si>
  <si>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</si>
  <si>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</si>
  <si>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</si>
  <si>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</si>
  <si>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</si>
  <si>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</si>
  <si>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</si>
  <si>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</si>
  <si>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</si>
  <si>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</si>
  <si>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</si>
  <si>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</si>
  <si>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</si>
  <si>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</si>
  <si>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</si>
  <si>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</si>
  <si>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</si>
  <si>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</si>
  <si>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</si>
  <si>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</si>
  <si>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</si>
  <si>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</si>
  <si>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</si>
  <si>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</si>
  <si>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</si>
  <si>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</si>
  <si>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</si>
  <si>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</si>
  <si>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</si>
  <si>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</si>
  <si>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</si>
  <si>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</si>
  <si>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</si>
  <si>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</si>
  <si>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</si>
  <si>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</si>
  <si>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</si>
  <si>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</si>
  <si>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</si>
  <si>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</si>
  <si>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</si>
  <si>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</si>
  <si>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</si>
  <si>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</si>
  <si>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</si>
  <si>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</si>
  <si>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</si>
  <si>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</si>
  <si>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</si>
  <si>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</si>
  <si>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</si>
  <si>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</si>
  <si>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</si>
  <si>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</si>
  <si>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</si>
  <si>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</si>
  <si>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</si>
  <si>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</si>
  <si>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</si>
  <si>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</si>
  <si>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</si>
  <si>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</si>
  <si>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</si>
  <si>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</si>
  <si>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</si>
  <si>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</si>
  <si>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</si>
  <si>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</si>
  <si>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</si>
  <si>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</si>
  <si>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</si>
  <si>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</si>
  <si>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</si>
  <si>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</si>
  <si>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</si>
  <si>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</si>
  <si>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</si>
  <si>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</si>
  <si>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</si>
  <si>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</si>
  <si>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</si>
  <si>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</si>
  <si>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</si>
  <si>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</si>
  <si>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</si>
  <si>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</si>
  <si>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</si>
  <si>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</si>
  <si>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</si>
  <si>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</si>
  <si>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</si>
  <si>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</si>
  <si>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</si>
  <si>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</si>
  <si>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</si>
  <si>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</si>
  <si>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</si>
  <si>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</si>
  <si>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</si>
  <si>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</si>
  <si>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</si>
  <si>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</si>
  <si>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</si>
  <si>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</si>
  <si>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</si>
  <si>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</si>
  <si>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</si>
  <si>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</si>
  <si>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</si>
  <si>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</si>
  <si>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</si>
  <si>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</si>
  <si>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</si>
  <si>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</si>
  <si>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</si>
  <si>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>IVa. ZWROT ŚRODKÓW PRZEKAZANYCH NA FINANSOWANIE 
        DEFICYTU BUDŻETU ŚRODKÓW EUROPEJSKICH W LATACH UBIEGŁYCH</t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</si>
  <si>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</si>
  <si>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</si>
  <si>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</si>
  <si>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</si>
  <si>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t>Wytwarzanie i zaopatrywanie w energię elektryczną,  gaz i wodę</t>
  </si>
  <si>
    <t>R o k     2 0 2 0</t>
  </si>
  <si>
    <t xml:space="preserve"> 2. 2. Wpłaty z zysku z Narodowego Banku Polskiego</t>
  </si>
  <si>
    <t xml:space="preserve"> 2. 3. Cło</t>
  </si>
  <si>
    <t xml:space="preserve"> 2. 4. Dochody państwowych jednostek budżetowych i inne dochody niepodatkowe</t>
  </si>
  <si>
    <t xml:space="preserve"> 2. 5. Wpłaty jednostek samorządu terytorialnego</t>
  </si>
  <si>
    <t xml:space="preserve">        - wpłaty z zysku od przedsiębiorstw państwowych i jednoosobowych spółek Skarbu Państwa.</t>
  </si>
  <si>
    <t>Dotacje podmiotowe oraz subwencje z budżetu dla jednostek (podmiotów) szkolnictwa wyższego i nauki</t>
  </si>
  <si>
    <t xml:space="preserve">                                 a - Ustawa budżetowa</t>
  </si>
  <si>
    <t>51</t>
  </si>
  <si>
    <t>51 - Klimat</t>
  </si>
  <si>
    <t>Klimat</t>
  </si>
  <si>
    <t>55</t>
  </si>
  <si>
    <t>Aktywa Państwowe</t>
  </si>
  <si>
    <t>55 - Aktywa Państwowe</t>
  </si>
  <si>
    <t xml:space="preserve">Państwowa Komisja do spraw </t>
  </si>
  <si>
    <t xml:space="preserve">wyjaśniania przypadków czynności </t>
  </si>
  <si>
    <t xml:space="preserve">skierowanych przeciwko wolności </t>
  </si>
  <si>
    <t xml:space="preserve">seksualnej i obyczajności wobec </t>
  </si>
  <si>
    <t>małoletniego poniżej lat 15</t>
  </si>
  <si>
    <t>89</t>
  </si>
  <si>
    <t>89 - Państwowa Komisja do spraw wyjaśniania przypadków 
        czynności skierowanych przeciwko wolności seksualnej i 
        obyczajności wobec małoletniego poniżej lat 15</t>
  </si>
  <si>
    <t>89 - Państwowa Komisja do spraw wyjaśniania przypadków czynności skierowanych przeciwko 
        wolności seksualnej i obyczajności wobec małoletniego poniżej lat 15</t>
  </si>
  <si>
    <t>na 2021 rok</t>
  </si>
  <si>
    <t xml:space="preserve">   na 2021 rok</t>
  </si>
  <si>
    <t>W  LATACH  2020 - 2021</t>
  </si>
  <si>
    <t>R o k     2 0 2 1</t>
  </si>
  <si>
    <t xml:space="preserve">  Zestawienie  ogólne - porównanie  wykonania  budżetu  państwa  w  latach  2020 - 2021</t>
  </si>
  <si>
    <t>1. 9. Podatek tonażowy</t>
  </si>
  <si>
    <t>1.10. Podatki zniesione</t>
  </si>
  <si>
    <t>1.11. Pozostałe dochody podatkowe</t>
  </si>
  <si>
    <t>1. 8. Podatek od sprzedaży detalicznej</t>
  </si>
  <si>
    <t>Ustawa budżetowa na 2021 r.</t>
  </si>
  <si>
    <t>2)</t>
  </si>
  <si>
    <t xml:space="preserve">                 swap  oraz innych tytułów płatne do końca 2021 r.</t>
  </si>
  <si>
    <t xml:space="preserve">     w sprawie wydatków budżetu państwa, które w roku 2020 nie wygasają z upływem roku budżetowego (Dz. U. poz. 2422)</t>
  </si>
  <si>
    <r>
      <rPr>
        <vertAlign val="superscript"/>
        <sz val="12"/>
        <rFont val="Arial"/>
        <family val="2"/>
        <charset val="238"/>
      </rPr>
      <t>2)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zwroty nadpłat przewyższyły wpłaty</t>
    </r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</si>
  <si>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tym część oświatowa subwencji ogólnej za marzec 7.972.570 tys.zł</t>
    </r>
  </si>
  <si>
    <t xml:space="preserve">                 10 474 639 tys. zł - zobowiązania części 79 z tytułu odsetek, dyskonta i opłat od kredytów otrzymanych, wyemitowanych obligacji Skarbu Państwa i transakcji</t>
  </si>
  <si>
    <t xml:space="preserve">         oraz innych tytułów płatne do końca 2021 r. w kwocie 10 474 639 tys. zł. Pozostałe zobowiazania płatne w latach następnych.</t>
  </si>
  <si>
    <t>na dzień 28-02-2021 r.</t>
  </si>
  <si>
    <t>x)</t>
  </si>
  <si>
    <r>
      <rPr>
        <b/>
        <vertAlign val="superscript"/>
        <sz val="12"/>
        <rFont val="Arial"/>
        <family val="2"/>
        <charset val="238"/>
      </rPr>
      <t>x)</t>
    </r>
    <r>
      <rPr>
        <sz val="12"/>
        <rFont val="Arial"/>
        <family val="2"/>
        <charset val="238"/>
      </rPr>
      <t xml:space="preserve">  w tym środki na rachunku wydatków, o których mowa w rozporządzeniu Rady Ministrów z dnia 28 grudnia 2020 r.</t>
    </r>
  </si>
  <si>
    <t>ZA STYCZEŃ - LUTY 2021 ROKU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</si>
  <si>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kwiecień </t>
    </r>
    <r>
      <rPr>
        <b/>
        <sz val="14"/>
        <color indexed="22"/>
        <rFont val="Arial"/>
        <family val="2"/>
        <charset val="238"/>
      </rPr>
      <t>2021 r.</t>
    </r>
  </si>
  <si>
    <t>*)</t>
  </si>
  <si>
    <t>ZESTAWIENIE  OGÓLNE  Z  WYKONANIA  BUDŻETU  ŚRODKÓW  EUROPEJSKICH</t>
  </si>
  <si>
    <t xml:space="preserve">Ustawa </t>
  </si>
  <si>
    <r>
      <t>na 2021 rok</t>
    </r>
    <r>
      <rPr>
        <b/>
        <vertAlign val="superscript"/>
        <sz val="11"/>
        <rFont val="Arial"/>
        <family val="2"/>
        <charset val="238"/>
      </rPr>
      <t xml:space="preserve"> </t>
    </r>
  </si>
  <si>
    <t>III.   WYNIK BUDŻETU ŚRODKÓW EUROPEJSKICH</t>
  </si>
  <si>
    <t>Tablica 18</t>
  </si>
  <si>
    <t xml:space="preserve"> Dochody budżetu środków europejskich w 2021 r. </t>
  </si>
  <si>
    <t>Nazwa Programu</t>
  </si>
  <si>
    <t xml:space="preserve">Dochody budżetu środków europejskich (część 87) </t>
  </si>
  <si>
    <t>I-II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</si>
  <si>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</si>
  <si>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</si>
  <si>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</si>
  <si>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</si>
  <si>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</si>
  <si>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</si>
  <si>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</si>
  <si>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</si>
  <si>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</si>
  <si>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</si>
  <si>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</si>
  <si>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</si>
  <si>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</si>
  <si>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</si>
  <si>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</si>
  <si>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</si>
  <si>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</si>
  <si>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</si>
  <si>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</si>
  <si>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</si>
  <si>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</si>
  <si>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</si>
  <si>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</si>
  <si>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</si>
  <si>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</si>
  <si>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</si>
  <si>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Mechanizm Finansowy EOG 2014 - 2021</t>
  </si>
  <si>
    <t>Norweski Mechanizm Finansowy 2014 - 2021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</si>
  <si>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</si>
  <si>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</si>
  <si>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</si>
  <si>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</si>
  <si>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</si>
  <si>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</si>
  <si>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</si>
  <si>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Budżet po zmianach</t>
  </si>
  <si>
    <t>Wydatki z budżetu środków europejskich</t>
  </si>
  <si>
    <t>Razem część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</si>
  <si>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</si>
  <si>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</si>
  <si>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</si>
  <si>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</si>
  <si>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</si>
  <si>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</si>
  <si>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</si>
  <si>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</si>
  <si>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</si>
  <si>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</si>
  <si>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</si>
  <si>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</si>
  <si>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</si>
  <si>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Regionalny Program Operacyjny Województwa Pomorskiego 2014 - 2020</t>
  </si>
  <si>
    <t>Regionalny Program Operacyjny - Lubuskie 2020</t>
  </si>
  <si>
    <t>Wspólna polityka rolna</t>
  </si>
  <si>
    <t>Program Operacyjny Polska Wschodnia 2014-2020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</si>
  <si>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</si>
  <si>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</si>
  <si>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</si>
  <si>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</si>
  <si>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</si>
  <si>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</si>
  <si>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</si>
  <si>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</si>
  <si>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</si>
  <si>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</si>
  <si>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</si>
  <si>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</si>
  <si>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85/22</t>
  </si>
  <si>
    <t>85/24</t>
  </si>
  <si>
    <t>85/28</t>
  </si>
  <si>
    <t>85/30</t>
  </si>
  <si>
    <t>85/32</t>
  </si>
  <si>
    <t>RAZEM</t>
  </si>
  <si>
    <t xml:space="preserve">
34</t>
  </si>
  <si>
    <t>Tablica 20</t>
  </si>
  <si>
    <t>ZWROTY WYDATKÓW DOTYCZĄCE PŁATNOŚCI Z POPRZEDNICH LAT BUDŻETOWYCH</t>
  </si>
  <si>
    <t>Klasyfikacja budżetowa</t>
  </si>
  <si>
    <t>Nazwa programu</t>
  </si>
  <si>
    <t>Zwroty wydatków dotyczące płatności z poprzednich lat budżetowych za okres I-II 2021r.</t>
  </si>
  <si>
    <t>Nadpłacone zwroty wydatków zwrócone przez Ministra Finansów w bieżącym roku 
i dotyczące zwrotów z lat ubiegłych</t>
  </si>
  <si>
    <t xml:space="preserve">część </t>
  </si>
  <si>
    <t>dział</t>
  </si>
  <si>
    <t>Mechanizm Finansowy EOG 2009 - 2014</t>
  </si>
  <si>
    <t>Program Operacyjny Innowacyjna Gospodarka 2007 - 2013</t>
  </si>
  <si>
    <t>Program Operacyjny Kapitał Ludzki 2007 - 2013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</si>
  <si>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</si>
  <si>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</si>
  <si>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</si>
  <si>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</si>
  <si>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</si>
  <si>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</si>
  <si>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</si>
  <si>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Łódzkiego na lata 2007 - 2013</t>
  </si>
  <si>
    <t>Małopolski Regionalny Program Operacyjny na lata 2007 - 2013</t>
  </si>
  <si>
    <t>Regionalny Program Operacyjny Województwa Mazowieckiego na lata 2007 - 2013</t>
  </si>
  <si>
    <t>Regionalny Program Operacyjny  Województwa Mazowieckiego na lata 2014-2020</t>
  </si>
  <si>
    <t>Regionalny Program Operacyjny Województwa Podkarpackiego na lata 2007 - 2013</t>
  </si>
  <si>
    <t>Regionalny Program Operacyjny Województwa Podlaskiego na lata 2007 - 2013</t>
  </si>
  <si>
    <t>Regionalny Program Operacyjny dla Województwa Pomorskiego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</si>
  <si>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</si>
  <si>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</si>
  <si>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</si>
  <si>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</si>
  <si>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</si>
  <si>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</si>
  <si>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Warmińsko - Mazurskiego na lata 2014 - 2020</t>
  </si>
  <si>
    <t>Regionalny Program Operacyjny Województwa Zachodniopomorskiego na lata 2014 - 2020</t>
  </si>
  <si>
    <t>Program Operacyjny Pomoc Żywnościowa 2014-2020</t>
  </si>
  <si>
    <t>Program Operacyjny Rybactwo i Morze 2014-2020</t>
  </si>
  <si>
    <t>Program Operacyjny Zrównoważony Rozwój Sektora Rybołówstwa i Nadbrzeżnych Obszarów Rybackich 2007 - 2013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</si>
  <si>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</si>
  <si>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</si>
  <si>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</si>
  <si>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 xml:space="preserve">
758</t>
  </si>
  <si>
    <t>6:3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</si>
</sst>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0.0000"/>
    <numFmt numFmtId="183" formatCode="#,###.0,,"/>
    <numFmt numFmtId="184" formatCode="0.0%;;&quot;&quot;"/>
    <numFmt numFmtId="185" formatCode="#,##0.0_);\(#,##0.0\)"/>
    <numFmt numFmtId="186" formatCode="#,##0,;\ \-#,##0,;&quot;-&quot;"/>
    <numFmt numFmtId="187" formatCode="#,##0.0,,"/>
    <numFmt numFmtId="188" formatCode="\ #,###,"/>
    <numFmt numFmtId="189" formatCode="_-* #,##0.0\ _z_ł_-;\-* #,##0.0\ _z_ł_-;_-* &quot;-&quot;?\ _z_ł_-;_-@_-"/>
    <numFmt numFmtId="190" formatCode="#,0##,"/>
    <numFmt numFmtId="191" formatCode="_-* #,##0.0000\ _z_ł_-;\-* #,##0.0000\ _z_ł_-;_-* &quot;-&quot;??\ _z_ł_-;_-@_-"/>
    <numFmt numFmtId="192" formatCode="000"/>
  </numFmts>
  <fonts count="16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4"/>
      <name val="Arial"/>
      <family val="2"/>
      <charset val="238"/>
    </font>
    <font>
      <sz val="11"/>
      <name val="Arial CE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vertAlign val="superscript"/>
      <sz val="12"/>
      <color indexed="8"/>
      <name val="Arial"/>
      <family val="2"/>
      <charset val="238"/>
    </font>
    <font>
      <b/>
      <sz val="12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3"/>
      <color theme="1"/>
      <name val="Arial"/>
      <family val="2"/>
      <charset val="238"/>
    </font>
    <font>
      <b/>
      <sz val="18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b/>
      <sz val="12"/>
      <name val="Arial CE"/>
      <charset val="238"/>
    </font>
    <font>
      <b/>
      <sz val="16"/>
      <color rgb="FFFF0000"/>
      <name val="Arial CE"/>
      <charset val="238"/>
    </font>
    <font>
      <sz val="15"/>
      <color theme="1"/>
      <name val="Arial CE"/>
      <charset val="238"/>
    </font>
    <font>
      <sz val="15"/>
      <color theme="1"/>
      <name val="Arial"/>
      <family val="2"/>
      <charset val="238"/>
    </font>
    <font>
      <b/>
      <sz val="13"/>
      <name val="Arial CE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8"/>
      <color indexed="9"/>
      <name val="Arial CE"/>
      <family val="2"/>
      <charset val="238"/>
    </font>
    <font>
      <sz val="12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909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9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9" fillId="2" borderId="0" applyNumberFormat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7" borderId="0" applyNumberFormat="0" applyBorder="0" applyAlignment="0" applyProtection="0"/>
    <xf numFmtId="0" fontId="29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2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1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1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16" borderId="0" applyNumberFormat="0" applyBorder="0" applyAlignment="0" applyProtection="0"/>
    <xf numFmtId="0" fontId="30" fillId="16" borderId="0" applyNumberFormat="0" applyBorder="0" applyAlignment="0" applyProtection="0"/>
    <xf numFmtId="0" fontId="31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0" fillId="17" borderId="0" applyNumberFormat="0" applyBorder="0" applyAlignment="0" applyProtection="0"/>
    <xf numFmtId="0" fontId="31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0" fillId="18" borderId="0" applyNumberFormat="0" applyBorder="0" applyAlignment="0" applyProtection="0"/>
    <xf numFmtId="0" fontId="31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33" fillId="20" borderId="1" applyNumberFormat="0" applyAlignment="0" applyProtection="0"/>
    <xf numFmtId="0" fontId="34" fillId="21" borderId="2" applyNumberFormat="0" applyAlignment="0" applyProtection="0"/>
    <xf numFmtId="0" fontId="35" fillId="7" borderId="1" applyNumberFormat="0" applyAlignment="0" applyProtection="0"/>
    <xf numFmtId="0" fontId="36" fillId="7" borderId="1" applyNumberFormat="0" applyAlignment="0" applyProtection="0"/>
    <xf numFmtId="0" fontId="35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5" fillId="7" borderId="1" applyNumberFormat="0" applyAlignment="0" applyProtection="0"/>
    <xf numFmtId="0" fontId="37" fillId="20" borderId="3" applyNumberFormat="0" applyAlignment="0" applyProtection="0"/>
    <xf numFmtId="0" fontId="38" fillId="20" borderId="3" applyNumberFormat="0" applyAlignment="0" applyProtection="0"/>
    <xf numFmtId="0" fontId="37" fillId="20" borderId="3" applyNumberFormat="0" applyAlignment="0" applyProtection="0"/>
    <xf numFmtId="0" fontId="38" fillId="20" borderId="3" applyNumberFormat="0" applyAlignment="0" applyProtection="0"/>
    <xf numFmtId="0" fontId="38" fillId="20" borderId="3" applyNumberFormat="0" applyAlignment="0" applyProtection="0"/>
    <xf numFmtId="0" fontId="38" fillId="20" borderId="3" applyNumberFormat="0" applyAlignment="0" applyProtection="0"/>
    <xf numFmtId="0" fontId="37" fillId="20" borderId="3" applyNumberFormat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174" fontId="4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7" borderId="1" applyNumberFormat="0" applyAlignment="0" applyProtection="0"/>
    <xf numFmtId="0" fontId="46" fillId="0" borderId="7" applyNumberFormat="0" applyFill="0" applyAlignment="0" applyProtection="0"/>
    <xf numFmtId="0" fontId="47" fillId="0" borderId="7" applyNumberFormat="0" applyFill="0" applyAlignment="0" applyProtection="0"/>
    <xf numFmtId="0" fontId="46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6" fillId="0" borderId="7" applyNumberFormat="0" applyFill="0" applyAlignment="0" applyProtection="0"/>
    <xf numFmtId="0" fontId="48" fillId="21" borderId="2" applyNumberFormat="0" applyAlignment="0" applyProtection="0"/>
    <xf numFmtId="0" fontId="34" fillId="21" borderId="2" applyNumberFormat="0" applyAlignment="0" applyProtection="0"/>
    <xf numFmtId="0" fontId="48" fillId="21" borderId="2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48" fillId="21" borderId="2" applyNumberFormat="0" applyAlignment="0" applyProtection="0"/>
    <xf numFmtId="0" fontId="47" fillId="0" borderId="7" applyNumberFormat="0" applyFill="0" applyAlignment="0" applyProtection="0"/>
    <xf numFmtId="0" fontId="49" fillId="0" borderId="4" applyNumberFormat="0" applyFill="0" applyAlignment="0" applyProtection="0"/>
    <xf numFmtId="0" fontId="43" fillId="0" borderId="4" applyNumberFormat="0" applyFill="0" applyAlignment="0" applyProtection="0"/>
    <xf numFmtId="0" fontId="49" fillId="0" borderId="4" applyNumberFormat="0" applyFill="0" applyAlignment="0" applyProtection="0"/>
    <xf numFmtId="0" fontId="43" fillId="0" borderId="4" applyNumberFormat="0" applyFill="0" applyAlignment="0" applyProtection="0"/>
    <xf numFmtId="0" fontId="43" fillId="0" borderId="4" applyNumberFormat="0" applyFill="0" applyAlignment="0" applyProtection="0"/>
    <xf numFmtId="0" fontId="43" fillId="0" borderId="4" applyNumberFormat="0" applyFill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44" fillId="0" borderId="5" applyNumberFormat="0" applyFill="0" applyAlignment="0" applyProtection="0"/>
    <xf numFmtId="0" fontId="50" fillId="0" borderId="5" applyNumberFormat="0" applyFill="0" applyAlignment="0" applyProtection="0"/>
    <xf numFmtId="0" fontId="44" fillId="0" borderId="5" applyNumberFormat="0" applyFill="0" applyAlignment="0" applyProtection="0"/>
    <xf numFmtId="0" fontId="44" fillId="0" borderId="5" applyNumberFormat="0" applyFill="0" applyAlignment="0" applyProtection="0"/>
    <xf numFmtId="0" fontId="44" fillId="0" borderId="5" applyNumberFormat="0" applyFill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45" fillId="0" borderId="6" applyNumberFormat="0" applyFill="0" applyAlignment="0" applyProtection="0"/>
    <xf numFmtId="0" fontId="51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51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3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5" fontId="54" fillId="0" borderId="0"/>
    <xf numFmtId="0" fontId="28" fillId="0" borderId="0"/>
    <xf numFmtId="0" fontId="28" fillId="0" borderId="0"/>
    <xf numFmtId="165" fontId="54" fillId="0" borderId="0"/>
    <xf numFmtId="165" fontId="54" fillId="0" borderId="0"/>
    <xf numFmtId="165" fontId="54" fillId="0" borderId="0"/>
    <xf numFmtId="0" fontId="55" fillId="0" borderId="0"/>
    <xf numFmtId="167" fontId="54" fillId="0" borderId="0"/>
    <xf numFmtId="0" fontId="55" fillId="0" borderId="0"/>
    <xf numFmtId="167" fontId="54" fillId="0" borderId="0"/>
    <xf numFmtId="0" fontId="41" fillId="0" borderId="0"/>
    <xf numFmtId="0" fontId="29" fillId="0" borderId="0"/>
    <xf numFmtId="167" fontId="54" fillId="0" borderId="0"/>
    <xf numFmtId="0" fontId="29" fillId="0" borderId="0"/>
    <xf numFmtId="0" fontId="5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5" fillId="0" borderId="0"/>
    <xf numFmtId="0" fontId="56" fillId="0" borderId="0"/>
    <xf numFmtId="0" fontId="41" fillId="0" borderId="0"/>
    <xf numFmtId="0" fontId="27" fillId="0" borderId="0"/>
    <xf numFmtId="0" fontId="56" fillId="0" borderId="0"/>
    <xf numFmtId="0" fontId="27" fillId="0" borderId="0"/>
    <xf numFmtId="0" fontId="28" fillId="0" borderId="0"/>
    <xf numFmtId="165" fontId="54" fillId="0" borderId="0"/>
    <xf numFmtId="0" fontId="29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165" fontId="54" fillId="0" borderId="0"/>
    <xf numFmtId="165" fontId="54" fillId="0" borderId="0"/>
    <xf numFmtId="165" fontId="54" fillId="0" borderId="0"/>
    <xf numFmtId="165" fontId="54" fillId="0" borderId="0" applyFill="0"/>
    <xf numFmtId="0" fontId="27" fillId="0" borderId="0"/>
    <xf numFmtId="165" fontId="54" fillId="0" borderId="0" applyFill="0"/>
    <xf numFmtId="165" fontId="54" fillId="0" borderId="0" applyFill="0"/>
    <xf numFmtId="165" fontId="54" fillId="0" borderId="0"/>
    <xf numFmtId="0" fontId="55" fillId="23" borderId="8" applyNumberFormat="0" applyFont="0" applyAlignment="0" applyProtection="0"/>
    <xf numFmtId="0" fontId="55" fillId="23" borderId="8" applyNumberFormat="0" applyFont="0" applyAlignment="0" applyProtection="0"/>
    <xf numFmtId="0" fontId="55" fillId="23" borderId="8" applyNumberFormat="0" applyFont="0" applyAlignment="0" applyProtection="0"/>
    <xf numFmtId="0" fontId="57" fillId="20" borderId="1" applyNumberFormat="0" applyAlignment="0" applyProtection="0"/>
    <xf numFmtId="0" fontId="33" fillId="20" borderId="1" applyNumberFormat="0" applyAlignment="0" applyProtection="0"/>
    <xf numFmtId="0" fontId="57" fillId="20" borderId="1" applyNumberFormat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57" fillId="20" borderId="1" applyNumberFormat="0" applyAlignment="0" applyProtection="0"/>
    <xf numFmtId="0" fontId="38" fillId="20" borderId="3" applyNumberForma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58" fillId="0" borderId="0" applyFont="0" applyFill="0" applyBorder="0" applyAlignment="0" applyProtection="0"/>
    <xf numFmtId="0" fontId="59" fillId="0" borderId="9" applyNumberFormat="0" applyFill="0" applyAlignment="0" applyProtection="0"/>
    <xf numFmtId="0" fontId="60" fillId="0" borderId="9" applyNumberFormat="0" applyFill="0" applyAlignment="0" applyProtection="0"/>
    <xf numFmtId="0" fontId="59" fillId="0" borderId="9" applyNumberFormat="0" applyFill="0" applyAlignment="0" applyProtection="0"/>
    <xf numFmtId="0" fontId="60" fillId="0" borderId="9" applyNumberFormat="0" applyFill="0" applyAlignment="0" applyProtection="0"/>
    <xf numFmtId="0" fontId="60" fillId="0" borderId="9" applyNumberFormat="0" applyFill="0" applyAlignment="0" applyProtection="0"/>
    <xf numFmtId="0" fontId="60" fillId="0" borderId="9" applyNumberFormat="0" applyFill="0" applyAlignment="0" applyProtection="0"/>
    <xf numFmtId="0" fontId="59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9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7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32" fillId="3" borderId="0" applyNumberFormat="0" applyBorder="0" applyAlignment="0" applyProtection="0"/>
    <xf numFmtId="0" fontId="65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58" fillId="0" borderId="0"/>
    <xf numFmtId="164" fontId="58" fillId="0" borderId="0" applyFont="0" applyFill="0" applyBorder="0" applyAlignment="0" applyProtection="0"/>
    <xf numFmtId="165" fontId="54" fillId="0" borderId="0"/>
    <xf numFmtId="0" fontId="96" fillId="0" borderId="0"/>
    <xf numFmtId="9" fontId="29" fillId="0" borderId="0" applyFont="0" applyFill="0" applyBorder="0" applyAlignment="0" applyProtection="0"/>
    <xf numFmtId="0" fontId="26" fillId="0" borderId="0"/>
    <xf numFmtId="0" fontId="96" fillId="0" borderId="0"/>
    <xf numFmtId="0" fontId="27" fillId="0" borderId="0"/>
    <xf numFmtId="0" fontId="97" fillId="0" borderId="0"/>
    <xf numFmtId="0" fontId="55" fillId="0" borderId="0"/>
    <xf numFmtId="0" fontId="25" fillId="0" borderId="0"/>
    <xf numFmtId="9" fontId="25" fillId="0" borderId="0" applyFont="0" applyFill="0" applyBorder="0" applyAlignment="0" applyProtection="0"/>
    <xf numFmtId="0" fontId="99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100" fillId="0" borderId="0"/>
    <xf numFmtId="165" fontId="54" fillId="0" borderId="0"/>
    <xf numFmtId="165" fontId="54" fillId="0" borderId="0"/>
    <xf numFmtId="0" fontId="102" fillId="0" borderId="0"/>
    <xf numFmtId="0" fontId="23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75" fontId="54" fillId="0" borderId="0"/>
    <xf numFmtId="0" fontId="56" fillId="0" borderId="0"/>
    <xf numFmtId="175" fontId="54" fillId="0" borderId="0"/>
    <xf numFmtId="175" fontId="54" fillId="0" borderId="0"/>
    <xf numFmtId="0" fontId="41" fillId="0" borderId="0"/>
    <xf numFmtId="0" fontId="2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11" fillId="0" borderId="0"/>
    <xf numFmtId="0" fontId="55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85" fontId="54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27" fillId="0" borderId="0" applyFont="0" applyFill="0" applyBorder="0" applyAlignment="0" applyProtection="0"/>
  </cellStyleXfs>
  <cellXfs count="1809">
    <xf numFmtId="0" fontId="0" fillId="0" borderId="0" xfId="0"/>
    <xf numFmtId="0" fontId="66" fillId="0" borderId="0" xfId="343" applyFont="1" applyFill="1" applyAlignment="1">
      <alignment vertical="center"/>
    </xf>
    <xf numFmtId="0" fontId="67" fillId="0" borderId="0" xfId="343" applyFont="1" applyFill="1" applyAlignment="1">
      <alignment vertical="center"/>
    </xf>
    <xf numFmtId="0" fontId="66" fillId="0" borderId="0" xfId="343" applyFont="1" applyFill="1" applyAlignment="1" applyProtection="1">
      <alignment horizontal="centerContinuous" vertical="center"/>
      <protection locked="0"/>
    </xf>
    <xf numFmtId="0" fontId="67" fillId="0" borderId="0" xfId="343" applyFont="1" applyFill="1" applyAlignment="1">
      <alignment horizontal="centerContinuous" vertical="center"/>
    </xf>
    <xf numFmtId="168" fontId="67" fillId="0" borderId="0" xfId="343" applyNumberFormat="1" applyFont="1" applyFill="1" applyAlignment="1">
      <alignment horizontal="centerContinuous" vertical="center"/>
    </xf>
    <xf numFmtId="168" fontId="66" fillId="0" borderId="0" xfId="343" applyNumberFormat="1" applyFont="1" applyFill="1" applyAlignment="1">
      <alignment vertical="center"/>
    </xf>
    <xf numFmtId="168" fontId="66" fillId="0" borderId="0" xfId="343" applyNumberFormat="1" applyFont="1" applyFill="1" applyAlignment="1">
      <alignment horizontal="left" vertical="center"/>
    </xf>
    <xf numFmtId="0" fontId="66" fillId="0" borderId="0" xfId="343" applyFont="1" applyFill="1" applyAlignment="1">
      <alignment horizontal="left" vertical="center"/>
    </xf>
    <xf numFmtId="0" fontId="69" fillId="0" borderId="0" xfId="343" applyFont="1" applyFill="1" applyAlignment="1">
      <alignment horizontal="right" vertical="center"/>
    </xf>
    <xf numFmtId="0" fontId="72" fillId="0" borderId="10" xfId="343" applyFont="1" applyFill="1" applyBorder="1" applyAlignment="1">
      <alignment vertical="center"/>
    </xf>
    <xf numFmtId="0" fontId="72" fillId="0" borderId="11" xfId="343" applyFont="1" applyFill="1" applyBorder="1" applyAlignment="1">
      <alignment vertical="center"/>
    </xf>
    <xf numFmtId="0" fontId="69" fillId="0" borderId="11" xfId="343" applyFont="1" applyFill="1" applyBorder="1" applyAlignment="1">
      <alignment vertical="center"/>
    </xf>
    <xf numFmtId="0" fontId="73" fillId="0" borderId="12" xfId="343" applyFont="1" applyFill="1" applyBorder="1" applyAlignment="1">
      <alignment vertical="center"/>
    </xf>
    <xf numFmtId="0" fontId="73" fillId="0" borderId="13" xfId="343" applyFont="1" applyFill="1" applyBorder="1" applyAlignment="1">
      <alignment horizontal="left" vertical="center"/>
    </xf>
    <xf numFmtId="165" fontId="66" fillId="0" borderId="17" xfId="342" applyFont="1" applyFill="1" applyBorder="1" applyAlignment="1">
      <alignment horizontal="left" vertical="center"/>
    </xf>
    <xf numFmtId="0" fontId="67" fillId="0" borderId="18" xfId="343" applyFont="1" applyFill="1" applyBorder="1" applyAlignment="1">
      <alignment vertical="center"/>
    </xf>
    <xf numFmtId="0" fontId="67" fillId="0" borderId="0" xfId="343" applyFont="1" applyFill="1" applyBorder="1" applyAlignment="1">
      <alignment vertical="center"/>
    </xf>
    <xf numFmtId="0" fontId="73" fillId="0" borderId="0" xfId="343" applyFont="1" applyFill="1" applyBorder="1" applyAlignment="1">
      <alignment vertical="center"/>
    </xf>
    <xf numFmtId="0" fontId="73" fillId="0" borderId="19" xfId="343" applyFont="1" applyFill="1" applyBorder="1" applyAlignment="1">
      <alignment horizontal="left" vertical="center"/>
    </xf>
    <xf numFmtId="0" fontId="69" fillId="0" borderId="19" xfId="343" applyFont="1" applyFill="1" applyBorder="1" applyAlignment="1">
      <alignment horizontal="center" vertical="center"/>
    </xf>
    <xf numFmtId="0" fontId="74" fillId="0" borderId="0" xfId="343" applyFont="1" applyFill="1" applyBorder="1" applyAlignment="1" applyProtection="1">
      <alignment horizontal="left" vertical="center"/>
      <protection locked="0"/>
    </xf>
    <xf numFmtId="0" fontId="73" fillId="0" borderId="0" xfId="343" applyFont="1" applyFill="1" applyAlignment="1">
      <alignment vertical="center"/>
    </xf>
    <xf numFmtId="0" fontId="69" fillId="0" borderId="19" xfId="343" applyFont="1" applyFill="1" applyBorder="1" applyAlignment="1">
      <alignment horizontal="center" vertical="top"/>
    </xf>
    <xf numFmtId="0" fontId="69" fillId="0" borderId="21" xfId="343" applyFont="1" applyFill="1" applyBorder="1" applyAlignment="1">
      <alignment horizontal="left" vertical="center"/>
    </xf>
    <xf numFmtId="0" fontId="73" fillId="0" borderId="22" xfId="343" applyFont="1" applyFill="1" applyBorder="1" applyAlignment="1">
      <alignment vertical="center"/>
    </xf>
    <xf numFmtId="0" fontId="73" fillId="0" borderId="23" xfId="343" applyFont="1" applyFill="1" applyBorder="1" applyAlignment="1">
      <alignment vertical="center"/>
    </xf>
    <xf numFmtId="165" fontId="69" fillId="0" borderId="24" xfId="342" applyFont="1" applyFill="1" applyBorder="1" applyAlignment="1">
      <alignment vertical="center"/>
    </xf>
    <xf numFmtId="165" fontId="69" fillId="0" borderId="25" xfId="342" applyFont="1" applyFill="1" applyBorder="1" applyAlignment="1">
      <alignment vertical="center"/>
    </xf>
    <xf numFmtId="165" fontId="69" fillId="0" borderId="22" xfId="342" applyFont="1" applyFill="1" applyBorder="1" applyAlignment="1">
      <alignment vertical="center"/>
    </xf>
    <xf numFmtId="165" fontId="69" fillId="0" borderId="26" xfId="342" applyFont="1" applyFill="1" applyBorder="1" applyAlignment="1">
      <alignment vertical="center"/>
    </xf>
    <xf numFmtId="0" fontId="67" fillId="0" borderId="27" xfId="343" applyFont="1" applyFill="1" applyBorder="1" applyAlignment="1">
      <alignment vertical="center"/>
    </xf>
    <xf numFmtId="0" fontId="67" fillId="0" borderId="28" xfId="343" applyFont="1" applyFill="1" applyBorder="1" applyAlignment="1">
      <alignment vertical="center"/>
    </xf>
    <xf numFmtId="0" fontId="75" fillId="0" borderId="28" xfId="343" applyFont="1" applyFill="1" applyBorder="1" applyAlignment="1">
      <alignment horizontal="centerContinuous" vertical="center"/>
    </xf>
    <xf numFmtId="0" fontId="75" fillId="0" borderId="29" xfId="343" applyFont="1" applyFill="1" applyBorder="1" applyAlignment="1">
      <alignment horizontal="centerContinuous" vertical="center"/>
    </xf>
    <xf numFmtId="0" fontId="75" fillId="0" borderId="27" xfId="343" applyFont="1" applyFill="1" applyBorder="1" applyAlignment="1">
      <alignment horizontal="center" vertical="center"/>
    </xf>
    <xf numFmtId="165" fontId="71" fillId="0" borderId="30" xfId="342" applyFont="1" applyFill="1" applyBorder="1" applyAlignment="1">
      <alignment horizontal="center" vertical="center"/>
    </xf>
    <xf numFmtId="165" fontId="71" fillId="0" borderId="31" xfId="342" applyFont="1" applyFill="1" applyBorder="1" applyAlignment="1">
      <alignment horizontal="center" vertical="center"/>
    </xf>
    <xf numFmtId="165" fontId="71" fillId="0" borderId="32" xfId="342" applyFont="1" applyFill="1" applyBorder="1" applyAlignment="1">
      <alignment horizontal="center" vertical="center"/>
    </xf>
    <xf numFmtId="165" fontId="71" fillId="0" borderId="33" xfId="342" applyFont="1" applyFill="1" applyBorder="1" applyAlignment="1">
      <alignment horizontal="center" vertical="center"/>
    </xf>
    <xf numFmtId="165" fontId="71" fillId="0" borderId="34" xfId="342" applyFont="1" applyFill="1" applyBorder="1" applyAlignment="1">
      <alignment horizontal="center" vertical="center"/>
    </xf>
    <xf numFmtId="0" fontId="66" fillId="0" borderId="0" xfId="343" applyFont="1" applyFill="1" applyBorder="1" applyAlignment="1" applyProtection="1">
      <alignment horizontal="left"/>
    </xf>
    <xf numFmtId="0" fontId="69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7" fillId="0" borderId="0" xfId="343" applyFont="1" applyFill="1"/>
    <xf numFmtId="0" fontId="66" fillId="0" borderId="0" xfId="343" quotePrefix="1" applyFont="1" applyFill="1" applyBorder="1" applyAlignment="1" applyProtection="1">
      <alignment horizontal="left"/>
    </xf>
    <xf numFmtId="0" fontId="69" fillId="0" borderId="35" xfId="343" applyFont="1" applyFill="1" applyBorder="1" applyAlignment="1">
      <alignment horizontal="centerContinuous" vertical="center"/>
    </xf>
    <xf numFmtId="165" fontId="77" fillId="0" borderId="0" xfId="342" applyFont="1" applyFill="1" applyBorder="1" applyAlignment="1" applyProtection="1">
      <alignment horizontal="right"/>
    </xf>
    <xf numFmtId="0" fontId="67" fillId="0" borderId="36" xfId="343" applyFont="1" applyFill="1" applyBorder="1" applyAlignment="1">
      <alignment vertical="center"/>
    </xf>
    <xf numFmtId="0" fontId="67" fillId="0" borderId="29" xfId="343" applyFont="1" applyFill="1" applyBorder="1" applyAlignment="1">
      <alignment vertical="center"/>
    </xf>
    <xf numFmtId="0" fontId="66" fillId="0" borderId="29" xfId="343" quotePrefix="1" applyFont="1" applyFill="1" applyBorder="1" applyAlignment="1" applyProtection="1">
      <alignment horizontal="left"/>
    </xf>
    <xf numFmtId="0" fontId="67" fillId="0" borderId="18" xfId="343" quotePrefix="1" applyFont="1" applyFill="1" applyBorder="1" applyAlignment="1">
      <alignment horizontal="right"/>
    </xf>
    <xf numFmtId="0" fontId="67" fillId="0" borderId="0" xfId="343" applyFont="1" applyFill="1" applyBorder="1" applyAlignment="1"/>
    <xf numFmtId="1" fontId="67" fillId="0" borderId="0" xfId="343" applyNumberFormat="1" applyFont="1" applyFill="1" applyBorder="1"/>
    <xf numFmtId="0" fontId="72" fillId="0" borderId="14" xfId="343" applyFont="1" applyFill="1" applyBorder="1" applyAlignment="1">
      <alignment horizontal="centerContinuous"/>
    </xf>
    <xf numFmtId="172" fontId="78" fillId="0" borderId="0" xfId="343" applyNumberFormat="1" applyFont="1" applyFill="1" applyBorder="1" applyAlignment="1" applyProtection="1">
      <alignment vertical="center"/>
    </xf>
    <xf numFmtId="0" fontId="67" fillId="0" borderId="18" xfId="343" applyFont="1" applyFill="1" applyBorder="1" applyAlignment="1">
      <alignment horizontal="right"/>
    </xf>
    <xf numFmtId="0" fontId="72" fillId="0" borderId="35" xfId="343" applyFont="1" applyFill="1" applyBorder="1" applyAlignment="1">
      <alignment horizontal="centerContinuous"/>
    </xf>
    <xf numFmtId="0" fontId="67" fillId="0" borderId="36" xfId="343" applyFont="1" applyFill="1" applyBorder="1" applyAlignment="1">
      <alignment horizontal="right"/>
    </xf>
    <xf numFmtId="0" fontId="67" fillId="0" borderId="29" xfId="343" applyFont="1" applyFill="1" applyBorder="1" applyAlignment="1"/>
    <xf numFmtId="1" fontId="67" fillId="0" borderId="29" xfId="343" applyNumberFormat="1" applyFont="1" applyFill="1" applyBorder="1"/>
    <xf numFmtId="0" fontId="72" fillId="0" borderId="37" xfId="343" applyFont="1" applyFill="1" applyBorder="1" applyAlignment="1">
      <alignment horizontal="centerContinuous"/>
    </xf>
    <xf numFmtId="0" fontId="72" fillId="0" borderId="38" xfId="343" applyFont="1" applyFill="1" applyBorder="1" applyAlignment="1">
      <alignment horizontal="centerContinuous"/>
    </xf>
    <xf numFmtId="0" fontId="72" fillId="0" borderId="39" xfId="343" applyFont="1" applyFill="1" applyBorder="1" applyAlignment="1">
      <alignment horizontal="centerContinuous"/>
    </xf>
    <xf numFmtId="0" fontId="72" fillId="0" borderId="40" xfId="343" applyFont="1" applyFill="1" applyBorder="1" applyAlignment="1">
      <alignment horizontal="centerContinuous"/>
    </xf>
    <xf numFmtId="0" fontId="72" fillId="0" borderId="41" xfId="343" applyFont="1" applyFill="1" applyBorder="1" applyAlignment="1">
      <alignment horizontal="centerContinuous"/>
    </xf>
    <xf numFmtId="0" fontId="67" fillId="0" borderId="0" xfId="343" quotePrefix="1" applyFont="1" applyFill="1" applyBorder="1" applyAlignment="1"/>
    <xf numFmtId="0" fontId="68" fillId="0" borderId="0" xfId="343" applyFont="1" applyFill="1" applyBorder="1" applyAlignment="1"/>
    <xf numFmtId="0" fontId="68" fillId="0" borderId="18" xfId="343" applyFont="1" applyFill="1" applyBorder="1" applyAlignment="1">
      <alignment horizontal="right"/>
    </xf>
    <xf numFmtId="0" fontId="67" fillId="0" borderId="18" xfId="343" quotePrefix="1" applyNumberFormat="1" applyFont="1" applyFill="1" applyBorder="1" applyAlignment="1">
      <alignment horizontal="right"/>
    </xf>
    <xf numFmtId="0" fontId="67" fillId="0" borderId="18" xfId="343" quotePrefix="1" applyFont="1" applyFill="1" applyBorder="1" applyAlignment="1"/>
    <xf numFmtId="0" fontId="67" fillId="0" borderId="11" xfId="343" applyFont="1" applyFill="1" applyBorder="1" applyAlignment="1"/>
    <xf numFmtId="0" fontId="67" fillId="0" borderId="0" xfId="0" applyFont="1"/>
    <xf numFmtId="165" fontId="66" fillId="0" borderId="0" xfId="340" applyFont="1" applyAlignment="1" applyProtection="1">
      <alignment horizontal="left"/>
    </xf>
    <xf numFmtId="165" fontId="67" fillId="0" borderId="0" xfId="340" applyFont="1"/>
    <xf numFmtId="165" fontId="83" fillId="0" borderId="0" xfId="340" applyFont="1"/>
    <xf numFmtId="165" fontId="84" fillId="0" borderId="0" xfId="340" applyFont="1"/>
    <xf numFmtId="165" fontId="85" fillId="0" borderId="0" xfId="340" applyFont="1" applyAlignment="1" applyProtection="1">
      <alignment horizontal="centerContinuous"/>
    </xf>
    <xf numFmtId="165" fontId="84" fillId="0" borderId="0" xfId="340" applyFont="1" applyAlignment="1">
      <alignment horizontal="centerContinuous"/>
    </xf>
    <xf numFmtId="165" fontId="84" fillId="0" borderId="29" xfId="340" applyFont="1" applyBorder="1"/>
    <xf numFmtId="165" fontId="69" fillId="0" borderId="0" xfId="340" applyFont="1" applyAlignment="1" applyProtection="1">
      <alignment horizontal="right"/>
    </xf>
    <xf numFmtId="165" fontId="84" fillId="0" borderId="15" xfId="340" applyFont="1" applyBorder="1"/>
    <xf numFmtId="165" fontId="69" fillId="0" borderId="15" xfId="340" applyFont="1" applyBorder="1" applyAlignment="1">
      <alignment horizontal="center"/>
    </xf>
    <xf numFmtId="165" fontId="69" fillId="0" borderId="20" xfId="340" applyFont="1" applyBorder="1" applyAlignment="1">
      <alignment horizontal="center"/>
    </xf>
    <xf numFmtId="165" fontId="69" fillId="0" borderId="20" xfId="340" applyFont="1" applyBorder="1" applyAlignment="1" applyProtection="1">
      <alignment horizontal="center" vertical="center"/>
    </xf>
    <xf numFmtId="165" fontId="84" fillId="0" borderId="23" xfId="340" applyFont="1" applyBorder="1"/>
    <xf numFmtId="165" fontId="69" fillId="0" borderId="23" xfId="340" applyFont="1" applyBorder="1" applyAlignment="1" applyProtection="1">
      <alignment horizontal="center" vertical="center"/>
    </xf>
    <xf numFmtId="165" fontId="86" fillId="0" borderId="23" xfId="340" applyFont="1" applyBorder="1" applyAlignment="1">
      <alignment horizontal="center" vertical="center"/>
    </xf>
    <xf numFmtId="165" fontId="86" fillId="0" borderId="42" xfId="340" quotePrefix="1" applyFont="1" applyBorder="1" applyAlignment="1" applyProtection="1">
      <alignment horizontal="center" vertical="center"/>
    </xf>
    <xf numFmtId="165" fontId="84" fillId="0" borderId="0" xfId="340" applyFont="1" applyAlignment="1">
      <alignment horizontal="center" vertical="center"/>
    </xf>
    <xf numFmtId="165" fontId="84" fillId="0" borderId="0" xfId="340" applyFont="1" applyBorder="1"/>
    <xf numFmtId="4" fontId="84" fillId="0" borderId="0" xfId="340" applyNumberFormat="1" applyFont="1"/>
    <xf numFmtId="165" fontId="66" fillId="0" borderId="0" xfId="341" applyFont="1" applyAlignment="1" applyProtection="1">
      <alignment horizontal="left"/>
    </xf>
    <xf numFmtId="165" fontId="67" fillId="0" borderId="0" xfId="341" applyFont="1"/>
    <xf numFmtId="165" fontId="66" fillId="0" borderId="0" xfId="341" applyFont="1" applyAlignment="1" applyProtection="1">
      <alignment horizontal="centerContinuous"/>
    </xf>
    <xf numFmtId="165" fontId="67" fillId="0" borderId="0" xfId="341" applyFont="1" applyAlignment="1">
      <alignment horizontal="centerContinuous"/>
    </xf>
    <xf numFmtId="165" fontId="66" fillId="0" borderId="0" xfId="341" applyFont="1"/>
    <xf numFmtId="165" fontId="69" fillId="0" borderId="0" xfId="341" applyFont="1" applyAlignment="1" applyProtection="1">
      <alignment horizontal="right"/>
    </xf>
    <xf numFmtId="165" fontId="72" fillId="0" borderId="15" xfId="341" applyFont="1" applyBorder="1"/>
    <xf numFmtId="165" fontId="69" fillId="0" borderId="39" xfId="341" applyFont="1" applyBorder="1" applyAlignment="1">
      <alignment horizontal="center"/>
    </xf>
    <xf numFmtId="165" fontId="69" fillId="0" borderId="43" xfId="341" applyFont="1" applyBorder="1" applyAlignment="1">
      <alignment vertical="center"/>
    </xf>
    <xf numFmtId="165" fontId="69" fillId="0" borderId="20" xfId="341" applyFont="1" applyBorder="1" applyAlignment="1">
      <alignment horizontal="center"/>
    </xf>
    <xf numFmtId="165" fontId="69" fillId="0" borderId="38" xfId="341" applyFont="1" applyBorder="1" applyAlignment="1" applyProtection="1">
      <alignment horizontal="center" vertical="center"/>
    </xf>
    <xf numFmtId="165" fontId="69" fillId="0" borderId="35" xfId="341" applyFont="1" applyBorder="1" applyAlignment="1" applyProtection="1">
      <alignment horizontal="centerContinuous" vertical="center"/>
    </xf>
    <xf numFmtId="165" fontId="72" fillId="0" borderId="23" xfId="341" applyFont="1" applyBorder="1"/>
    <xf numFmtId="165" fontId="69" fillId="0" borderId="40" xfId="341" applyFont="1" applyBorder="1" applyAlignment="1">
      <alignment horizontal="center"/>
    </xf>
    <xf numFmtId="165" fontId="69" fillId="0" borderId="22" xfId="341" applyFont="1" applyBorder="1" applyAlignment="1">
      <alignment vertical="center"/>
    </xf>
    <xf numFmtId="165" fontId="71" fillId="0" borderId="23" xfId="341" applyFont="1" applyBorder="1" applyAlignment="1">
      <alignment horizontal="center" vertical="center"/>
    </xf>
    <xf numFmtId="165" fontId="71" fillId="0" borderId="40" xfId="341" quotePrefix="1" applyFont="1" applyBorder="1" applyAlignment="1" applyProtection="1">
      <alignment horizontal="center" vertical="center"/>
    </xf>
    <xf numFmtId="165" fontId="71" fillId="0" borderId="22" xfId="341" applyFont="1" applyBorder="1" applyAlignment="1" applyProtection="1">
      <alignment horizontal="center" vertical="center"/>
    </xf>
    <xf numFmtId="173" fontId="28" fillId="0" borderId="0" xfId="329" applyNumberFormat="1" applyFont="1"/>
    <xf numFmtId="165" fontId="67" fillId="0" borderId="0" xfId="341" applyFont="1" applyAlignment="1">
      <alignment horizontal="center" vertical="center"/>
    </xf>
    <xf numFmtId="165" fontId="66" fillId="0" borderId="15" xfId="341" applyFont="1" applyBorder="1" applyAlignment="1" applyProtection="1">
      <alignment horizontal="left"/>
    </xf>
    <xf numFmtId="1" fontId="67" fillId="0" borderId="20" xfId="341" applyNumberFormat="1" applyFont="1" applyBorder="1"/>
    <xf numFmtId="170" fontId="66" fillId="0" borderId="0" xfId="341" applyNumberFormat="1" applyFont="1"/>
    <xf numFmtId="170" fontId="67" fillId="0" borderId="0" xfId="341" applyNumberFormat="1" applyFont="1"/>
    <xf numFmtId="2" fontId="67" fillId="0" borderId="0" xfId="341" applyNumberFormat="1" applyFont="1"/>
    <xf numFmtId="1" fontId="67" fillId="0" borderId="23" xfId="341" applyNumberFormat="1" applyFont="1" applyBorder="1"/>
    <xf numFmtId="165" fontId="66" fillId="0" borderId="0" xfId="345" applyFont="1" applyFill="1" applyAlignment="1">
      <alignment horizontal="left" vertical="center"/>
    </xf>
    <xf numFmtId="165" fontId="66" fillId="0" borderId="0" xfId="345" applyFont="1" applyFill="1" applyAlignment="1">
      <alignment vertical="center"/>
    </xf>
    <xf numFmtId="165" fontId="67" fillId="0" borderId="0" xfId="345" applyFont="1" applyFill="1" applyAlignment="1">
      <alignment vertical="center"/>
    </xf>
    <xf numFmtId="165" fontId="66" fillId="0" borderId="0" xfId="345" applyFont="1" applyFill="1" applyAlignment="1" applyProtection="1">
      <alignment horizontal="centerContinuous" vertical="center"/>
      <protection locked="0"/>
    </xf>
    <xf numFmtId="165" fontId="66" fillId="0" borderId="0" xfId="345" applyFont="1" applyFill="1" applyAlignment="1">
      <alignment horizontal="centerContinuous" vertical="center"/>
    </xf>
    <xf numFmtId="165" fontId="66" fillId="0" borderId="0" xfId="345" applyFont="1" applyFill="1" applyBorder="1" applyAlignment="1">
      <alignment vertical="center"/>
    </xf>
    <xf numFmtId="165" fontId="69" fillId="0" borderId="0" xfId="345" applyFont="1" applyFill="1" applyAlignment="1">
      <alignment horizontal="right" vertical="center"/>
    </xf>
    <xf numFmtId="165" fontId="66" fillId="0" borderId="10" xfId="345" applyFont="1" applyFill="1" applyBorder="1" applyAlignment="1">
      <alignment vertical="center"/>
    </xf>
    <xf numFmtId="165" fontId="73" fillId="0" borderId="11" xfId="345" applyFont="1" applyFill="1" applyBorder="1" applyAlignment="1">
      <alignment vertical="center"/>
    </xf>
    <xf numFmtId="165" fontId="69" fillId="0" borderId="11" xfId="345" applyFont="1" applyFill="1" applyBorder="1" applyAlignment="1">
      <alignment vertical="center"/>
    </xf>
    <xf numFmtId="165" fontId="73" fillId="0" borderId="0" xfId="345" applyFont="1" applyFill="1" applyBorder="1" applyAlignment="1">
      <alignment horizontal="left" vertical="center"/>
    </xf>
    <xf numFmtId="165" fontId="73" fillId="0" borderId="18" xfId="345" applyFont="1" applyFill="1" applyBorder="1" applyAlignment="1">
      <alignment vertical="center"/>
    </xf>
    <xf numFmtId="165" fontId="73" fillId="0" borderId="0" xfId="345" applyFont="1" applyFill="1" applyBorder="1" applyAlignment="1">
      <alignment vertical="center"/>
    </xf>
    <xf numFmtId="165" fontId="74" fillId="0" borderId="0" xfId="345" applyFont="1" applyFill="1" applyBorder="1" applyAlignment="1" applyProtection="1">
      <alignment horizontal="left" vertical="center"/>
      <protection locked="0"/>
    </xf>
    <xf numFmtId="165" fontId="66" fillId="0" borderId="18" xfId="345" applyFont="1" applyFill="1" applyBorder="1" applyAlignment="1">
      <alignment horizontal="center" vertical="center"/>
    </xf>
    <xf numFmtId="165" fontId="66" fillId="0" borderId="0" xfId="345" applyFont="1" applyFill="1" applyBorder="1" applyAlignment="1">
      <alignment horizontal="center" vertical="center"/>
    </xf>
    <xf numFmtId="165" fontId="73" fillId="0" borderId="18" xfId="345" applyFont="1" applyFill="1" applyBorder="1" applyAlignment="1">
      <alignment horizontal="left" vertical="center"/>
    </xf>
    <xf numFmtId="165" fontId="73" fillId="0" borderId="35" xfId="345" applyFont="1" applyFill="1" applyBorder="1" applyAlignment="1">
      <alignment vertical="center"/>
    </xf>
    <xf numFmtId="165" fontId="69" fillId="0" borderId="24" xfId="342" applyFont="1" applyFill="1" applyBorder="1" applyAlignment="1">
      <alignment horizontal="centerContinuous" vertical="center"/>
    </xf>
    <xf numFmtId="165" fontId="71" fillId="0" borderId="27" xfId="344" applyFont="1" applyFill="1" applyBorder="1" applyAlignment="1">
      <alignment horizontal="centerContinuous" vertical="center"/>
    </xf>
    <xf numFmtId="165" fontId="71" fillId="0" borderId="28" xfId="344" applyFont="1" applyFill="1" applyBorder="1" applyAlignment="1">
      <alignment horizontal="centerContinuous" vertical="center"/>
    </xf>
    <xf numFmtId="165" fontId="71" fillId="0" borderId="45" xfId="344" applyFont="1" applyFill="1" applyBorder="1" applyAlignment="1">
      <alignment horizontal="centerContinuous" vertical="center"/>
    </xf>
    <xf numFmtId="165" fontId="71" fillId="0" borderId="34" xfId="342" applyFont="1" applyFill="1" applyBorder="1" applyAlignment="1">
      <alignment horizontal="centerContinuous" vertical="center"/>
    </xf>
    <xf numFmtId="165" fontId="66" fillId="0" borderId="18" xfId="345" applyFont="1" applyFill="1" applyBorder="1" applyAlignment="1" applyProtection="1">
      <alignment horizontal="left"/>
    </xf>
    <xf numFmtId="165" fontId="66" fillId="0" borderId="0" xfId="345" applyFont="1" applyFill="1" applyBorder="1" applyAlignment="1" applyProtection="1">
      <alignment horizontal="left"/>
    </xf>
    <xf numFmtId="165" fontId="69" fillId="0" borderId="35" xfId="345" applyFont="1" applyFill="1" applyBorder="1" applyAlignment="1">
      <alignment horizontal="centerContinuous" vertical="center"/>
    </xf>
    <xf numFmtId="165" fontId="67" fillId="0" borderId="0" xfId="345" applyFont="1" applyFill="1"/>
    <xf numFmtId="165" fontId="66" fillId="0" borderId="18" xfId="345" quotePrefix="1" applyFont="1" applyFill="1" applyBorder="1" applyAlignment="1" applyProtection="1">
      <alignment horizontal="left"/>
    </xf>
    <xf numFmtId="165" fontId="66" fillId="0" borderId="0" xfId="345" quotePrefix="1" applyFont="1" applyFill="1" applyBorder="1" applyAlignment="1" applyProtection="1">
      <alignment horizontal="left"/>
    </xf>
    <xf numFmtId="165" fontId="66" fillId="0" borderId="36" xfId="345" quotePrefix="1" applyFont="1" applyFill="1" applyBorder="1" applyAlignment="1" applyProtection="1">
      <alignment horizontal="left"/>
    </xf>
    <xf numFmtId="165" fontId="66" fillId="0" borderId="29" xfId="345" quotePrefix="1" applyFont="1" applyFill="1" applyBorder="1" applyAlignment="1" applyProtection="1">
      <alignment horizontal="left"/>
    </xf>
    <xf numFmtId="165" fontId="66" fillId="0" borderId="29" xfId="345" applyFont="1" applyFill="1" applyBorder="1" applyAlignment="1" applyProtection="1">
      <alignment horizontal="left"/>
    </xf>
    <xf numFmtId="165" fontId="69" fillId="0" borderId="37" xfId="345" applyFont="1" applyFill="1" applyBorder="1" applyAlignment="1">
      <alignment horizontal="centerContinuous" vertical="center"/>
    </xf>
    <xf numFmtId="165" fontId="67" fillId="0" borderId="18" xfId="345" quotePrefix="1" applyFont="1" applyFill="1" applyBorder="1" applyAlignment="1" applyProtection="1">
      <alignment horizontal="left"/>
    </xf>
    <xf numFmtId="165" fontId="67" fillId="0" borderId="0" xfId="345" quotePrefix="1" applyFont="1" applyFill="1" applyBorder="1" applyAlignment="1" applyProtection="1">
      <alignment horizontal="left"/>
    </xf>
    <xf numFmtId="1" fontId="67" fillId="0" borderId="0" xfId="345" applyNumberFormat="1" applyFont="1" applyFill="1" applyBorder="1"/>
    <xf numFmtId="165" fontId="72" fillId="0" borderId="38" xfId="345" applyFont="1" applyFill="1" applyBorder="1" applyAlignment="1">
      <alignment horizontal="centerContinuous"/>
    </xf>
    <xf numFmtId="165" fontId="67" fillId="0" borderId="36" xfId="345" quotePrefix="1" applyFont="1" applyFill="1" applyBorder="1" applyAlignment="1" applyProtection="1">
      <alignment horizontal="left"/>
    </xf>
    <xf numFmtId="165" fontId="67" fillId="0" borderId="29" xfId="345" quotePrefix="1" applyFont="1" applyFill="1" applyBorder="1" applyAlignment="1" applyProtection="1">
      <alignment horizontal="left"/>
    </xf>
    <xf numFmtId="165" fontId="72" fillId="0" borderId="40" xfId="345" applyFont="1" applyFill="1" applyBorder="1" applyAlignment="1">
      <alignment horizontal="centerContinuous"/>
    </xf>
    <xf numFmtId="165" fontId="67" fillId="0" borderId="0" xfId="345" applyFont="1" applyFill="1" applyBorder="1" applyAlignment="1">
      <alignment vertical="center"/>
    </xf>
    <xf numFmtId="1" fontId="67" fillId="0" borderId="11" xfId="345" applyNumberFormat="1" applyFont="1" applyFill="1" applyBorder="1"/>
    <xf numFmtId="165" fontId="72" fillId="0" borderId="39" xfId="345" applyFont="1" applyFill="1" applyBorder="1" applyAlignment="1">
      <alignment horizontal="centerContinuous"/>
    </xf>
    <xf numFmtId="165" fontId="67" fillId="0" borderId="18" xfId="345" applyFont="1" applyFill="1" applyBorder="1" applyAlignment="1" applyProtection="1">
      <alignment horizontal="left"/>
    </xf>
    <xf numFmtId="165" fontId="72" fillId="0" borderId="41" xfId="345" applyFont="1" applyFill="1" applyBorder="1" applyAlignment="1">
      <alignment horizontal="centerContinuous"/>
    </xf>
    <xf numFmtId="1" fontId="67" fillId="0" borderId="29" xfId="345" applyNumberFormat="1" applyFont="1" applyFill="1" applyBorder="1"/>
    <xf numFmtId="165" fontId="67" fillId="0" borderId="10" xfId="345" quotePrefix="1" applyFont="1" applyFill="1" applyBorder="1" applyAlignment="1" applyProtection="1">
      <alignment horizontal="left"/>
    </xf>
    <xf numFmtId="165" fontId="67" fillId="0" borderId="11" xfId="345" quotePrefix="1" applyFont="1" applyFill="1" applyBorder="1" applyAlignment="1" applyProtection="1">
      <alignment horizontal="left"/>
    </xf>
    <xf numFmtId="165" fontId="72" fillId="0" borderId="46" xfId="345" applyFont="1" applyFill="1" applyBorder="1" applyAlignment="1">
      <alignment horizontal="centerContinuous"/>
    </xf>
    <xf numFmtId="165" fontId="67" fillId="0" borderId="36" xfId="345" applyFont="1" applyFill="1" applyBorder="1" applyAlignment="1" applyProtection="1">
      <alignment horizontal="left"/>
    </xf>
    <xf numFmtId="165" fontId="67" fillId="0" borderId="29" xfId="345" applyFont="1" applyFill="1" applyBorder="1" applyAlignment="1" applyProtection="1">
      <alignment horizontal="left"/>
    </xf>
    <xf numFmtId="165" fontId="67" fillId="0" borderId="0" xfId="345" quotePrefix="1" applyFont="1" applyFill="1" applyBorder="1" applyAlignment="1" applyProtection="1">
      <alignment horizontal="left"/>
      <protection locked="0"/>
    </xf>
    <xf numFmtId="165" fontId="67" fillId="0" borderId="0" xfId="345" applyFont="1" applyFill="1" applyBorder="1" applyAlignment="1" applyProtection="1">
      <alignment horizontal="left"/>
      <protection locked="0"/>
    </xf>
    <xf numFmtId="165" fontId="67" fillId="0" borderId="29" xfId="345" quotePrefix="1" applyFont="1" applyFill="1" applyBorder="1" applyAlignment="1" applyProtection="1">
      <alignment horizontal="left"/>
      <protection locked="0"/>
    </xf>
    <xf numFmtId="165" fontId="88" fillId="0" borderId="0" xfId="345" applyFont="1" applyFill="1" applyAlignment="1">
      <alignment vertical="center"/>
    </xf>
    <xf numFmtId="1" fontId="67" fillId="0" borderId="10" xfId="343" applyNumberFormat="1" applyFont="1" applyFill="1" applyBorder="1"/>
    <xf numFmtId="171" fontId="78" fillId="0" borderId="0" xfId="343" applyNumberFormat="1" applyFont="1" applyFill="1" applyBorder="1" applyAlignment="1" applyProtection="1">
      <alignment horizontal="right" vertical="center"/>
    </xf>
    <xf numFmtId="171" fontId="78" fillId="0" borderId="29" xfId="343" applyNumberFormat="1" applyFont="1" applyFill="1" applyBorder="1" applyAlignment="1" applyProtection="1">
      <alignment horizontal="right" vertical="center"/>
    </xf>
    <xf numFmtId="165" fontId="66" fillId="0" borderId="0" xfId="339" applyFont="1" applyAlignment="1" applyProtection="1">
      <alignment horizontal="left"/>
    </xf>
    <xf numFmtId="0" fontId="66" fillId="0" borderId="0" xfId="449" applyFont="1" applyAlignment="1"/>
    <xf numFmtId="3" fontId="67" fillId="0" borderId="0" xfId="449" applyNumberFormat="1" applyFont="1" applyAlignment="1"/>
    <xf numFmtId="3" fontId="67" fillId="0" borderId="0" xfId="449" applyNumberFormat="1" applyFont="1"/>
    <xf numFmtId="0" fontId="55" fillId="0" borderId="0" xfId="449" applyFont="1"/>
    <xf numFmtId="0" fontId="67" fillId="0" borderId="0" xfId="449" quotePrefix="1" applyFont="1" applyAlignment="1"/>
    <xf numFmtId="0" fontId="66" fillId="0" borderId="0" xfId="449" applyFont="1" applyAlignment="1">
      <alignment horizontal="centerContinuous" vertical="center"/>
    </xf>
    <xf numFmtId="0" fontId="67" fillId="0" borderId="0" xfId="449" quotePrefix="1" applyFont="1" applyAlignment="1">
      <alignment horizontal="centerContinuous"/>
    </xf>
    <xf numFmtId="3" fontId="67" fillId="0" borderId="0" xfId="449" applyNumberFormat="1" applyFont="1" applyAlignment="1">
      <alignment horizontal="centerContinuous"/>
    </xf>
    <xf numFmtId="0" fontId="67" fillId="0" borderId="0" xfId="449" applyFont="1"/>
    <xf numFmtId="3" fontId="67" fillId="0" borderId="29" xfId="449" applyNumberFormat="1" applyFont="1" applyBorder="1"/>
    <xf numFmtId="3" fontId="66" fillId="0" borderId="0" xfId="449" applyNumberFormat="1" applyFont="1" applyAlignment="1">
      <alignment horizontal="centerContinuous"/>
    </xf>
    <xf numFmtId="3" fontId="69" fillId="0" borderId="0" xfId="449" applyNumberFormat="1" applyFont="1" applyAlignment="1">
      <alignment horizontal="centerContinuous"/>
    </xf>
    <xf numFmtId="0" fontId="72" fillId="0" borderId="15" xfId="449" applyFont="1" applyBorder="1"/>
    <xf numFmtId="0" fontId="69" fillId="0" borderId="15" xfId="449" applyFont="1" applyBorder="1" applyAlignment="1">
      <alignment horizontal="centerContinuous" vertical="top"/>
    </xf>
    <xf numFmtId="3" fontId="69" fillId="0" borderId="29" xfId="449" applyNumberFormat="1" applyFont="1" applyBorder="1" applyAlignment="1">
      <alignment horizontal="centerContinuous" vertical="top"/>
    </xf>
    <xf numFmtId="3" fontId="69" fillId="0" borderId="28" xfId="449" applyNumberFormat="1" applyFont="1" applyBorder="1" applyAlignment="1">
      <alignment horizontal="centerContinuous"/>
    </xf>
    <xf numFmtId="3" fontId="69" fillId="0" borderId="45" xfId="449" applyNumberFormat="1" applyFont="1" applyBorder="1" applyAlignment="1">
      <alignment horizontal="centerContinuous"/>
    </xf>
    <xf numFmtId="3" fontId="69" fillId="0" borderId="28" xfId="449" applyNumberFormat="1" applyFont="1" applyBorder="1" applyAlignment="1">
      <alignment horizontal="centerContinuous" vertical="top"/>
    </xf>
    <xf numFmtId="0" fontId="69" fillId="0" borderId="20" xfId="449" applyFont="1" applyBorder="1" applyAlignment="1">
      <alignment horizontal="center"/>
    </xf>
    <xf numFmtId="0" fontId="69" fillId="0" borderId="20" xfId="449" applyFont="1" applyBorder="1" applyAlignment="1">
      <alignment horizontal="centerContinuous"/>
    </xf>
    <xf numFmtId="3" fontId="69" fillId="0" borderId="35" xfId="449" applyNumberFormat="1" applyFont="1" applyBorder="1" applyAlignment="1">
      <alignment horizontal="center"/>
    </xf>
    <xf numFmtId="3" fontId="69" fillId="0" borderId="35" xfId="449" quotePrefix="1" applyNumberFormat="1" applyFont="1" applyBorder="1" applyAlignment="1">
      <alignment horizontal="center"/>
    </xf>
    <xf numFmtId="0" fontId="69" fillId="0" borderId="23" xfId="449" applyFont="1" applyBorder="1"/>
    <xf numFmtId="0" fontId="69" fillId="0" borderId="23" xfId="449" applyFont="1" applyBorder="1" applyAlignment="1">
      <alignment horizontal="centerContinuous"/>
    </xf>
    <xf numFmtId="0" fontId="73" fillId="0" borderId="0" xfId="449" applyFont="1"/>
    <xf numFmtId="0" fontId="71" fillId="0" borderId="23" xfId="449" quotePrefix="1" applyFont="1" applyBorder="1" applyAlignment="1">
      <alignment horizontal="center" vertical="center"/>
    </xf>
    <xf numFmtId="0" fontId="71" fillId="0" borderId="42" xfId="449" quotePrefix="1" applyFont="1" applyBorder="1" applyAlignment="1">
      <alignment horizontal="center" vertical="center"/>
    </xf>
    <xf numFmtId="3" fontId="71" fillId="0" borderId="45" xfId="449" quotePrefix="1" applyNumberFormat="1" applyFont="1" applyBorder="1" applyAlignment="1">
      <alignment horizontal="center" vertical="center"/>
    </xf>
    <xf numFmtId="0" fontId="55" fillId="0" borderId="0" xfId="449" applyFont="1" applyAlignment="1">
      <alignment horizontal="center" vertical="center"/>
    </xf>
    <xf numFmtId="0" fontId="66" fillId="0" borderId="23" xfId="449" applyFont="1" applyBorder="1"/>
    <xf numFmtId="0" fontId="66" fillId="0" borderId="42" xfId="449" applyFont="1" applyBorder="1"/>
    <xf numFmtId="3" fontId="73" fillId="0" borderId="0" xfId="449" applyNumberFormat="1" applyFont="1" applyBorder="1"/>
    <xf numFmtId="0" fontId="66" fillId="0" borderId="15" xfId="449" applyFont="1" applyBorder="1"/>
    <xf numFmtId="0" fontId="66" fillId="0" borderId="23" xfId="449" quotePrefix="1" applyFont="1" applyBorder="1"/>
    <xf numFmtId="0" fontId="66" fillId="0" borderId="20" xfId="449" applyFont="1" applyBorder="1"/>
    <xf numFmtId="0" fontId="67" fillId="0" borderId="20" xfId="449" quotePrefix="1" applyFont="1" applyBorder="1"/>
    <xf numFmtId="0" fontId="72" fillId="0" borderId="20" xfId="449" quotePrefix="1" applyFont="1" applyBorder="1"/>
    <xf numFmtId="0" fontId="67" fillId="0" borderId="23" xfId="449" applyFont="1" applyBorder="1"/>
    <xf numFmtId="165" fontId="73" fillId="0" borderId="0" xfId="339" applyFont="1" applyAlignment="1" applyProtection="1">
      <alignment horizontal="left"/>
    </xf>
    <xf numFmtId="165" fontId="55" fillId="0" borderId="0" xfId="339" applyFont="1"/>
    <xf numFmtId="165" fontId="66" fillId="0" borderId="0" xfId="339" applyFont="1" applyAlignment="1" applyProtection="1">
      <alignment horizontal="centerContinuous"/>
    </xf>
    <xf numFmtId="165" fontId="73" fillId="0" borderId="0" xfId="339" applyFont="1" applyAlignment="1" applyProtection="1">
      <alignment horizontal="centerContinuous"/>
    </xf>
    <xf numFmtId="165" fontId="69" fillId="0" borderId="0" xfId="339" applyFont="1" applyAlignment="1" applyProtection="1">
      <alignment horizontal="right"/>
    </xf>
    <xf numFmtId="165" fontId="67" fillId="0" borderId="16" xfId="339" applyFont="1" applyBorder="1"/>
    <xf numFmtId="0" fontId="66" fillId="0" borderId="0" xfId="449" quotePrefix="1" applyFont="1" applyFill="1" applyBorder="1"/>
    <xf numFmtId="165" fontId="73" fillId="0" borderId="0" xfId="339" applyFont="1" applyFill="1"/>
    <xf numFmtId="165" fontId="55" fillId="0" borderId="0" xfId="339" applyFont="1" applyFill="1"/>
    <xf numFmtId="165" fontId="69" fillId="0" borderId="21" xfId="339" applyFont="1" applyBorder="1" applyAlignment="1" applyProtection="1">
      <alignment horizontal="center"/>
    </xf>
    <xf numFmtId="165" fontId="69" fillId="0" borderId="17" xfId="339" applyFont="1" applyBorder="1" applyAlignment="1" applyProtection="1">
      <alignment horizontal="center"/>
    </xf>
    <xf numFmtId="165" fontId="69" fillId="0" borderId="35" xfId="339" applyFont="1" applyBorder="1" applyAlignment="1" applyProtection="1">
      <alignment horizontal="center"/>
    </xf>
    <xf numFmtId="165" fontId="69" fillId="0" borderId="35" xfId="339" applyFont="1" applyBorder="1" applyAlignment="1" applyProtection="1">
      <alignment horizontal="left"/>
    </xf>
    <xf numFmtId="165" fontId="69" fillId="0" borderId="15" xfId="339" applyFont="1" applyBorder="1" applyAlignment="1" applyProtection="1">
      <alignment horizontal="left"/>
    </xf>
    <xf numFmtId="165" fontId="66" fillId="0" borderId="25" xfId="339" applyFont="1" applyBorder="1"/>
    <xf numFmtId="165" fontId="69" fillId="0" borderId="26" xfId="339" applyFont="1" applyBorder="1" applyAlignment="1">
      <alignment horizontal="center"/>
    </xf>
    <xf numFmtId="0" fontId="69" fillId="0" borderId="22" xfId="339" quotePrefix="1" applyNumberFormat="1" applyFont="1" applyBorder="1" applyAlignment="1" applyProtection="1">
      <alignment horizontal="center"/>
    </xf>
    <xf numFmtId="165" fontId="69" fillId="0" borderId="23" xfId="339" quotePrefix="1" applyFont="1" applyBorder="1" applyAlignment="1" applyProtection="1">
      <alignment horizontal="center"/>
    </xf>
    <xf numFmtId="165" fontId="71" fillId="0" borderId="55" xfId="339" applyFont="1" applyBorder="1" applyAlignment="1" applyProtection="1">
      <alignment horizontal="center" vertical="center"/>
    </xf>
    <xf numFmtId="165" fontId="71" fillId="0" borderId="40" xfId="339" applyFont="1" applyBorder="1" applyAlignment="1" applyProtection="1">
      <alignment horizontal="center" vertical="center"/>
    </xf>
    <xf numFmtId="165" fontId="71" fillId="0" borderId="26" xfId="339" applyFont="1" applyBorder="1" applyAlignment="1" applyProtection="1">
      <alignment horizontal="center" vertical="center"/>
    </xf>
    <xf numFmtId="165" fontId="71" fillId="0" borderId="22" xfId="339" applyFont="1" applyBorder="1" applyAlignment="1" applyProtection="1">
      <alignment horizontal="center" vertical="center"/>
    </xf>
    <xf numFmtId="165" fontId="71" fillId="0" borderId="0" xfId="339" applyFont="1"/>
    <xf numFmtId="165" fontId="66" fillId="0" borderId="0" xfId="339" applyFont="1" applyFill="1"/>
    <xf numFmtId="165" fontId="75" fillId="0" borderId="0" xfId="339" applyFont="1" applyFill="1"/>
    <xf numFmtId="165" fontId="71" fillId="0" borderId="0" xfId="339" applyFont="1" applyFill="1"/>
    <xf numFmtId="165" fontId="67" fillId="0" borderId="21" xfId="339" quotePrefix="1" applyFont="1" applyBorder="1" applyAlignment="1" applyProtection="1">
      <alignment horizontal="left"/>
    </xf>
    <xf numFmtId="165" fontId="66" fillId="0" borderId="0" xfId="339" quotePrefix="1" applyFont="1" applyFill="1" applyBorder="1" applyAlignment="1" applyProtection="1">
      <alignment horizontal="left"/>
    </xf>
    <xf numFmtId="165" fontId="73" fillId="0" borderId="0" xfId="339" applyFont="1"/>
    <xf numFmtId="165" fontId="67" fillId="0" borderId="25" xfId="339" applyFont="1" applyBorder="1"/>
    <xf numFmtId="165" fontId="66" fillId="0" borderId="0" xfId="339" applyFont="1"/>
    <xf numFmtId="0" fontId="90" fillId="0" borderId="0" xfId="0" applyFont="1" applyAlignment="1"/>
    <xf numFmtId="0" fontId="87" fillId="0" borderId="0" xfId="0" applyFont="1"/>
    <xf numFmtId="0" fontId="93" fillId="0" borderId="0" xfId="0" applyFont="1"/>
    <xf numFmtId="165" fontId="66" fillId="0" borderId="0" xfId="451" applyFont="1" applyAlignment="1">
      <alignment horizontal="centerContinuous"/>
    </xf>
    <xf numFmtId="165" fontId="67" fillId="0" borderId="0" xfId="451" applyFont="1" applyAlignment="1">
      <alignment horizontal="centerContinuous"/>
    </xf>
    <xf numFmtId="165" fontId="67" fillId="0" borderId="0" xfId="451" applyFont="1" applyAlignment="1"/>
    <xf numFmtId="165" fontId="67" fillId="0" borderId="0" xfId="451" applyFont="1"/>
    <xf numFmtId="165" fontId="67" fillId="0" borderId="0" xfId="451" applyFont="1" applyAlignment="1" applyProtection="1">
      <alignment horizontal="centerContinuous"/>
    </xf>
    <xf numFmtId="165" fontId="67" fillId="0" borderId="0" xfId="451" applyFont="1" applyAlignment="1">
      <alignment horizontal="right"/>
    </xf>
    <xf numFmtId="165" fontId="67" fillId="0" borderId="0" xfId="451" applyFont="1" applyAlignment="1" applyProtection="1">
      <alignment horizontal="right"/>
    </xf>
    <xf numFmtId="165" fontId="66" fillId="0" borderId="0" xfId="451" applyFont="1" applyAlignment="1" applyProtection="1">
      <alignment horizontal="left"/>
    </xf>
    <xf numFmtId="165" fontId="67" fillId="0" borderId="0" xfId="451" applyFont="1" applyAlignment="1" applyProtection="1">
      <alignment horizontal="left"/>
    </xf>
    <xf numFmtId="0" fontId="67" fillId="0" borderId="0" xfId="0" applyFont="1" applyAlignment="1" applyProtection="1">
      <alignment horizontal="right"/>
    </xf>
    <xf numFmtId="0" fontId="67" fillId="0" borderId="0" xfId="0" applyFont="1" applyAlignment="1" applyProtection="1">
      <alignment horizontal="left"/>
    </xf>
    <xf numFmtId="165" fontId="66" fillId="0" borderId="0" xfId="451" applyFont="1"/>
    <xf numFmtId="0" fontId="85" fillId="0" borderId="0" xfId="0" applyFont="1" applyAlignment="1" applyProtection="1">
      <alignment horizontal="left"/>
    </xf>
    <xf numFmtId="0" fontId="84" fillId="0" borderId="0" xfId="0" applyFont="1"/>
    <xf numFmtId="165" fontId="67" fillId="0" borderId="0" xfId="451" applyFont="1" applyFill="1"/>
    <xf numFmtId="0" fontId="67" fillId="0" borderId="0" xfId="0" applyFont="1" applyFill="1" applyAlignment="1" applyProtection="1">
      <alignment horizontal="right"/>
    </xf>
    <xf numFmtId="0" fontId="85" fillId="0" borderId="0" xfId="0" applyFont="1"/>
    <xf numFmtId="0" fontId="84" fillId="0" borderId="0" xfId="0" applyFont="1" applyAlignment="1" applyProtection="1">
      <alignment horizontal="left"/>
    </xf>
    <xf numFmtId="165" fontId="84" fillId="0" borderId="0" xfId="451" applyFont="1"/>
    <xf numFmtId="0" fontId="84" fillId="0" borderId="0" xfId="0" applyFont="1" applyAlignment="1" applyProtection="1">
      <alignment horizontal="right"/>
    </xf>
    <xf numFmtId="0" fontId="85" fillId="0" borderId="0" xfId="0" applyFont="1" applyFill="1" applyAlignment="1" applyProtection="1">
      <alignment horizontal="left"/>
    </xf>
    <xf numFmtId="171" fontId="76" fillId="0" borderId="0" xfId="343" applyNumberFormat="1" applyFont="1" applyFill="1" applyBorder="1" applyAlignment="1" applyProtection="1">
      <alignment horizontal="right" vertical="center"/>
    </xf>
    <xf numFmtId="171" fontId="76" fillId="0" borderId="35" xfId="343" applyNumberFormat="1" applyFont="1" applyFill="1" applyBorder="1" applyAlignment="1" applyProtection="1">
      <alignment horizontal="right" vertical="center"/>
    </xf>
    <xf numFmtId="171" fontId="76" fillId="0" borderId="29" xfId="343" applyNumberFormat="1" applyFont="1" applyFill="1" applyBorder="1" applyAlignment="1" applyProtection="1">
      <alignment horizontal="right" vertical="center"/>
    </xf>
    <xf numFmtId="171" fontId="76" fillId="0" borderId="37" xfId="343" applyNumberFormat="1" applyFont="1" applyFill="1" applyBorder="1" applyAlignment="1" applyProtection="1">
      <alignment horizontal="right" vertical="center"/>
    </xf>
    <xf numFmtId="171" fontId="78" fillId="0" borderId="35" xfId="343" applyNumberFormat="1" applyFont="1" applyFill="1" applyBorder="1" applyAlignment="1" applyProtection="1">
      <alignment horizontal="right" vertical="center"/>
    </xf>
    <xf numFmtId="171" fontId="78" fillId="0" borderId="37" xfId="343" applyNumberFormat="1" applyFont="1" applyFill="1" applyBorder="1" applyAlignment="1" applyProtection="1">
      <alignment horizontal="right" vertical="center"/>
    </xf>
    <xf numFmtId="171" fontId="78" fillId="0" borderId="36" xfId="343" applyNumberFormat="1" applyFont="1" applyFill="1" applyBorder="1" applyAlignment="1" applyProtection="1">
      <alignment horizontal="right" vertical="center"/>
    </xf>
    <xf numFmtId="167" fontId="67" fillId="0" borderId="0" xfId="449" applyNumberFormat="1" applyFont="1" applyFill="1" applyBorder="1"/>
    <xf numFmtId="0" fontId="55" fillId="0" borderId="0" xfId="449" applyFont="1" applyFill="1" applyBorder="1"/>
    <xf numFmtId="165" fontId="84" fillId="0" borderId="0" xfId="340" applyFont="1" applyFill="1" applyBorder="1"/>
    <xf numFmtId="167" fontId="67" fillId="0" borderId="35" xfId="450" applyNumberFormat="1" applyFont="1" applyFill="1" applyBorder="1" applyProtection="1"/>
    <xf numFmtId="165" fontId="55" fillId="0" borderId="0" xfId="339" applyFont="1" applyFill="1" applyBorder="1"/>
    <xf numFmtId="167" fontId="67" fillId="0" borderId="22" xfId="0" applyNumberFormat="1" applyFont="1" applyFill="1" applyBorder="1" applyProtection="1"/>
    <xf numFmtId="165" fontId="69" fillId="0" borderId="56" xfId="340" quotePrefix="1" applyFont="1" applyBorder="1" applyAlignment="1" applyProtection="1">
      <alignment horizontal="center" vertical="center"/>
    </xf>
    <xf numFmtId="165" fontId="69" fillId="0" borderId="57" xfId="340" applyFont="1" applyBorder="1" applyAlignment="1" applyProtection="1">
      <alignment horizontal="center" vertical="center"/>
    </xf>
    <xf numFmtId="165" fontId="69" fillId="0" borderId="44" xfId="340" applyFont="1" applyBorder="1" applyAlignment="1">
      <alignment horizontal="center" vertical="center"/>
    </xf>
    <xf numFmtId="165" fontId="66" fillId="0" borderId="0" xfId="466" applyFont="1" applyAlignment="1">
      <alignment horizontal="left"/>
    </xf>
    <xf numFmtId="165" fontId="72" fillId="0" borderId="0" xfId="467" applyFont="1"/>
    <xf numFmtId="165" fontId="69" fillId="0" borderId="0" xfId="467" applyFont="1" applyAlignment="1">
      <alignment horizontal="centerContinuous"/>
    </xf>
    <xf numFmtId="165" fontId="72" fillId="0" borderId="0" xfId="467" applyFont="1" applyAlignment="1">
      <alignment horizontal="centerContinuous"/>
    </xf>
    <xf numFmtId="165" fontId="72" fillId="0" borderId="47" xfId="467" applyFont="1" applyBorder="1"/>
    <xf numFmtId="165" fontId="69" fillId="0" borderId="12" xfId="467" applyFont="1" applyBorder="1"/>
    <xf numFmtId="165" fontId="69" fillId="0" borderId="15" xfId="467" applyFont="1" applyBorder="1" applyAlignment="1" applyProtection="1">
      <alignment horizontal="center"/>
    </xf>
    <xf numFmtId="165" fontId="69" fillId="0" borderId="17" xfId="467" applyFont="1" applyBorder="1" applyAlignment="1" applyProtection="1">
      <alignment horizontal="center"/>
    </xf>
    <xf numFmtId="165" fontId="72" fillId="0" borderId="18" xfId="467" applyFont="1" applyBorder="1"/>
    <xf numFmtId="165" fontId="69" fillId="0" borderId="0" xfId="467" applyFont="1" applyBorder="1" applyAlignment="1" applyProtection="1">
      <alignment horizontal="centerContinuous"/>
    </xf>
    <xf numFmtId="165" fontId="69" fillId="0" borderId="20" xfId="467" applyFont="1" applyBorder="1" applyAlignment="1" applyProtection="1">
      <alignment horizontal="center"/>
    </xf>
    <xf numFmtId="165" fontId="72" fillId="0" borderId="58" xfId="467" applyFont="1" applyBorder="1"/>
    <xf numFmtId="165" fontId="69" fillId="0" borderId="24" xfId="467" applyFont="1" applyBorder="1"/>
    <xf numFmtId="165" fontId="71" fillId="0" borderId="42" xfId="467" applyFont="1" applyBorder="1" applyAlignment="1" applyProtection="1">
      <alignment horizontal="center" vertical="center"/>
    </xf>
    <xf numFmtId="165" fontId="71" fillId="0" borderId="45" xfId="467" applyFont="1" applyBorder="1" applyAlignment="1" applyProtection="1">
      <alignment horizontal="center" vertical="center"/>
    </xf>
    <xf numFmtId="165" fontId="71" fillId="0" borderId="0" xfId="467" applyFont="1" applyBorder="1" applyAlignment="1">
      <alignment horizontal="centerContinuous"/>
    </xf>
    <xf numFmtId="165" fontId="67" fillId="0" borderId="19" xfId="467" quotePrefix="1" applyFont="1" applyBorder="1" applyAlignment="1" applyProtection="1">
      <alignment horizontal="left"/>
    </xf>
    <xf numFmtId="165" fontId="67" fillId="0" borderId="0" xfId="467" quotePrefix="1" applyFont="1" applyBorder="1" applyAlignment="1" applyProtection="1">
      <alignment horizontal="left"/>
    </xf>
    <xf numFmtId="167" fontId="67" fillId="25" borderId="23" xfId="467" applyNumberFormat="1" applyFont="1" applyFill="1" applyBorder="1" applyAlignment="1" applyProtection="1">
      <alignment horizontal="right"/>
    </xf>
    <xf numFmtId="167" fontId="67" fillId="0" borderId="29" xfId="467" applyNumberFormat="1" applyFont="1" applyFill="1" applyBorder="1" applyAlignment="1" applyProtection="1">
      <alignment horizontal="right"/>
    </xf>
    <xf numFmtId="167" fontId="67" fillId="0" borderId="26" xfId="467" applyNumberFormat="1" applyFont="1" applyFill="1" applyBorder="1" applyAlignment="1" applyProtection="1">
      <alignment horizontal="right"/>
    </xf>
    <xf numFmtId="165" fontId="72" fillId="0" borderId="0" xfId="467" applyFont="1" applyBorder="1" applyAlignment="1" applyProtection="1">
      <alignment horizontal="left"/>
    </xf>
    <xf numFmtId="167" fontId="72" fillId="0" borderId="0" xfId="467" applyNumberFormat="1" applyFont="1" applyBorder="1" applyAlignment="1" applyProtection="1">
      <alignment horizontal="left"/>
    </xf>
    <xf numFmtId="167" fontId="72" fillId="0" borderId="0" xfId="467" applyNumberFormat="1" applyFont="1" applyBorder="1" applyProtection="1"/>
    <xf numFmtId="165" fontId="72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3" fillId="0" borderId="0" xfId="0" applyFont="1" applyFill="1"/>
    <xf numFmtId="171" fontId="76" fillId="0" borderId="20" xfId="340" applyNumberFormat="1" applyFont="1" applyFill="1" applyBorder="1" applyAlignment="1" applyProtection="1">
      <alignment horizontal="right"/>
    </xf>
    <xf numFmtId="165" fontId="86" fillId="0" borderId="34" xfId="340" quotePrefix="1" applyFont="1" applyBorder="1" applyAlignment="1" applyProtection="1">
      <alignment horizontal="center" vertical="center"/>
    </xf>
    <xf numFmtId="165" fontId="71" fillId="0" borderId="34" xfId="341" quotePrefix="1" applyFont="1" applyBorder="1" applyAlignment="1" applyProtection="1">
      <alignment horizontal="center" vertical="center"/>
    </xf>
    <xf numFmtId="165" fontId="69" fillId="0" borderId="43" xfId="341" applyFont="1" applyBorder="1" applyAlignment="1" applyProtection="1">
      <alignment horizontal="center" vertical="center"/>
    </xf>
    <xf numFmtId="165" fontId="69" fillId="0" borderId="20" xfId="341" applyFont="1" applyBorder="1" applyAlignment="1" applyProtection="1">
      <alignment horizontal="center" vertical="center"/>
    </xf>
    <xf numFmtId="165" fontId="69" fillId="0" borderId="22" xfId="341" quotePrefix="1" applyFont="1" applyBorder="1" applyAlignment="1" applyProtection="1">
      <alignment horizontal="center" vertical="center"/>
    </xf>
    <xf numFmtId="165" fontId="104" fillId="0" borderId="0" xfId="342" applyFont="1" applyFill="1" applyAlignment="1">
      <alignment vertical="center"/>
    </xf>
    <xf numFmtId="165" fontId="72" fillId="0" borderId="0" xfId="342" applyFont="1" applyFill="1" applyAlignment="1">
      <alignment vertical="center"/>
    </xf>
    <xf numFmtId="165" fontId="71" fillId="0" borderId="27" xfId="467" applyFont="1" applyBorder="1" applyAlignment="1" applyProtection="1">
      <alignment horizontal="center" vertical="center"/>
    </xf>
    <xf numFmtId="165" fontId="69" fillId="0" borderId="18" xfId="467" applyFont="1" applyBorder="1" applyAlignment="1" applyProtection="1">
      <alignment horizontal="center"/>
    </xf>
    <xf numFmtId="165" fontId="69" fillId="0" borderId="17" xfId="467" applyFont="1" applyBorder="1" applyAlignment="1" applyProtection="1">
      <alignment horizontal="centerContinuous"/>
    </xf>
    <xf numFmtId="165" fontId="69" fillId="0" borderId="20" xfId="467" applyFont="1" applyBorder="1" applyAlignment="1" applyProtection="1">
      <alignment horizontal="centerContinuous"/>
    </xf>
    <xf numFmtId="167" fontId="67" fillId="0" borderId="23" xfId="467" applyNumberFormat="1" applyFont="1" applyFill="1" applyBorder="1" applyProtection="1"/>
    <xf numFmtId="165" fontId="69" fillId="0" borderId="10" xfId="467" applyFont="1" applyBorder="1" applyAlignment="1" applyProtection="1">
      <alignment horizontal="center"/>
    </xf>
    <xf numFmtId="165" fontId="69" fillId="0" borderId="0" xfId="467" applyFont="1" applyAlignment="1" applyProtection="1">
      <alignment horizontal="right"/>
    </xf>
    <xf numFmtId="165" fontId="101" fillId="0" borderId="0" xfId="341" applyFont="1" applyAlignment="1">
      <alignment horizontal="center"/>
    </xf>
    <xf numFmtId="173" fontId="60" fillId="0" borderId="0" xfId="329" applyNumberFormat="1" applyFont="1"/>
    <xf numFmtId="165" fontId="67" fillId="25" borderId="0" xfId="483" applyNumberFormat="1" applyFont="1" applyFill="1"/>
    <xf numFmtId="165" fontId="67" fillId="25" borderId="0" xfId="483" applyNumberFormat="1" applyFont="1" applyFill="1" applyBorder="1"/>
    <xf numFmtId="165" fontId="84" fillId="25" borderId="0" xfId="483" applyNumberFormat="1" applyFont="1" applyFill="1"/>
    <xf numFmtId="165" fontId="66" fillId="25" borderId="0" xfId="483" applyNumberFormat="1" applyFont="1" applyFill="1" applyAlignment="1" applyProtection="1">
      <alignment horizontal="centerContinuous"/>
    </xf>
    <xf numFmtId="165" fontId="67" fillId="25" borderId="0" xfId="483" applyNumberFormat="1" applyFont="1" applyFill="1" applyAlignment="1">
      <alignment horizontal="centerContinuous"/>
    </xf>
    <xf numFmtId="165" fontId="67" fillId="25" borderId="0" xfId="483" applyNumberFormat="1" applyFont="1" applyFill="1" applyBorder="1" applyAlignment="1">
      <alignment horizontal="centerContinuous"/>
    </xf>
    <xf numFmtId="165" fontId="67" fillId="25" borderId="29" xfId="483" applyNumberFormat="1" applyFont="1" applyFill="1" applyBorder="1"/>
    <xf numFmtId="165" fontId="69" fillId="25" borderId="29" xfId="483" applyNumberFormat="1" applyFont="1" applyFill="1" applyBorder="1" applyAlignment="1">
      <alignment horizontal="right"/>
    </xf>
    <xf numFmtId="165" fontId="67" fillId="25" borderId="10" xfId="483" applyNumberFormat="1" applyFont="1" applyFill="1" applyBorder="1"/>
    <xf numFmtId="165" fontId="67" fillId="25" borderId="14" xfId="483" applyNumberFormat="1" applyFont="1" applyFill="1" applyBorder="1"/>
    <xf numFmtId="165" fontId="67" fillId="25" borderId="18" xfId="483" applyNumberFormat="1" applyFont="1" applyFill="1" applyBorder="1"/>
    <xf numFmtId="165" fontId="66" fillId="25" borderId="35" xfId="483" applyNumberFormat="1" applyFont="1" applyFill="1" applyBorder="1" applyAlignment="1" applyProtection="1">
      <alignment horizontal="centerContinuous"/>
    </xf>
    <xf numFmtId="165" fontId="84" fillId="25" borderId="0" xfId="483" applyNumberFormat="1" applyFont="1" applyFill="1" applyAlignment="1" applyProtection="1">
      <alignment horizontal="center"/>
    </xf>
    <xf numFmtId="165" fontId="66" fillId="25" borderId="35" xfId="483" applyNumberFormat="1" applyFont="1" applyFill="1" applyBorder="1" applyAlignment="1" applyProtection="1">
      <alignment horizontal="center"/>
    </xf>
    <xf numFmtId="165" fontId="69" fillId="25" borderId="18" xfId="483" applyNumberFormat="1" applyFont="1" applyFill="1" applyBorder="1" applyAlignment="1">
      <alignment horizontal="centerContinuous"/>
    </xf>
    <xf numFmtId="165" fontId="69" fillId="25" borderId="11" xfId="483" applyNumberFormat="1" applyFont="1" applyFill="1" applyBorder="1" applyAlignment="1">
      <alignment horizontal="centerContinuous"/>
    </xf>
    <xf numFmtId="165" fontId="108" fillId="25" borderId="28" xfId="483" applyNumberFormat="1" applyFont="1" applyFill="1" applyBorder="1" applyAlignment="1">
      <alignment horizontal="left"/>
    </xf>
    <xf numFmtId="165" fontId="108" fillId="25" borderId="37" xfId="483" applyNumberFormat="1" applyFont="1" applyFill="1" applyBorder="1" applyAlignment="1">
      <alignment horizontal="left"/>
    </xf>
    <xf numFmtId="165" fontId="109" fillId="25" borderId="0" xfId="483" applyNumberFormat="1" applyFont="1" applyFill="1" applyBorder="1" applyAlignment="1" applyProtection="1">
      <alignment horizontal="center"/>
      <protection locked="0"/>
    </xf>
    <xf numFmtId="165" fontId="73" fillId="25" borderId="15" xfId="483" applyNumberFormat="1" applyFont="1" applyFill="1" applyBorder="1" applyAlignment="1">
      <alignment horizontal="center"/>
    </xf>
    <xf numFmtId="165" fontId="66" fillId="25" borderId="35" xfId="483" applyNumberFormat="1" applyFont="1" applyFill="1" applyBorder="1" applyAlignment="1" applyProtection="1">
      <alignment horizontal="left"/>
    </xf>
    <xf numFmtId="165" fontId="66" fillId="25" borderId="18" xfId="483" applyNumberFormat="1" applyFont="1" applyFill="1" applyBorder="1" applyAlignment="1" applyProtection="1">
      <alignment horizontal="center"/>
    </xf>
    <xf numFmtId="165" fontId="69" fillId="25" borderId="10" xfId="483" applyNumberFormat="1" applyFont="1" applyFill="1" applyBorder="1" applyAlignment="1"/>
    <xf numFmtId="165" fontId="108" fillId="25" borderId="29" xfId="483" applyNumberFormat="1" applyFont="1" applyFill="1" applyBorder="1" applyAlignment="1">
      <alignment horizontal="left"/>
    </xf>
    <xf numFmtId="165" fontId="73" fillId="25" borderId="18" xfId="483" applyNumberFormat="1" applyFont="1" applyFill="1" applyBorder="1" applyAlignment="1" applyProtection="1">
      <alignment horizontal="center"/>
    </xf>
    <xf numFmtId="165" fontId="73" fillId="25" borderId="20" xfId="483" applyNumberFormat="1" applyFont="1" applyFill="1" applyBorder="1" applyAlignment="1">
      <alignment horizontal="center"/>
    </xf>
    <xf numFmtId="165" fontId="55" fillId="25" borderId="35" xfId="483" applyNumberFormat="1" applyFont="1" applyFill="1" applyBorder="1" applyAlignment="1" applyProtection="1">
      <alignment horizontal="left"/>
      <protection locked="0"/>
    </xf>
    <xf numFmtId="165" fontId="66" fillId="25" borderId="0" xfId="483" applyNumberFormat="1" applyFont="1" applyFill="1" applyBorder="1" applyAlignment="1" applyProtection="1">
      <alignment horizontal="center"/>
    </xf>
    <xf numFmtId="165" fontId="66" fillId="25" borderId="20" xfId="483" applyNumberFormat="1" applyFont="1" applyFill="1" applyBorder="1" applyAlignment="1" applyProtection="1">
      <alignment horizontal="center"/>
    </xf>
    <xf numFmtId="165" fontId="73" fillId="25" borderId="35" xfId="483" applyNumberFormat="1" applyFont="1" applyFill="1" applyBorder="1" applyAlignment="1" applyProtection="1">
      <alignment horizontal="center"/>
    </xf>
    <xf numFmtId="165" fontId="67" fillId="25" borderId="36" xfId="483" applyNumberFormat="1" applyFont="1" applyFill="1" applyBorder="1"/>
    <xf numFmtId="165" fontId="55" fillId="25" borderId="22" xfId="483" applyNumberFormat="1" applyFont="1" applyFill="1" applyBorder="1" applyAlignment="1">
      <alignment horizontal="left"/>
    </xf>
    <xf numFmtId="165" fontId="74" fillId="25" borderId="58" xfId="483" quotePrefix="1" applyNumberFormat="1" applyFont="1" applyFill="1" applyBorder="1" applyAlignment="1" applyProtection="1">
      <alignment horizontal="center"/>
    </xf>
    <xf numFmtId="165" fontId="74" fillId="25" borderId="22" xfId="483" quotePrefix="1" applyNumberFormat="1" applyFont="1" applyFill="1" applyBorder="1" applyAlignment="1" applyProtection="1">
      <alignment horizontal="center"/>
    </xf>
    <xf numFmtId="165" fontId="74" fillId="25" borderId="26" xfId="483" quotePrefix="1" applyNumberFormat="1" applyFont="1" applyFill="1" applyBorder="1" applyAlignment="1" applyProtection="1">
      <alignment horizontal="center"/>
    </xf>
    <xf numFmtId="165" fontId="73" fillId="25" borderId="36" xfId="483" applyNumberFormat="1" applyFont="1" applyFill="1" applyBorder="1" applyAlignment="1" applyProtection="1">
      <alignment horizontal="centerContinuous"/>
    </xf>
    <xf numFmtId="165" fontId="108" fillId="25" borderId="23" xfId="483" applyNumberFormat="1" applyFont="1" applyFill="1" applyBorder="1" applyAlignment="1" applyProtection="1">
      <alignment horizontal="center"/>
    </xf>
    <xf numFmtId="165" fontId="67" fillId="25" borderId="27" xfId="483" applyNumberFormat="1" applyFont="1" applyFill="1" applyBorder="1"/>
    <xf numFmtId="165" fontId="67" fillId="25" borderId="28" xfId="483" applyNumberFormat="1" applyFont="1" applyFill="1" applyBorder="1"/>
    <xf numFmtId="165" fontId="110" fillId="25" borderId="33" xfId="483" applyNumberFormat="1" applyFont="1" applyFill="1" applyBorder="1" applyAlignment="1" applyProtection="1">
      <alignment horizontal="centerContinuous" vertical="center"/>
    </xf>
    <xf numFmtId="165" fontId="110" fillId="25" borderId="36" xfId="483" applyNumberFormat="1" applyFont="1" applyFill="1" applyBorder="1" applyAlignment="1" applyProtection="1">
      <alignment horizontal="center"/>
    </xf>
    <xf numFmtId="165" fontId="110" fillId="25" borderId="29" xfId="483" applyNumberFormat="1" applyFont="1" applyFill="1" applyBorder="1" applyAlignment="1" applyProtection="1">
      <alignment horizontal="center"/>
    </xf>
    <xf numFmtId="165" fontId="110" fillId="25" borderId="33" xfId="483" applyNumberFormat="1" applyFont="1" applyFill="1" applyBorder="1" applyAlignment="1" applyProtection="1">
      <alignment horizontal="center"/>
    </xf>
    <xf numFmtId="165" fontId="110" fillId="25" borderId="27" xfId="483" applyNumberFormat="1" applyFont="1" applyFill="1" applyBorder="1" applyAlignment="1" applyProtection="1">
      <alignment horizontal="center"/>
    </xf>
    <xf numFmtId="165" fontId="110" fillId="25" borderId="42" xfId="483" applyNumberFormat="1" applyFont="1" applyFill="1" applyBorder="1" applyAlignment="1" applyProtection="1">
      <alignment horizontal="center"/>
    </xf>
    <xf numFmtId="165" fontId="67" fillId="25" borderId="11" xfId="483" applyNumberFormat="1" applyFont="1" applyFill="1" applyBorder="1"/>
    <xf numFmtId="165" fontId="76" fillId="25" borderId="14" xfId="483" applyNumberFormat="1" applyFont="1" applyFill="1" applyBorder="1" applyAlignment="1" applyProtection="1">
      <alignment horizontal="center"/>
    </xf>
    <xf numFmtId="175" fontId="76" fillId="25" borderId="0" xfId="483" applyNumberFormat="1" applyFont="1" applyFill="1" applyBorder="1"/>
    <xf numFmtId="175" fontId="76" fillId="25" borderId="14" xfId="483" applyNumberFormat="1" applyFont="1" applyFill="1" applyBorder="1"/>
    <xf numFmtId="175" fontId="76" fillId="25" borderId="15" xfId="483" applyNumberFormat="1" applyFont="1" applyFill="1" applyBorder="1"/>
    <xf numFmtId="175" fontId="76" fillId="25" borderId="0" xfId="483" applyNumberFormat="1" applyFont="1" applyFill="1" applyBorder="1" applyProtection="1"/>
    <xf numFmtId="175" fontId="76" fillId="25" borderId="35" xfId="483" applyNumberFormat="1" applyFont="1" applyFill="1" applyBorder="1" applyProtection="1"/>
    <xf numFmtId="165" fontId="85" fillId="25" borderId="0" xfId="483" applyNumberFormat="1" applyFont="1" applyFill="1"/>
    <xf numFmtId="165" fontId="85" fillId="25" borderId="0" xfId="483" applyNumberFormat="1" applyFont="1" applyFill="1" applyBorder="1"/>
    <xf numFmtId="49" fontId="67" fillId="25" borderId="18" xfId="483" applyNumberFormat="1" applyFont="1" applyFill="1" applyBorder="1" applyAlignment="1">
      <alignment vertical="center"/>
    </xf>
    <xf numFmtId="165" fontId="67" fillId="25" borderId="0" xfId="483" quotePrefix="1" applyNumberFormat="1" applyFont="1" applyFill="1" applyBorder="1" applyAlignment="1" applyProtection="1">
      <alignment horizontal="center" vertical="center"/>
    </xf>
    <xf numFmtId="165" fontId="67" fillId="25" borderId="35" xfId="483" applyNumberFormat="1" applyFont="1" applyFill="1" applyBorder="1" applyAlignment="1" applyProtection="1">
      <alignment horizontal="left" vertical="center" wrapText="1"/>
    </xf>
    <xf numFmtId="165" fontId="84" fillId="25" borderId="0" xfId="483" applyNumberFormat="1" applyFont="1" applyFill="1" applyBorder="1"/>
    <xf numFmtId="165" fontId="67" fillId="25" borderId="35" xfId="483" applyNumberFormat="1" applyFont="1" applyFill="1" applyBorder="1" applyAlignment="1">
      <alignment vertical="center" wrapText="1"/>
    </xf>
    <xf numFmtId="49" fontId="67" fillId="25" borderId="61" xfId="483" applyNumberFormat="1" applyFont="1" applyFill="1" applyBorder="1" applyAlignment="1">
      <alignment vertical="center"/>
    </xf>
    <xf numFmtId="49" fontId="67" fillId="25" borderId="36" xfId="483" applyNumberFormat="1" applyFont="1" applyFill="1" applyBorder="1" applyAlignment="1">
      <alignment vertical="center"/>
    </xf>
    <xf numFmtId="165" fontId="67" fillId="25" borderId="29" xfId="483" quotePrefix="1" applyNumberFormat="1" applyFont="1" applyFill="1" applyBorder="1" applyAlignment="1" applyProtection="1">
      <alignment horizontal="center" vertical="center"/>
    </xf>
    <xf numFmtId="165" fontId="67" fillId="25" borderId="37" xfId="483" applyNumberFormat="1" applyFont="1" applyFill="1" applyBorder="1" applyAlignment="1">
      <alignment vertical="center"/>
    </xf>
    <xf numFmtId="165" fontId="67" fillId="0" borderId="0" xfId="483" applyNumberFormat="1" applyFont="1" applyFill="1"/>
    <xf numFmtId="165" fontId="84" fillId="0" borderId="0" xfId="483" applyNumberFormat="1" applyFont="1" applyFill="1" applyAlignment="1" applyProtection="1">
      <alignment horizontal="center"/>
    </xf>
    <xf numFmtId="165" fontId="84" fillId="0" borderId="0" xfId="483" applyNumberFormat="1" applyFont="1" applyFill="1"/>
    <xf numFmtId="165" fontId="66" fillId="0" borderId="0" xfId="485" applyNumberFormat="1" applyFont="1"/>
    <xf numFmtId="165" fontId="67" fillId="0" borderId="0" xfId="485" applyNumberFormat="1" applyFont="1"/>
    <xf numFmtId="165" fontId="67" fillId="0" borderId="0" xfId="485" applyNumberFormat="1" applyFont="1" applyBorder="1"/>
    <xf numFmtId="165" fontId="84" fillId="0" borderId="0" xfId="485" applyNumberFormat="1" applyFont="1"/>
    <xf numFmtId="165" fontId="66" fillId="0" borderId="0" xfId="485" applyNumberFormat="1" applyFont="1" applyAlignment="1" applyProtection="1">
      <alignment horizontal="centerContinuous"/>
    </xf>
    <xf numFmtId="165" fontId="67" fillId="0" borderId="0" xfId="485" applyNumberFormat="1" applyFont="1" applyAlignment="1">
      <alignment horizontal="centerContinuous"/>
    </xf>
    <xf numFmtId="165" fontId="67" fillId="0" borderId="0" xfId="485" applyNumberFormat="1" applyFont="1" applyBorder="1" applyAlignment="1">
      <alignment horizontal="centerContinuous"/>
    </xf>
    <xf numFmtId="165" fontId="69" fillId="0" borderId="29" xfId="485" applyNumberFormat="1" applyFont="1" applyBorder="1" applyAlignment="1">
      <alignment horizontal="right"/>
    </xf>
    <xf numFmtId="165" fontId="67" fillId="0" borderId="15" xfId="485" applyNumberFormat="1" applyFont="1" applyBorder="1"/>
    <xf numFmtId="165" fontId="66" fillId="0" borderId="20" xfId="485" applyNumberFormat="1" applyFont="1" applyBorder="1" applyAlignment="1" applyProtection="1">
      <alignment horizontal="centerContinuous"/>
    </xf>
    <xf numFmtId="165" fontId="84" fillId="0" borderId="0" xfId="485" applyNumberFormat="1" applyFont="1" applyAlignment="1" applyProtection="1">
      <alignment horizontal="center"/>
    </xf>
    <xf numFmtId="165" fontId="66" fillId="0" borderId="20" xfId="485" applyNumberFormat="1" applyFont="1" applyBorder="1" applyAlignment="1" applyProtection="1">
      <alignment horizontal="center"/>
    </xf>
    <xf numFmtId="165" fontId="69" fillId="0" borderId="18" xfId="485" applyNumberFormat="1" applyFont="1" applyBorder="1" applyAlignment="1">
      <alignment horizontal="centerContinuous"/>
    </xf>
    <xf numFmtId="165" fontId="69" fillId="0" borderId="11" xfId="485" applyNumberFormat="1" applyFont="1" applyBorder="1" applyAlignment="1">
      <alignment horizontal="centerContinuous"/>
    </xf>
    <xf numFmtId="165" fontId="108" fillId="0" borderId="28" xfId="485" applyNumberFormat="1" applyFont="1" applyBorder="1" applyAlignment="1">
      <alignment horizontal="left"/>
    </xf>
    <xf numFmtId="165" fontId="108" fillId="0" borderId="37" xfId="485" applyNumberFormat="1" applyFont="1" applyBorder="1" applyAlignment="1">
      <alignment horizontal="left"/>
    </xf>
    <xf numFmtId="165" fontId="109" fillId="0" borderId="35" xfId="485" applyNumberFormat="1" applyFont="1" applyBorder="1" applyAlignment="1" applyProtection="1">
      <alignment horizontal="center"/>
      <protection locked="0"/>
    </xf>
    <xf numFmtId="165" fontId="73" fillId="0" borderId="35" xfId="485" applyNumberFormat="1" applyFont="1" applyBorder="1" applyAlignment="1">
      <alignment horizontal="center"/>
    </xf>
    <xf numFmtId="165" fontId="66" fillId="0" borderId="20" xfId="485" applyNumberFormat="1" applyFont="1" applyBorder="1" applyAlignment="1" applyProtection="1">
      <alignment horizontal="left"/>
    </xf>
    <xf numFmtId="165" fontId="66" fillId="0" borderId="18" xfId="485" applyNumberFormat="1" applyFont="1" applyBorder="1" applyAlignment="1" applyProtection="1">
      <alignment horizontal="center"/>
    </xf>
    <xf numFmtId="165" fontId="66" fillId="0" borderId="0" xfId="485" applyNumberFormat="1" applyFont="1" applyBorder="1" applyAlignment="1" applyProtection="1">
      <alignment horizontal="center"/>
    </xf>
    <xf numFmtId="165" fontId="69" fillId="0" borderId="10" xfId="485" applyNumberFormat="1" applyFont="1" applyBorder="1" applyAlignment="1"/>
    <xf numFmtId="165" fontId="108" fillId="0" borderId="29" xfId="485" applyNumberFormat="1" applyFont="1" applyBorder="1" applyAlignment="1">
      <alignment horizontal="left"/>
    </xf>
    <xf numFmtId="165" fontId="73" fillId="0" borderId="20" xfId="485" applyNumberFormat="1" applyFont="1" applyBorder="1" applyAlignment="1" applyProtection="1">
      <alignment horizontal="center"/>
    </xf>
    <xf numFmtId="165" fontId="85" fillId="0" borderId="0" xfId="485" applyNumberFormat="1" applyFont="1" applyBorder="1" applyAlignment="1" applyProtection="1">
      <alignment horizontal="centerContinuous"/>
      <protection locked="0"/>
    </xf>
    <xf numFmtId="165" fontId="55" fillId="0" borderId="20" xfId="485" applyNumberFormat="1" applyFont="1" applyBorder="1" applyAlignment="1" applyProtection="1">
      <alignment horizontal="left"/>
      <protection locked="0"/>
    </xf>
    <xf numFmtId="165" fontId="73" fillId="0" borderId="35" xfId="485" applyNumberFormat="1" applyFont="1" applyBorder="1" applyAlignment="1" applyProtection="1">
      <alignment horizontal="center"/>
    </xf>
    <xf numFmtId="165" fontId="55" fillId="0" borderId="26" xfId="485" applyNumberFormat="1" applyFont="1" applyBorder="1" applyAlignment="1">
      <alignment horizontal="left"/>
    </xf>
    <xf numFmtId="165" fontId="74" fillId="0" borderId="58" xfId="485" quotePrefix="1" applyNumberFormat="1" applyFont="1" applyBorder="1" applyAlignment="1" applyProtection="1">
      <alignment horizontal="center"/>
    </xf>
    <xf numFmtId="165" fontId="74" fillId="0" borderId="22" xfId="485" quotePrefix="1" applyNumberFormat="1" applyFont="1" applyBorder="1" applyAlignment="1" applyProtection="1">
      <alignment horizontal="center"/>
    </xf>
    <xf numFmtId="165" fontId="74" fillId="0" borderId="26" xfId="485" quotePrefix="1" applyNumberFormat="1" applyFont="1" applyBorder="1" applyAlignment="1" applyProtection="1">
      <alignment horizontal="center"/>
    </xf>
    <xf numFmtId="165" fontId="73" fillId="0" borderId="23" xfId="485" applyNumberFormat="1" applyFont="1" applyBorder="1" applyAlignment="1" applyProtection="1">
      <alignment horizontal="centerContinuous"/>
    </xf>
    <xf numFmtId="165" fontId="108" fillId="0" borderId="37" xfId="485" applyNumberFormat="1" applyFont="1" applyBorder="1" applyAlignment="1" applyProtection="1">
      <alignment horizontal="center"/>
    </xf>
    <xf numFmtId="165" fontId="114" fillId="0" borderId="0" xfId="485" applyNumberFormat="1" applyFont="1" applyBorder="1" applyAlignment="1">
      <alignment horizontal="left"/>
    </xf>
    <xf numFmtId="165" fontId="110" fillId="0" borderId="34" xfId="485" applyNumberFormat="1" applyFont="1" applyBorder="1" applyAlignment="1" applyProtection="1">
      <alignment horizontal="centerContinuous" vertical="center"/>
    </xf>
    <xf numFmtId="165" fontId="110" fillId="0" borderId="36" xfId="485" applyNumberFormat="1" applyFont="1" applyBorder="1" applyAlignment="1" applyProtection="1">
      <alignment horizontal="center"/>
    </xf>
    <xf numFmtId="165" fontId="110" fillId="0" borderId="29" xfId="485" applyNumberFormat="1" applyFont="1" applyBorder="1" applyAlignment="1" applyProtection="1">
      <alignment horizontal="center"/>
    </xf>
    <xf numFmtId="165" fontId="110" fillId="0" borderId="33" xfId="485" applyNumberFormat="1" applyFont="1" applyBorder="1" applyAlignment="1" applyProtection="1">
      <alignment horizontal="center"/>
    </xf>
    <xf numFmtId="165" fontId="110" fillId="0" borderId="42" xfId="485" applyNumberFormat="1" applyFont="1" applyBorder="1" applyAlignment="1" applyProtection="1">
      <alignment horizontal="center"/>
    </xf>
    <xf numFmtId="165" fontId="110" fillId="0" borderId="45" xfId="485" applyNumberFormat="1" applyFont="1" applyBorder="1" applyAlignment="1" applyProtection="1">
      <alignment horizontal="center"/>
    </xf>
    <xf numFmtId="165" fontId="76" fillId="0" borderId="20" xfId="485" applyNumberFormat="1" applyFont="1" applyBorder="1" applyAlignment="1" applyProtection="1">
      <alignment horizontal="center"/>
    </xf>
    <xf numFmtId="165" fontId="85" fillId="0" borderId="0" xfId="485" applyNumberFormat="1" applyFont="1"/>
    <xf numFmtId="1" fontId="67" fillId="0" borderId="20" xfId="485" applyNumberFormat="1" applyFont="1" applyBorder="1" applyAlignment="1">
      <alignment vertical="center" wrapText="1"/>
    </xf>
    <xf numFmtId="165" fontId="85" fillId="0" borderId="0" xfId="485" applyNumberFormat="1" applyFont="1" applyBorder="1"/>
    <xf numFmtId="165" fontId="84" fillId="0" borderId="0" xfId="485" applyNumberFormat="1" applyFont="1" applyBorder="1"/>
    <xf numFmtId="1" fontId="67" fillId="0" borderId="23" xfId="485" applyNumberFormat="1" applyFont="1" applyBorder="1" applyAlignment="1">
      <alignment vertical="center"/>
    </xf>
    <xf numFmtId="165" fontId="98" fillId="0" borderId="0" xfId="485" applyNumberFormat="1" applyFont="1" applyBorder="1"/>
    <xf numFmtId="165" fontId="72" fillId="25" borderId="0" xfId="483" quotePrefix="1" applyNumberFormat="1" applyFont="1" applyFill="1"/>
    <xf numFmtId="3" fontId="84" fillId="0" borderId="0" xfId="485" applyNumberFormat="1" applyFont="1"/>
    <xf numFmtId="165" fontId="67" fillId="25" borderId="0" xfId="310" applyNumberFormat="1" applyFont="1" applyFill="1"/>
    <xf numFmtId="165" fontId="67" fillId="25" borderId="0" xfId="310" applyNumberFormat="1" applyFont="1" applyFill="1" applyBorder="1"/>
    <xf numFmtId="165" fontId="84" fillId="25" borderId="0" xfId="310" applyNumberFormat="1" applyFont="1" applyFill="1"/>
    <xf numFmtId="165" fontId="66" fillId="25" borderId="0" xfId="310" applyNumberFormat="1" applyFont="1" applyFill="1" applyAlignment="1" applyProtection="1">
      <alignment horizontal="centerContinuous"/>
    </xf>
    <xf numFmtId="165" fontId="67" fillId="25" borderId="0" xfId="310" applyNumberFormat="1" applyFont="1" applyFill="1" applyAlignment="1">
      <alignment horizontal="centerContinuous"/>
    </xf>
    <xf numFmtId="165" fontId="67" fillId="25" borderId="0" xfId="310" applyNumberFormat="1" applyFont="1" applyFill="1" applyBorder="1" applyAlignment="1">
      <alignment horizontal="centerContinuous"/>
    </xf>
    <xf numFmtId="165" fontId="67" fillId="25" borderId="29" xfId="310" applyNumberFormat="1" applyFont="1" applyFill="1" applyBorder="1"/>
    <xf numFmtId="165" fontId="69" fillId="25" borderId="29" xfId="310" applyNumberFormat="1" applyFont="1" applyFill="1" applyBorder="1" applyAlignment="1">
      <alignment horizontal="right"/>
    </xf>
    <xf numFmtId="165" fontId="67" fillId="25" borderId="10" xfId="310" applyNumberFormat="1" applyFont="1" applyFill="1" applyBorder="1"/>
    <xf numFmtId="165" fontId="67" fillId="25" borderId="14" xfId="310" applyNumberFormat="1" applyFont="1" applyFill="1" applyBorder="1"/>
    <xf numFmtId="165" fontId="67" fillId="25" borderId="18" xfId="310" applyNumberFormat="1" applyFont="1" applyFill="1" applyBorder="1"/>
    <xf numFmtId="165" fontId="66" fillId="25" borderId="35" xfId="310" applyNumberFormat="1" applyFont="1" applyFill="1" applyBorder="1" applyAlignment="1" applyProtection="1">
      <alignment horizontal="centerContinuous"/>
    </xf>
    <xf numFmtId="165" fontId="66" fillId="25" borderId="35" xfId="310" applyNumberFormat="1" applyFont="1" applyFill="1" applyBorder="1" applyAlignment="1" applyProtection="1">
      <alignment horizontal="center"/>
    </xf>
    <xf numFmtId="165" fontId="69" fillId="25" borderId="18" xfId="310" applyNumberFormat="1" applyFont="1" applyFill="1" applyBorder="1" applyAlignment="1">
      <alignment horizontal="centerContinuous"/>
    </xf>
    <xf numFmtId="165" fontId="108" fillId="25" borderId="28" xfId="310" applyNumberFormat="1" applyFont="1" applyFill="1" applyBorder="1" applyAlignment="1">
      <alignment horizontal="left"/>
    </xf>
    <xf numFmtId="165" fontId="108" fillId="25" borderId="37" xfId="310" applyNumberFormat="1" applyFont="1" applyFill="1" applyBorder="1" applyAlignment="1">
      <alignment horizontal="left"/>
    </xf>
    <xf numFmtId="165" fontId="109" fillId="25" borderId="35" xfId="310" applyNumberFormat="1" applyFont="1" applyFill="1" applyBorder="1" applyAlignment="1" applyProtection="1">
      <alignment horizontal="center"/>
      <protection locked="0"/>
    </xf>
    <xf numFmtId="165" fontId="73" fillId="25" borderId="35" xfId="310" applyNumberFormat="1" applyFont="1" applyFill="1" applyBorder="1" applyAlignment="1">
      <alignment horizontal="center"/>
    </xf>
    <xf numFmtId="165" fontId="66" fillId="25" borderId="35" xfId="310" applyNumberFormat="1" applyFont="1" applyFill="1" applyBorder="1" applyAlignment="1" applyProtection="1">
      <alignment horizontal="left"/>
    </xf>
    <xf numFmtId="165" fontId="66" fillId="25" borderId="18" xfId="310" applyNumberFormat="1" applyFont="1" applyFill="1" applyBorder="1" applyAlignment="1" applyProtection="1">
      <alignment horizontal="center"/>
    </xf>
    <xf numFmtId="165" fontId="69" fillId="25" borderId="10" xfId="310" applyNumberFormat="1" applyFont="1" applyFill="1" applyBorder="1" applyAlignment="1"/>
    <xf numFmtId="165" fontId="108" fillId="25" borderId="29" xfId="310" applyNumberFormat="1" applyFont="1" applyFill="1" applyBorder="1" applyAlignment="1">
      <alignment horizontal="left"/>
    </xf>
    <xf numFmtId="165" fontId="73" fillId="25" borderId="20" xfId="310" applyNumberFormat="1" applyFont="1" applyFill="1" applyBorder="1" applyAlignment="1" applyProtection="1">
      <alignment horizontal="center"/>
    </xf>
    <xf numFmtId="165" fontId="55" fillId="25" borderId="35" xfId="310" applyNumberFormat="1" applyFont="1" applyFill="1" applyBorder="1" applyAlignment="1" applyProtection="1">
      <alignment horizontal="left"/>
      <protection locked="0"/>
    </xf>
    <xf numFmtId="165" fontId="66" fillId="25" borderId="0" xfId="310" applyNumberFormat="1" applyFont="1" applyFill="1" applyBorder="1" applyAlignment="1" applyProtection="1">
      <alignment horizontal="center"/>
    </xf>
    <xf numFmtId="165" fontId="66" fillId="25" borderId="20" xfId="310" applyNumberFormat="1" applyFont="1" applyFill="1" applyBorder="1" applyAlignment="1" applyProtection="1">
      <alignment horizontal="center"/>
    </xf>
    <xf numFmtId="165" fontId="73" fillId="25" borderId="35" xfId="310" applyNumberFormat="1" applyFont="1" applyFill="1" applyBorder="1" applyAlignment="1" applyProtection="1">
      <alignment horizontal="center"/>
    </xf>
    <xf numFmtId="165" fontId="67" fillId="25" borderId="36" xfId="310" applyNumberFormat="1" applyFont="1" applyFill="1" applyBorder="1"/>
    <xf numFmtId="165" fontId="55" fillId="25" borderId="22" xfId="310" applyNumberFormat="1" applyFont="1" applyFill="1" applyBorder="1" applyAlignment="1">
      <alignment horizontal="left"/>
    </xf>
    <xf numFmtId="165" fontId="74" fillId="25" borderId="58" xfId="310" quotePrefix="1" applyNumberFormat="1" applyFont="1" applyFill="1" applyBorder="1" applyAlignment="1" applyProtection="1">
      <alignment horizontal="center"/>
    </xf>
    <xf numFmtId="165" fontId="74" fillId="25" borderId="26" xfId="310" quotePrefix="1" applyNumberFormat="1" applyFont="1" applyFill="1" applyBorder="1" applyAlignment="1" applyProtection="1">
      <alignment horizontal="center"/>
    </xf>
    <xf numFmtId="165" fontId="73" fillId="25" borderId="23" xfId="310" applyNumberFormat="1" applyFont="1" applyFill="1" applyBorder="1" applyAlignment="1" applyProtection="1">
      <alignment horizontal="centerContinuous"/>
    </xf>
    <xf numFmtId="165" fontId="108" fillId="25" borderId="37" xfId="310" applyNumberFormat="1" applyFont="1" applyFill="1" applyBorder="1" applyAlignment="1" applyProtection="1">
      <alignment horizontal="center"/>
    </xf>
    <xf numFmtId="165" fontId="67" fillId="25" borderId="27" xfId="310" applyNumberFormat="1" applyFont="1" applyFill="1" applyBorder="1"/>
    <xf numFmtId="165" fontId="67" fillId="25" borderId="28" xfId="310" applyNumberFormat="1" applyFont="1" applyFill="1" applyBorder="1"/>
    <xf numFmtId="165" fontId="110" fillId="25" borderId="33" xfId="310" applyNumberFormat="1" applyFont="1" applyFill="1" applyBorder="1" applyAlignment="1" applyProtection="1">
      <alignment horizontal="centerContinuous" vertical="center"/>
    </xf>
    <xf numFmtId="165" fontId="110" fillId="25" borderId="36" xfId="310" applyNumberFormat="1" applyFont="1" applyFill="1" applyBorder="1" applyAlignment="1" applyProtection="1">
      <alignment horizontal="center"/>
    </xf>
    <xf numFmtId="165" fontId="110" fillId="25" borderId="33" xfId="310" applyNumberFormat="1" applyFont="1" applyFill="1" applyBorder="1" applyAlignment="1" applyProtection="1">
      <alignment horizontal="center"/>
    </xf>
    <xf numFmtId="165" fontId="110" fillId="25" borderId="42" xfId="310" applyNumberFormat="1" applyFont="1" applyFill="1" applyBorder="1" applyAlignment="1" applyProtection="1">
      <alignment horizontal="center"/>
    </xf>
    <xf numFmtId="165" fontId="110" fillId="25" borderId="45" xfId="310" applyNumberFormat="1" applyFont="1" applyFill="1" applyBorder="1" applyAlignment="1" applyProtection="1">
      <alignment horizontal="center"/>
    </xf>
    <xf numFmtId="165" fontId="67" fillId="25" borderId="11" xfId="310" applyNumberFormat="1" applyFont="1" applyFill="1" applyBorder="1"/>
    <xf numFmtId="165" fontId="76" fillId="25" borderId="14" xfId="310" applyNumberFormat="1" applyFont="1" applyFill="1" applyBorder="1" applyAlignment="1" applyProtection="1">
      <alignment horizontal="center"/>
    </xf>
    <xf numFmtId="165" fontId="85" fillId="25" borderId="0" xfId="310" applyNumberFormat="1" applyFont="1" applyFill="1"/>
    <xf numFmtId="165" fontId="84" fillId="0" borderId="0" xfId="310" applyNumberFormat="1" applyFont="1" applyFill="1"/>
    <xf numFmtId="165" fontId="85" fillId="0" borderId="0" xfId="310" applyNumberFormat="1" applyFont="1" applyFill="1"/>
    <xf numFmtId="165" fontId="85" fillId="0" borderId="0" xfId="310" applyNumberFormat="1" applyFont="1" applyFill="1" applyBorder="1"/>
    <xf numFmtId="165" fontId="84" fillId="0" borderId="0" xfId="310" applyNumberFormat="1" applyFont="1" applyFill="1" applyBorder="1"/>
    <xf numFmtId="165" fontId="84" fillId="25" borderId="0" xfId="310" applyNumberFormat="1" applyFont="1" applyFill="1" applyBorder="1"/>
    <xf numFmtId="165" fontId="84" fillId="25" borderId="29" xfId="310" applyNumberFormat="1" applyFont="1" applyFill="1" applyBorder="1"/>
    <xf numFmtId="165" fontId="67" fillId="25" borderId="0" xfId="310" applyNumberFormat="1" applyFont="1" applyFill="1" applyBorder="1" applyAlignment="1" applyProtection="1">
      <alignment horizontal="center"/>
    </xf>
    <xf numFmtId="165" fontId="67" fillId="25" borderId="36" xfId="310" quotePrefix="1" applyNumberFormat="1" applyFont="1" applyFill="1" applyBorder="1" applyAlignment="1" applyProtection="1">
      <alignment horizontal="left" vertical="center"/>
    </xf>
    <xf numFmtId="165" fontId="67" fillId="25" borderId="29" xfId="310" applyNumberFormat="1" applyFont="1" applyFill="1" applyBorder="1" applyAlignment="1" applyProtection="1">
      <alignment horizontal="center" vertical="center"/>
    </xf>
    <xf numFmtId="165" fontId="67" fillId="25" borderId="11" xfId="310" applyNumberFormat="1" applyFont="1" applyFill="1" applyBorder="1" applyAlignment="1" applyProtection="1">
      <alignment horizontal="left"/>
    </xf>
    <xf numFmtId="165" fontId="67" fillId="25" borderId="11" xfId="310" applyNumberFormat="1" applyFont="1" applyFill="1" applyBorder="1" applyAlignment="1" applyProtection="1">
      <alignment horizontal="center"/>
    </xf>
    <xf numFmtId="175" fontId="67" fillId="25" borderId="11" xfId="310" applyNumberFormat="1" applyFont="1" applyFill="1" applyBorder="1"/>
    <xf numFmtId="175" fontId="78" fillId="25" borderId="11" xfId="310" applyNumberFormat="1" applyFont="1" applyFill="1" applyBorder="1" applyProtection="1"/>
    <xf numFmtId="165" fontId="67" fillId="25" borderId="0" xfId="310" quotePrefix="1" applyNumberFormat="1" applyFont="1" applyFill="1" applyBorder="1" applyAlignment="1" applyProtection="1">
      <alignment horizontal="left"/>
    </xf>
    <xf numFmtId="165" fontId="67" fillId="25" borderId="0" xfId="310" applyNumberFormat="1" applyFont="1" applyFill="1" applyBorder="1" applyAlignment="1" applyProtection="1">
      <alignment horizontal="left"/>
    </xf>
    <xf numFmtId="176" fontId="67" fillId="25" borderId="0" xfId="310" applyNumberFormat="1" applyFont="1" applyFill="1" applyBorder="1"/>
    <xf numFmtId="175" fontId="67" fillId="25" borderId="0" xfId="310" applyNumberFormat="1" applyFont="1" applyFill="1" applyBorder="1"/>
    <xf numFmtId="176" fontId="78" fillId="25" borderId="0" xfId="310" applyNumberFormat="1" applyFont="1" applyFill="1" applyBorder="1" applyProtection="1"/>
    <xf numFmtId="169" fontId="111" fillId="25" borderId="0" xfId="326" applyNumberFormat="1" applyFont="1" applyFill="1" applyBorder="1"/>
    <xf numFmtId="165" fontId="98" fillId="25" borderId="0" xfId="310" applyNumberFormat="1" applyFont="1" applyFill="1"/>
    <xf numFmtId="165" fontId="85" fillId="25" borderId="0" xfId="310" applyNumberFormat="1" applyFont="1" applyFill="1" applyAlignment="1">
      <alignment horizontal="center"/>
    </xf>
    <xf numFmtId="167" fontId="84" fillId="25" borderId="0" xfId="310" applyNumberFormat="1" applyFont="1" applyFill="1"/>
    <xf numFmtId="3" fontId="84" fillId="25" borderId="0" xfId="310" applyNumberFormat="1" applyFont="1" applyFill="1"/>
    <xf numFmtId="165" fontId="67" fillId="25" borderId="0" xfId="315" applyNumberFormat="1" applyFont="1" applyFill="1"/>
    <xf numFmtId="165" fontId="67" fillId="25" borderId="0" xfId="315" applyNumberFormat="1" applyFont="1" applyFill="1" applyBorder="1"/>
    <xf numFmtId="165" fontId="84" fillId="25" borderId="0" xfId="315" applyNumberFormat="1" applyFont="1" applyFill="1"/>
    <xf numFmtId="165" fontId="66" fillId="25" borderId="0" xfId="315" applyNumberFormat="1" applyFont="1" applyFill="1" applyAlignment="1" applyProtection="1">
      <alignment horizontal="centerContinuous"/>
    </xf>
    <xf numFmtId="165" fontId="67" fillId="25" borderId="0" xfId="315" applyNumberFormat="1" applyFont="1" applyFill="1" applyAlignment="1">
      <alignment horizontal="centerContinuous"/>
    </xf>
    <xf numFmtId="165" fontId="67" fillId="25" borderId="0" xfId="315" applyNumberFormat="1" applyFont="1" applyFill="1" applyBorder="1" applyAlignment="1">
      <alignment horizontal="centerContinuous"/>
    </xf>
    <xf numFmtId="165" fontId="67" fillId="25" borderId="29" xfId="315" applyNumberFormat="1" applyFont="1" applyFill="1" applyBorder="1"/>
    <xf numFmtId="165" fontId="69" fillId="25" borderId="29" xfId="315" applyNumberFormat="1" applyFont="1" applyFill="1" applyBorder="1" applyAlignment="1">
      <alignment horizontal="right"/>
    </xf>
    <xf numFmtId="165" fontId="67" fillId="25" borderId="10" xfId="315" applyNumberFormat="1" applyFont="1" applyFill="1" applyBorder="1"/>
    <xf numFmtId="165" fontId="67" fillId="25" borderId="14" xfId="315" applyNumberFormat="1" applyFont="1" applyFill="1" applyBorder="1"/>
    <xf numFmtId="165" fontId="67" fillId="25" borderId="18" xfId="315" applyNumberFormat="1" applyFont="1" applyFill="1" applyBorder="1"/>
    <xf numFmtId="165" fontId="66" fillId="25" borderId="35" xfId="315" applyNumberFormat="1" applyFont="1" applyFill="1" applyBorder="1" applyAlignment="1" applyProtection="1">
      <alignment horizontal="centerContinuous"/>
    </xf>
    <xf numFmtId="165" fontId="84" fillId="25" borderId="0" xfId="315" applyNumberFormat="1" applyFont="1" applyFill="1" applyAlignment="1" applyProtection="1">
      <alignment horizontal="center"/>
    </xf>
    <xf numFmtId="165" fontId="66" fillId="25" borderId="35" xfId="315" applyNumberFormat="1" applyFont="1" applyFill="1" applyBorder="1" applyAlignment="1" applyProtection="1">
      <alignment horizontal="center"/>
    </xf>
    <xf numFmtId="165" fontId="69" fillId="25" borderId="18" xfId="315" applyNumberFormat="1" applyFont="1" applyFill="1" applyBorder="1" applyAlignment="1">
      <alignment horizontal="centerContinuous"/>
    </xf>
    <xf numFmtId="165" fontId="108" fillId="25" borderId="28" xfId="315" applyNumberFormat="1" applyFont="1" applyFill="1" applyBorder="1" applyAlignment="1">
      <alignment horizontal="left"/>
    </xf>
    <xf numFmtId="165" fontId="108" fillId="25" borderId="45" xfId="315" applyNumberFormat="1" applyFont="1" applyFill="1" applyBorder="1" applyAlignment="1">
      <alignment horizontal="left"/>
    </xf>
    <xf numFmtId="165" fontId="109" fillId="25" borderId="20" xfId="315" applyNumberFormat="1" applyFont="1" applyFill="1" applyBorder="1" applyAlignment="1" applyProtection="1">
      <alignment horizontal="center"/>
      <protection locked="0"/>
    </xf>
    <xf numFmtId="165" fontId="73" fillId="25" borderId="35" xfId="315" applyNumberFormat="1" applyFont="1" applyFill="1" applyBorder="1" applyAlignment="1">
      <alignment horizontal="center"/>
    </xf>
    <xf numFmtId="165" fontId="66" fillId="25" borderId="35" xfId="315" applyNumberFormat="1" applyFont="1" applyFill="1" applyBorder="1" applyAlignment="1" applyProtection="1">
      <alignment horizontal="left"/>
    </xf>
    <xf numFmtId="165" fontId="66" fillId="25" borderId="18" xfId="315" applyNumberFormat="1" applyFont="1" applyFill="1" applyBorder="1" applyAlignment="1" applyProtection="1">
      <alignment horizontal="center"/>
    </xf>
    <xf numFmtId="165" fontId="69" fillId="25" borderId="10" xfId="315" applyNumberFormat="1" applyFont="1" applyFill="1" applyBorder="1" applyAlignment="1"/>
    <xf numFmtId="165" fontId="108" fillId="25" borderId="29" xfId="315" applyNumberFormat="1" applyFont="1" applyFill="1" applyBorder="1" applyAlignment="1">
      <alignment horizontal="left"/>
    </xf>
    <xf numFmtId="165" fontId="73" fillId="25" borderId="20" xfId="315" applyNumberFormat="1" applyFont="1" applyFill="1" applyBorder="1" applyAlignment="1" applyProtection="1">
      <alignment horizontal="center"/>
    </xf>
    <xf numFmtId="165" fontId="55" fillId="25" borderId="35" xfId="315" applyNumberFormat="1" applyFont="1" applyFill="1" applyBorder="1" applyAlignment="1" applyProtection="1">
      <alignment horizontal="left"/>
      <protection locked="0"/>
    </xf>
    <xf numFmtId="165" fontId="66" fillId="25" borderId="0" xfId="315" applyNumberFormat="1" applyFont="1" applyFill="1" applyBorder="1" applyAlignment="1" applyProtection="1">
      <alignment horizontal="center"/>
    </xf>
    <xf numFmtId="165" fontId="66" fillId="25" borderId="20" xfId="315" applyNumberFormat="1" applyFont="1" applyFill="1" applyBorder="1" applyAlignment="1" applyProtection="1">
      <alignment horizontal="center"/>
    </xf>
    <xf numFmtId="165" fontId="73" fillId="25" borderId="35" xfId="315" applyNumberFormat="1" applyFont="1" applyFill="1" applyBorder="1" applyAlignment="1" applyProtection="1">
      <alignment horizontal="center"/>
    </xf>
    <xf numFmtId="165" fontId="67" fillId="25" borderId="36" xfId="315" applyNumberFormat="1" applyFont="1" applyFill="1" applyBorder="1"/>
    <xf numFmtId="165" fontId="55" fillId="25" borderId="22" xfId="315" applyNumberFormat="1" applyFont="1" applyFill="1" applyBorder="1" applyAlignment="1">
      <alignment horizontal="left"/>
    </xf>
    <xf numFmtId="165" fontId="74" fillId="25" borderId="58" xfId="315" quotePrefix="1" applyNumberFormat="1" applyFont="1" applyFill="1" applyBorder="1" applyAlignment="1" applyProtection="1">
      <alignment horizontal="center"/>
    </xf>
    <xf numFmtId="165" fontId="74" fillId="25" borderId="26" xfId="315" quotePrefix="1" applyNumberFormat="1" applyFont="1" applyFill="1" applyBorder="1" applyAlignment="1" applyProtection="1">
      <alignment horizontal="center"/>
    </xf>
    <xf numFmtId="165" fontId="73" fillId="25" borderId="23" xfId="315" applyNumberFormat="1" applyFont="1" applyFill="1" applyBorder="1" applyAlignment="1" applyProtection="1">
      <alignment horizontal="centerContinuous"/>
    </xf>
    <xf numFmtId="165" fontId="108" fillId="25" borderId="37" xfId="315" applyNumberFormat="1" applyFont="1" applyFill="1" applyBorder="1" applyAlignment="1" applyProtection="1">
      <alignment horizontal="center"/>
    </xf>
    <xf numFmtId="165" fontId="67" fillId="25" borderId="27" xfId="315" applyNumberFormat="1" applyFont="1" applyFill="1" applyBorder="1"/>
    <xf numFmtId="165" fontId="67" fillId="25" borderId="28" xfId="315" applyNumberFormat="1" applyFont="1" applyFill="1" applyBorder="1"/>
    <xf numFmtId="165" fontId="110" fillId="25" borderId="33" xfId="315" applyNumberFormat="1" applyFont="1" applyFill="1" applyBorder="1" applyAlignment="1" applyProtection="1">
      <alignment horizontal="centerContinuous" vertical="center"/>
    </xf>
    <xf numFmtId="165" fontId="110" fillId="25" borderId="36" xfId="315" applyNumberFormat="1" applyFont="1" applyFill="1" applyBorder="1" applyAlignment="1" applyProtection="1">
      <alignment horizontal="center"/>
    </xf>
    <xf numFmtId="165" fontId="110" fillId="25" borderId="33" xfId="315" applyNumberFormat="1" applyFont="1" applyFill="1" applyBorder="1" applyAlignment="1" applyProtection="1">
      <alignment horizontal="center"/>
    </xf>
    <xf numFmtId="165" fontId="110" fillId="25" borderId="42" xfId="315" applyNumberFormat="1" applyFont="1" applyFill="1" applyBorder="1" applyAlignment="1" applyProtection="1">
      <alignment horizontal="center"/>
    </xf>
    <xf numFmtId="165" fontId="110" fillId="25" borderId="45" xfId="315" applyNumberFormat="1" applyFont="1" applyFill="1" applyBorder="1" applyAlignment="1" applyProtection="1">
      <alignment horizontal="center"/>
    </xf>
    <xf numFmtId="165" fontId="67" fillId="25" borderId="11" xfId="315" applyNumberFormat="1" applyFont="1" applyFill="1" applyBorder="1"/>
    <xf numFmtId="165" fontId="76" fillId="25" borderId="14" xfId="315" applyNumberFormat="1" applyFont="1" applyFill="1" applyBorder="1" applyAlignment="1" applyProtection="1">
      <alignment horizontal="center"/>
    </xf>
    <xf numFmtId="175" fontId="76" fillId="25" borderId="0" xfId="315" applyNumberFormat="1" applyFont="1" applyFill="1" applyBorder="1"/>
    <xf numFmtId="175" fontId="76" fillId="25" borderId="14" xfId="315" applyNumberFormat="1" applyFont="1" applyFill="1" applyBorder="1"/>
    <xf numFmtId="175" fontId="76" fillId="25" borderId="15" xfId="315" applyNumberFormat="1" applyFont="1" applyFill="1" applyBorder="1"/>
    <xf numFmtId="175" fontId="76" fillId="25" borderId="18" xfId="315" applyNumberFormat="1" applyFont="1" applyFill="1" applyBorder="1" applyProtection="1"/>
    <xf numFmtId="175" fontId="76" fillId="25" borderId="14" xfId="315" applyNumberFormat="1" applyFont="1" applyFill="1" applyBorder="1" applyProtection="1"/>
    <xf numFmtId="165" fontId="72" fillId="25" borderId="0" xfId="315" quotePrefix="1" applyNumberFormat="1" applyFont="1" applyFill="1" applyBorder="1" applyAlignment="1" applyProtection="1">
      <alignment horizontal="left"/>
    </xf>
    <xf numFmtId="1" fontId="67" fillId="25" borderId="35" xfId="315" applyNumberFormat="1" applyFont="1" applyFill="1" applyBorder="1" applyAlignment="1">
      <alignment horizontal="left"/>
    </xf>
    <xf numFmtId="165" fontId="85" fillId="25" borderId="0" xfId="315" applyNumberFormat="1" applyFont="1" applyFill="1"/>
    <xf numFmtId="165" fontId="85" fillId="25" borderId="0" xfId="315" applyNumberFormat="1" applyFont="1" applyFill="1" applyBorder="1"/>
    <xf numFmtId="165" fontId="84" fillId="25" borderId="0" xfId="315" applyNumberFormat="1" applyFont="1" applyFill="1" applyBorder="1"/>
    <xf numFmtId="165" fontId="67" fillId="25" borderId="11" xfId="315" applyNumberFormat="1" applyFont="1" applyFill="1" applyBorder="1" applyAlignment="1" applyProtection="1">
      <alignment horizontal="left"/>
    </xf>
    <xf numFmtId="165" fontId="67" fillId="25" borderId="11" xfId="315" applyNumberFormat="1" applyFont="1" applyFill="1" applyBorder="1" applyAlignment="1" applyProtection="1">
      <alignment horizontal="center"/>
    </xf>
    <xf numFmtId="175" fontId="67" fillId="25" borderId="11" xfId="315" applyNumberFormat="1" applyFont="1" applyFill="1" applyBorder="1"/>
    <xf numFmtId="175" fontId="78" fillId="25" borderId="11" xfId="315" applyNumberFormat="1" applyFont="1" applyFill="1" applyBorder="1" applyProtection="1"/>
    <xf numFmtId="167" fontId="84" fillId="25" borderId="0" xfId="315" applyNumberFormat="1" applyFont="1" applyFill="1"/>
    <xf numFmtId="3" fontId="84" fillId="25" borderId="0" xfId="315" applyNumberFormat="1" applyFont="1" applyFill="1"/>
    <xf numFmtId="0" fontId="55" fillId="0" borderId="0" xfId="449" applyFont="1" applyAlignment="1">
      <alignment horizontal="center"/>
    </xf>
    <xf numFmtId="3" fontId="66" fillId="0" borderId="0" xfId="449" applyNumberFormat="1" applyFont="1" applyAlignment="1">
      <alignment horizontal="right"/>
    </xf>
    <xf numFmtId="0" fontId="67" fillId="0" borderId="15" xfId="449" applyFont="1" applyBorder="1"/>
    <xf numFmtId="0" fontId="67" fillId="0" borderId="14" xfId="449" applyFont="1" applyBorder="1"/>
    <xf numFmtId="3" fontId="66" fillId="0" borderId="15" xfId="449" applyNumberFormat="1" applyFont="1" applyBorder="1" applyAlignment="1">
      <alignment horizontal="center"/>
    </xf>
    <xf numFmtId="0" fontId="66" fillId="0" borderId="35" xfId="449" applyFont="1" applyBorder="1" applyAlignment="1">
      <alignment horizontal="center"/>
    </xf>
    <xf numFmtId="3" fontId="66" fillId="0" borderId="20" xfId="449" applyNumberFormat="1" applyFont="1" applyBorder="1" applyAlignment="1">
      <alignment horizontal="center"/>
    </xf>
    <xf numFmtId="0" fontId="67" fillId="0" borderId="20" xfId="449" applyFont="1" applyBorder="1"/>
    <xf numFmtId="0" fontId="66" fillId="0" borderId="37" xfId="449" applyFont="1" applyBorder="1"/>
    <xf numFmtId="0" fontId="71" fillId="0" borderId="27" xfId="449" quotePrefix="1" applyFont="1" applyBorder="1" applyAlignment="1">
      <alignment horizontal="center" vertical="center"/>
    </xf>
    <xf numFmtId="0" fontId="66" fillId="0" borderId="15" xfId="449" applyFont="1" applyBorder="1" applyAlignment="1">
      <alignment horizontal="center"/>
    </xf>
    <xf numFmtId="0" fontId="66" fillId="0" borderId="15" xfId="449" quotePrefix="1" applyFont="1" applyBorder="1"/>
    <xf numFmtId="0" fontId="55" fillId="0" borderId="20" xfId="449" applyFont="1" applyBorder="1"/>
    <xf numFmtId="0" fontId="72" fillId="0" borderId="20" xfId="487" applyFont="1" applyBorder="1" applyAlignment="1">
      <alignment vertical="center"/>
    </xf>
    <xf numFmtId="0" fontId="73" fillId="0" borderId="20" xfId="449" applyFont="1" applyBorder="1"/>
    <xf numFmtId="0" fontId="66" fillId="0" borderId="20" xfId="487" quotePrefix="1" applyFont="1" applyBorder="1" applyAlignment="1">
      <alignment vertical="center"/>
    </xf>
    <xf numFmtId="0" fontId="67" fillId="0" borderId="20" xfId="487" quotePrefix="1" applyFont="1" applyBorder="1" applyAlignment="1"/>
    <xf numFmtId="0" fontId="67" fillId="0" borderId="20" xfId="487" quotePrefix="1" applyFont="1" applyBorder="1" applyAlignment="1">
      <alignment vertical="center"/>
    </xf>
    <xf numFmtId="0" fontId="66" fillId="0" borderId="20" xfId="449" applyFont="1" applyBorder="1" applyAlignment="1">
      <alignment horizontal="center"/>
    </xf>
    <xf numFmtId="0" fontId="66" fillId="0" borderId="20" xfId="449" quotePrefix="1" applyFont="1" applyBorder="1"/>
    <xf numFmtId="0" fontId="67" fillId="0" borderId="20" xfId="488" quotePrefix="1" applyFont="1" applyBorder="1" applyAlignment="1" applyProtection="1">
      <alignment horizontal="left" vertical="center"/>
      <protection locked="0" hidden="1"/>
    </xf>
    <xf numFmtId="0" fontId="67" fillId="0" borderId="20" xfId="488" quotePrefix="1" applyFont="1" applyBorder="1" applyAlignment="1" applyProtection="1">
      <alignment vertical="center"/>
      <protection locked="0" hidden="1"/>
    </xf>
    <xf numFmtId="0" fontId="55" fillId="0" borderId="23" xfId="449" applyFont="1" applyBorder="1"/>
    <xf numFmtId="0" fontId="67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18" fillId="0" borderId="0" xfId="0" applyFont="1" applyProtection="1">
      <protection locked="0" hidden="1"/>
    </xf>
    <xf numFmtId="0" fontId="119" fillId="0" borderId="0" xfId="0" applyFont="1" applyProtection="1">
      <protection locked="0" hidden="1"/>
    </xf>
    <xf numFmtId="0" fontId="118" fillId="0" borderId="0" xfId="0" applyFont="1" applyBorder="1" applyProtection="1">
      <protection locked="0" hidden="1"/>
    </xf>
    <xf numFmtId="0" fontId="70" fillId="0" borderId="0" xfId="0" applyFont="1" applyAlignment="1" applyProtection="1">
      <alignment horizontal="center"/>
      <protection locked="0" hidden="1"/>
    </xf>
    <xf numFmtId="0" fontId="118" fillId="0" borderId="10" xfId="0" applyFont="1" applyBorder="1" applyProtection="1">
      <protection locked="0" hidden="1"/>
    </xf>
    <xf numFmtId="0" fontId="118" fillId="0" borderId="11" xfId="0" applyFont="1" applyBorder="1" applyProtection="1">
      <protection locked="0" hidden="1"/>
    </xf>
    <xf numFmtId="0" fontId="118" fillId="0" borderId="14" xfId="0" applyFont="1" applyBorder="1" applyProtection="1">
      <protection locked="0" hidden="1"/>
    </xf>
    <xf numFmtId="0" fontId="119" fillId="0" borderId="28" xfId="0" applyFont="1" applyBorder="1" applyAlignment="1" applyProtection="1">
      <alignment horizontal="centerContinuous" vertical="center"/>
      <protection locked="0" hidden="1"/>
    </xf>
    <xf numFmtId="0" fontId="119" fillId="0" borderId="45" xfId="0" applyFont="1" applyBorder="1" applyAlignment="1" applyProtection="1">
      <alignment horizontal="centerContinuous" vertical="center"/>
      <protection locked="0" hidden="1"/>
    </xf>
    <xf numFmtId="0" fontId="119" fillId="0" borderId="14" xfId="0" applyFont="1" applyBorder="1" applyAlignment="1" applyProtection="1">
      <alignment horizontal="centerContinuous" vertical="center"/>
      <protection locked="0" hidden="1"/>
    </xf>
    <xf numFmtId="0" fontId="119" fillId="0" borderId="18" xfId="0" applyFont="1" applyBorder="1" applyAlignment="1" applyProtection="1">
      <alignment horizontal="centerContinuous"/>
      <protection locked="0" hidden="1"/>
    </xf>
    <xf numFmtId="0" fontId="119" fillId="0" borderId="0" xfId="0" applyFont="1" applyBorder="1" applyAlignment="1" applyProtection="1">
      <alignment horizontal="centerContinuous"/>
      <protection locked="0" hidden="1"/>
    </xf>
    <xf numFmtId="0" fontId="120" fillId="0" borderId="35" xfId="0" applyFont="1" applyBorder="1" applyAlignment="1" applyProtection="1">
      <alignment horizontal="centerContinuous"/>
      <protection locked="0" hidden="1"/>
    </xf>
    <xf numFmtId="0" fontId="119" fillId="0" borderId="20" xfId="0" applyFont="1" applyBorder="1" applyAlignment="1" applyProtection="1">
      <alignment horizontal="center" vertical="center"/>
      <protection locked="0" hidden="1"/>
    </xf>
    <xf numFmtId="0" fontId="119" fillId="0" borderId="15" xfId="0" applyFont="1" applyBorder="1" applyAlignment="1" applyProtection="1">
      <alignment horizontal="center"/>
      <protection locked="0" hidden="1"/>
    </xf>
    <xf numFmtId="0" fontId="118" fillId="0" borderId="18" xfId="0" applyFont="1" applyBorder="1" applyProtection="1">
      <protection locked="0" hidden="1"/>
    </xf>
    <xf numFmtId="0" fontId="118" fillId="0" borderId="35" xfId="0" applyFont="1" applyBorder="1" applyProtection="1">
      <protection locked="0" hidden="1"/>
    </xf>
    <xf numFmtId="0" fontId="119" fillId="0" borderId="20" xfId="0" quotePrefix="1" applyFont="1" applyBorder="1" applyAlignment="1" applyProtection="1">
      <alignment horizontal="centerContinuous" vertical="center"/>
      <protection locked="0" hidden="1"/>
    </xf>
    <xf numFmtId="0" fontId="119" fillId="0" borderId="20" xfId="0" applyFont="1" applyBorder="1" applyAlignment="1" applyProtection="1">
      <alignment horizontal="centerContinuous" vertical="center"/>
      <protection locked="0" hidden="1"/>
    </xf>
    <xf numFmtId="0" fontId="121" fillId="0" borderId="0" xfId="0" applyFont="1" applyProtection="1">
      <protection locked="0" hidden="1"/>
    </xf>
    <xf numFmtId="0" fontId="122" fillId="0" borderId="18" xfId="0" applyFont="1" applyBorder="1" applyAlignment="1" applyProtection="1">
      <alignment horizontal="center" vertical="center"/>
      <protection locked="0" hidden="1"/>
    </xf>
    <xf numFmtId="0" fontId="122" fillId="0" borderId="0" xfId="0" applyFont="1" applyBorder="1" applyAlignment="1" applyProtection="1">
      <alignment horizontal="center" vertical="center"/>
      <protection locked="0" hidden="1"/>
    </xf>
    <xf numFmtId="0" fontId="122" fillId="0" borderId="37" xfId="0" applyFont="1" applyBorder="1" applyAlignment="1" applyProtection="1">
      <alignment horizontal="center" vertical="center"/>
      <protection locked="0" hidden="1"/>
    </xf>
    <xf numFmtId="0" fontId="122" fillId="0" borderId="27" xfId="0" applyFont="1" applyBorder="1" applyAlignment="1" applyProtection="1">
      <alignment horizontal="center" vertical="center"/>
      <protection locked="0" hidden="1"/>
    </xf>
    <xf numFmtId="0" fontId="122" fillId="0" borderId="42" xfId="0" applyFont="1" applyBorder="1" applyAlignment="1" applyProtection="1">
      <alignment horizontal="center" vertical="center"/>
      <protection locked="0" hidden="1"/>
    </xf>
    <xf numFmtId="0" fontId="122" fillId="0" borderId="42" xfId="0" applyFont="1" applyBorder="1" applyAlignment="1" applyProtection="1">
      <alignment horizontal="centerContinuous" vertical="center"/>
      <protection locked="0" hidden="1"/>
    </xf>
    <xf numFmtId="0" fontId="118" fillId="0" borderId="0" xfId="0" applyFont="1" applyAlignment="1" applyProtection="1">
      <alignment horizontal="center" vertical="top"/>
      <protection locked="0" hidden="1"/>
    </xf>
    <xf numFmtId="0" fontId="119" fillId="0" borderId="18" xfId="0" applyFont="1" applyBorder="1" applyAlignment="1" applyProtection="1">
      <alignment vertical="center"/>
      <protection locked="0" hidden="1"/>
    </xf>
    <xf numFmtId="0" fontId="119" fillId="0" borderId="0" xfId="0" applyFont="1" applyBorder="1" applyAlignment="1" applyProtection="1">
      <alignment vertical="center"/>
      <protection locked="0" hidden="1"/>
    </xf>
    <xf numFmtId="0" fontId="119" fillId="0" borderId="35" xfId="0" applyFont="1" applyBorder="1" applyAlignment="1" applyProtection="1">
      <alignment vertical="center"/>
      <protection locked="0" hidden="1"/>
    </xf>
    <xf numFmtId="166" fontId="66" fillId="0" borderId="20" xfId="0" applyNumberFormat="1" applyFont="1" applyFill="1" applyBorder="1" applyAlignment="1" applyProtection="1">
      <alignment vertical="center"/>
      <protection locked="0" hidden="1"/>
    </xf>
    <xf numFmtId="0" fontId="124" fillId="0" borderId="18" xfId="0" applyFont="1" applyBorder="1" applyAlignment="1" applyProtection="1">
      <alignment vertical="center"/>
      <protection locked="0" hidden="1"/>
    </xf>
    <xf numFmtId="0" fontId="124" fillId="0" borderId="0" xfId="0" applyFont="1" applyBorder="1" applyAlignment="1" applyProtection="1">
      <alignment vertical="center"/>
      <protection locked="0" hidden="1"/>
    </xf>
    <xf numFmtId="0" fontId="119" fillId="0" borderId="18" xfId="0" quotePrefix="1" applyFont="1" applyBorder="1" applyAlignment="1" applyProtection="1">
      <alignment horizontal="center"/>
      <protection locked="0" hidden="1"/>
    </xf>
    <xf numFmtId="0" fontId="119" fillId="0" borderId="0" xfId="0" applyFont="1" applyBorder="1" applyAlignment="1" applyProtection="1">
      <alignment horizontal="left"/>
      <protection locked="0" hidden="1"/>
    </xf>
    <xf numFmtId="0" fontId="119" fillId="0" borderId="35" xfId="0" quotePrefix="1" applyFont="1" applyBorder="1" applyAlignment="1" applyProtection="1">
      <alignment horizontal="center"/>
      <protection locked="0" hidden="1"/>
    </xf>
    <xf numFmtId="0" fontId="118" fillId="0" borderId="18" xfId="0" applyFont="1" applyBorder="1" applyAlignment="1" applyProtection="1">
      <alignment vertical="center"/>
      <protection locked="0" hidden="1"/>
    </xf>
    <xf numFmtId="0" fontId="123" fillId="0" borderId="0" xfId="0" applyFont="1" applyBorder="1" applyAlignment="1" applyProtection="1">
      <alignment vertical="center"/>
      <protection locked="0" hidden="1"/>
    </xf>
    <xf numFmtId="0" fontId="118" fillId="0" borderId="35" xfId="0" applyFont="1" applyBorder="1" applyAlignment="1" applyProtection="1">
      <alignment vertical="center"/>
      <protection locked="0" hidden="1"/>
    </xf>
    <xf numFmtId="0" fontId="118" fillId="0" borderId="0" xfId="0" applyFont="1" applyBorder="1" applyAlignment="1" applyProtection="1">
      <alignment vertical="center"/>
      <protection locked="0" hidden="1"/>
    </xf>
    <xf numFmtId="0" fontId="118" fillId="0" borderId="18" xfId="0" applyFont="1" applyBorder="1" applyAlignment="1" applyProtection="1">
      <alignment horizontal="left" vertical="center"/>
      <protection locked="0" hidden="1"/>
    </xf>
    <xf numFmtId="0" fontId="118" fillId="0" borderId="35" xfId="0" applyFont="1" applyBorder="1" applyAlignment="1" applyProtection="1">
      <alignment horizontal="left" vertical="center"/>
      <protection locked="0" hidden="1"/>
    </xf>
    <xf numFmtId="2" fontId="118" fillId="0" borderId="0" xfId="0" applyNumberFormat="1" applyFont="1" applyBorder="1" applyAlignment="1" applyProtection="1">
      <alignment horizontal="center" vertical="top" wrapText="1"/>
      <protection locked="0" hidden="1"/>
    </xf>
    <xf numFmtId="2" fontId="118" fillId="0" borderId="0" xfId="0" applyNumberFormat="1" applyFont="1" applyBorder="1" applyAlignment="1" applyProtection="1">
      <alignment vertical="top" wrapText="1"/>
      <protection locked="0" hidden="1"/>
    </xf>
    <xf numFmtId="2" fontId="118" fillId="0" borderId="35" xfId="0" applyNumberFormat="1" applyFont="1" applyBorder="1" applyAlignment="1" applyProtection="1">
      <alignment vertical="center" wrapText="1"/>
      <protection locked="0" hidden="1"/>
    </xf>
    <xf numFmtId="0" fontId="119" fillId="0" borderId="35" xfId="0" applyFont="1" applyBorder="1" applyAlignment="1" applyProtection="1">
      <alignment horizontal="center" vertical="center"/>
      <protection locked="0" hidden="1"/>
    </xf>
    <xf numFmtId="0" fontId="119" fillId="0" borderId="18" xfId="0" applyFont="1" applyBorder="1" applyAlignment="1" applyProtection="1">
      <alignment horizontal="center" vertical="center"/>
      <protection locked="0" hidden="1"/>
    </xf>
    <xf numFmtId="2" fontId="118" fillId="0" borderId="35" xfId="0" applyNumberFormat="1" applyFont="1" applyBorder="1" applyAlignment="1" applyProtection="1">
      <alignment vertical="top" wrapText="1"/>
      <protection locked="0" hidden="1"/>
    </xf>
    <xf numFmtId="0" fontId="118" fillId="0" borderId="0" xfId="0" applyFont="1" applyAlignment="1" applyProtection="1">
      <alignment vertical="center"/>
      <protection locked="0" hidden="1"/>
    </xf>
    <xf numFmtId="0" fontId="119" fillId="0" borderId="18" xfId="0" applyFont="1" applyBorder="1" applyAlignment="1" applyProtection="1">
      <alignment horizontal="center"/>
      <protection locked="0" hidden="1"/>
    </xf>
    <xf numFmtId="0" fontId="119" fillId="0" borderId="0" xfId="0" applyFont="1" applyBorder="1" applyAlignment="1" applyProtection="1">
      <protection locked="0" hidden="1"/>
    </xf>
    <xf numFmtId="0" fontId="119" fillId="0" borderId="35" xfId="0" applyFont="1" applyBorder="1" applyAlignment="1" applyProtection="1">
      <protection locked="0" hidden="1"/>
    </xf>
    <xf numFmtId="0" fontId="119" fillId="0" borderId="36" xfId="0" applyFont="1" applyBorder="1" applyAlignment="1" applyProtection="1">
      <alignment horizontal="center" vertical="center"/>
      <protection locked="0" hidden="1"/>
    </xf>
    <xf numFmtId="0" fontId="119" fillId="0" borderId="29" xfId="0" applyFont="1" applyBorder="1" applyAlignment="1" applyProtection="1">
      <alignment vertical="center"/>
      <protection locked="0" hidden="1"/>
    </xf>
    <xf numFmtId="0" fontId="119" fillId="0" borderId="37" xfId="0" applyFont="1" applyBorder="1" applyAlignment="1" applyProtection="1">
      <alignment vertical="center"/>
      <protection locked="0" hidden="1"/>
    </xf>
    <xf numFmtId="0" fontId="119" fillId="0" borderId="0" xfId="0" applyFont="1" applyAlignment="1" applyProtection="1">
      <alignment horizontal="center"/>
      <protection locked="0" hidden="1"/>
    </xf>
    <xf numFmtId="166" fontId="66" fillId="0" borderId="15" xfId="0" applyNumberFormat="1" applyFont="1" applyFill="1" applyBorder="1" applyAlignment="1" applyProtection="1">
      <alignment vertical="center"/>
      <protection locked="0" hidden="1"/>
    </xf>
    <xf numFmtId="165" fontId="81" fillId="0" borderId="0" xfId="342" applyFont="1" applyFill="1" applyAlignment="1">
      <alignment vertical="center"/>
    </xf>
    <xf numFmtId="0" fontId="0" fillId="25" borderId="0" xfId="0" applyFill="1"/>
    <xf numFmtId="0" fontId="72" fillId="25" borderId="0" xfId="0" applyFont="1" applyFill="1"/>
    <xf numFmtId="0" fontId="72" fillId="0" borderId="0" xfId="0" applyFont="1"/>
    <xf numFmtId="165" fontId="67" fillId="0" borderId="0" xfId="339" quotePrefix="1" applyFont="1" applyBorder="1" applyAlignment="1" applyProtection="1">
      <alignment horizontal="left"/>
    </xf>
    <xf numFmtId="171" fontId="78" fillId="25" borderId="35" xfId="343" applyNumberFormat="1" applyFont="1" applyFill="1" applyBorder="1" applyAlignment="1" applyProtection="1">
      <alignment horizontal="right" vertical="center"/>
    </xf>
    <xf numFmtId="171" fontId="78" fillId="25" borderId="37" xfId="343" applyNumberFormat="1" applyFont="1" applyFill="1" applyBorder="1" applyAlignment="1" applyProtection="1">
      <alignment horizontal="right" vertical="center"/>
    </xf>
    <xf numFmtId="165" fontId="55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7" fillId="0" borderId="0" xfId="339" quotePrefix="1" applyFont="1" applyFill="1" applyBorder="1" applyAlignment="1" applyProtection="1">
      <alignment horizontal="left"/>
    </xf>
    <xf numFmtId="165" fontId="84" fillId="0" borderId="0" xfId="340" applyFont="1" applyAlignment="1"/>
    <xf numFmtId="165" fontId="72" fillId="0" borderId="0" xfId="340" applyFont="1" applyAlignment="1"/>
    <xf numFmtId="4" fontId="55" fillId="0" borderId="0" xfId="449" applyNumberFormat="1" applyFont="1"/>
    <xf numFmtId="4" fontId="73" fillId="0" borderId="0" xfId="449" applyNumberFormat="1" applyFont="1"/>
    <xf numFmtId="178" fontId="118" fillId="0" borderId="0" xfId="0" applyNumberFormat="1" applyFont="1" applyProtection="1">
      <protection locked="0" hidden="1"/>
    </xf>
    <xf numFmtId="180" fontId="76" fillId="0" borderId="10" xfId="343" applyNumberFormat="1" applyFont="1" applyFill="1" applyBorder="1" applyAlignment="1" applyProtection="1">
      <alignment vertical="center"/>
    </xf>
    <xf numFmtId="180" fontId="66" fillId="0" borderId="0" xfId="343" applyNumberFormat="1" applyFont="1" applyFill="1" applyBorder="1" applyAlignment="1" applyProtection="1">
      <alignment vertical="center"/>
    </xf>
    <xf numFmtId="180" fontId="66" fillId="0" borderId="14" xfId="343" applyNumberFormat="1" applyFont="1" applyFill="1" applyBorder="1" applyAlignment="1" applyProtection="1">
      <alignment vertical="center"/>
    </xf>
    <xf numFmtId="180" fontId="76" fillId="0" borderId="0" xfId="343" applyNumberFormat="1" applyFont="1" applyFill="1" applyBorder="1" applyAlignment="1" applyProtection="1">
      <alignment vertical="center"/>
    </xf>
    <xf numFmtId="180" fontId="66" fillId="0" borderId="35" xfId="343" applyNumberFormat="1" applyFont="1" applyFill="1" applyBorder="1" applyAlignment="1" applyProtection="1">
      <alignment vertical="center"/>
    </xf>
    <xf numFmtId="180" fontId="78" fillId="0" borderId="0" xfId="343" applyNumberFormat="1" applyFont="1" applyFill="1" applyBorder="1" applyAlignment="1" applyProtection="1">
      <alignment vertical="center"/>
    </xf>
    <xf numFmtId="180" fontId="78" fillId="0" borderId="10" xfId="343" applyNumberFormat="1" applyFont="1" applyFill="1" applyBorder="1" applyAlignment="1" applyProtection="1">
      <alignment vertical="center"/>
    </xf>
    <xf numFmtId="180" fontId="76" fillId="0" borderId="10" xfId="342" applyNumberFormat="1" applyFont="1" applyFill="1" applyBorder="1" applyAlignment="1" applyProtection="1">
      <alignment vertical="center"/>
    </xf>
    <xf numFmtId="180" fontId="76" fillId="0" borderId="11" xfId="342" applyNumberFormat="1" applyFont="1" applyFill="1" applyBorder="1" applyAlignment="1" applyProtection="1">
      <alignment vertical="center"/>
    </xf>
    <xf numFmtId="171" fontId="78" fillId="25" borderId="18" xfId="342" applyNumberFormat="1" applyFont="1" applyFill="1" applyBorder="1" applyAlignment="1" applyProtection="1">
      <alignment horizontal="right" vertical="center"/>
    </xf>
    <xf numFmtId="171" fontId="125" fillId="0" borderId="0" xfId="342" applyNumberFormat="1" applyFont="1" applyFill="1" applyBorder="1" applyAlignment="1" applyProtection="1">
      <alignment horizontal="right" vertical="center"/>
    </xf>
    <xf numFmtId="171" fontId="125" fillId="0" borderId="35" xfId="342" applyNumberFormat="1" applyFont="1" applyFill="1" applyBorder="1" applyAlignment="1" applyProtection="1">
      <alignment horizontal="right" vertical="center"/>
    </xf>
    <xf numFmtId="171" fontId="125" fillId="0" borderId="29" xfId="342" applyNumberFormat="1" applyFont="1" applyFill="1" applyBorder="1" applyAlignment="1" applyProtection="1">
      <alignment horizontal="right" vertical="center"/>
    </xf>
    <xf numFmtId="171" fontId="125" fillId="0" borderId="37" xfId="342" applyNumberFormat="1" applyFont="1" applyFill="1" applyBorder="1" applyAlignment="1" applyProtection="1">
      <alignment horizontal="right" vertical="center"/>
    </xf>
    <xf numFmtId="171" fontId="104" fillId="0" borderId="0" xfId="342" applyNumberFormat="1" applyFont="1" applyFill="1" applyBorder="1" applyAlignment="1" applyProtection="1">
      <alignment horizontal="right" vertical="center"/>
    </xf>
    <xf numFmtId="171" fontId="104" fillId="25" borderId="0" xfId="342" applyNumberFormat="1" applyFont="1" applyFill="1" applyBorder="1" applyAlignment="1" applyProtection="1">
      <alignment horizontal="right" vertical="center"/>
    </xf>
    <xf numFmtId="171" fontId="104" fillId="0" borderId="35" xfId="342" applyNumberFormat="1" applyFont="1" applyFill="1" applyBorder="1" applyAlignment="1" applyProtection="1">
      <alignment horizontal="right" vertical="center"/>
    </xf>
    <xf numFmtId="171" fontId="104" fillId="0" borderId="29" xfId="342" applyNumberFormat="1" applyFont="1" applyFill="1" applyBorder="1" applyAlignment="1" applyProtection="1">
      <alignment horizontal="right" vertical="center"/>
    </xf>
    <xf numFmtId="171" fontId="104" fillId="0" borderId="37" xfId="342" applyNumberFormat="1" applyFont="1" applyFill="1" applyBorder="1" applyAlignment="1" applyProtection="1">
      <alignment horizontal="right" vertical="center"/>
    </xf>
    <xf numFmtId="180" fontId="125" fillId="0" borderId="0" xfId="345" applyNumberFormat="1" applyFont="1" applyFill="1" applyBorder="1" applyAlignment="1" applyProtection="1">
      <alignment horizontal="right" vertical="center"/>
    </xf>
    <xf numFmtId="180" fontId="125" fillId="0" borderId="14" xfId="345" applyNumberFormat="1" applyFont="1" applyFill="1" applyBorder="1" applyAlignment="1" applyProtection="1">
      <alignment horizontal="right" vertical="center"/>
    </xf>
    <xf numFmtId="180" fontId="125" fillId="0" borderId="35" xfId="345" applyNumberFormat="1" applyFont="1" applyFill="1" applyBorder="1" applyAlignment="1" applyProtection="1">
      <alignment horizontal="right" vertical="center"/>
    </xf>
    <xf numFmtId="171" fontId="69" fillId="0" borderId="0" xfId="0" applyNumberFormat="1" applyFont="1" applyFill="1" applyBorder="1" applyAlignment="1" applyProtection="1">
      <alignment horizontal="right" vertical="center"/>
    </xf>
    <xf numFmtId="180" fontId="104" fillId="0" borderId="0" xfId="345" applyNumberFormat="1" applyFont="1" applyFill="1" applyBorder="1" applyAlignment="1" applyProtection="1">
      <alignment horizontal="right" vertical="center"/>
    </xf>
    <xf numFmtId="171" fontId="72" fillId="0" borderId="0" xfId="0" applyNumberFormat="1" applyFont="1" applyFill="1" applyBorder="1" applyAlignment="1" applyProtection="1">
      <alignment horizontal="right" vertical="center"/>
    </xf>
    <xf numFmtId="180" fontId="104" fillId="0" borderId="52" xfId="345" applyNumberFormat="1" applyFont="1" applyFill="1" applyBorder="1" applyAlignment="1" applyProtection="1">
      <alignment horizontal="right" vertical="center"/>
    </xf>
    <xf numFmtId="180" fontId="104" fillId="0" borderId="19" xfId="345" applyNumberFormat="1" applyFont="1" applyFill="1" applyBorder="1" applyAlignment="1" applyProtection="1">
      <alignment horizontal="right" vertical="center"/>
    </xf>
    <xf numFmtId="180" fontId="104" fillId="0" borderId="0" xfId="345" applyNumberFormat="1" applyFont="1" applyFill="1" applyAlignment="1" applyProtection="1">
      <alignment horizontal="right" vertical="center"/>
    </xf>
    <xf numFmtId="181" fontId="66" fillId="0" borderId="20" xfId="467" applyNumberFormat="1" applyFont="1" applyBorder="1" applyAlignment="1" applyProtection="1">
      <alignment horizontal="right"/>
    </xf>
    <xf numFmtId="181" fontId="66" fillId="0" borderId="18" xfId="467" applyNumberFormat="1" applyFont="1" applyFill="1" applyBorder="1" applyAlignment="1" applyProtection="1">
      <alignment horizontal="right"/>
    </xf>
    <xf numFmtId="181" fontId="66" fillId="0" borderId="20" xfId="467" applyNumberFormat="1" applyFont="1" applyFill="1" applyBorder="1" applyAlignment="1" applyProtection="1">
      <alignment horizontal="right"/>
    </xf>
    <xf numFmtId="181" fontId="67" fillId="0" borderId="20" xfId="467" applyNumberFormat="1" applyFont="1" applyBorder="1" applyAlignment="1" applyProtection="1">
      <alignment horizontal="right"/>
    </xf>
    <xf numFmtId="181" fontId="67" fillId="0" borderId="18" xfId="467" applyNumberFormat="1" applyFont="1" applyFill="1" applyBorder="1" applyAlignment="1" applyProtection="1">
      <alignment horizontal="right"/>
    </xf>
    <xf numFmtId="181" fontId="67" fillId="0" borderId="20" xfId="467" applyNumberFormat="1" applyFont="1" applyFill="1" applyBorder="1" applyAlignment="1" applyProtection="1">
      <alignment horizontal="right"/>
    </xf>
    <xf numFmtId="171" fontId="78" fillId="25" borderId="0" xfId="343" applyNumberFormat="1" applyFont="1" applyFill="1" applyBorder="1" applyAlignment="1" applyProtection="1">
      <alignment horizontal="right" vertical="center"/>
    </xf>
    <xf numFmtId="171" fontId="127" fillId="0" borderId="35" xfId="340" applyNumberFormat="1" applyFont="1" applyFill="1" applyBorder="1" applyAlignment="1" applyProtection="1">
      <alignment horizontal="right"/>
    </xf>
    <xf numFmtId="171" fontId="127" fillId="0" borderId="37" xfId="340" applyNumberFormat="1" applyFont="1" applyFill="1" applyBorder="1" applyAlignment="1" applyProtection="1">
      <alignment horizontal="right"/>
    </xf>
    <xf numFmtId="0" fontId="122" fillId="0" borderId="23" xfId="0" applyFont="1" applyBorder="1" applyAlignment="1" applyProtection="1">
      <alignment horizontal="center" vertical="center"/>
      <protection locked="0" hidden="1"/>
    </xf>
    <xf numFmtId="0" fontId="67" fillId="0" borderId="0" xfId="0" applyFont="1" applyFill="1" applyAlignment="1">
      <alignment horizontal="left"/>
    </xf>
    <xf numFmtId="0" fontId="67" fillId="0" borderId="0" xfId="0" quotePrefix="1" applyFont="1" applyFill="1" applyAlignment="1">
      <alignment horizontal="left"/>
    </xf>
    <xf numFmtId="0" fontId="67" fillId="0" borderId="0" xfId="0" applyFont="1" applyFill="1"/>
    <xf numFmtId="3" fontId="67" fillId="0" borderId="23" xfId="449" applyNumberFormat="1" applyFont="1" applyFill="1" applyBorder="1"/>
    <xf numFmtId="3" fontId="67" fillId="0" borderId="37" xfId="449" applyNumberFormat="1" applyFont="1" applyFill="1" applyBorder="1"/>
    <xf numFmtId="0" fontId="119" fillId="0" borderId="0" xfId="0" applyFont="1" applyAlignment="1" applyProtection="1">
      <alignment horizontal="center"/>
      <protection locked="0" hidden="1"/>
    </xf>
    <xf numFmtId="165" fontId="69" fillId="0" borderId="20" xfId="339" applyFont="1" applyBorder="1" applyAlignment="1" applyProtection="1">
      <alignment horizontal="center"/>
    </xf>
    <xf numFmtId="165" fontId="69" fillId="0" borderId="53" xfId="339" applyFont="1" applyBorder="1" applyAlignment="1" applyProtection="1">
      <alignment horizontal="left"/>
    </xf>
    <xf numFmtId="0" fontId="69" fillId="0" borderId="22" xfId="0" applyFont="1" applyBorder="1" applyAlignment="1" applyProtection="1">
      <alignment horizontal="center"/>
    </xf>
    <xf numFmtId="165" fontId="69" fillId="0" borderId="66" xfId="339" quotePrefix="1" applyNumberFormat="1" applyFont="1" applyBorder="1" applyAlignment="1" applyProtection="1">
      <alignment horizontal="center"/>
    </xf>
    <xf numFmtId="167" fontId="67" fillId="0" borderId="15" xfId="450" applyNumberFormat="1" applyFont="1" applyFill="1" applyBorder="1" applyProtection="1"/>
    <xf numFmtId="167" fontId="67" fillId="0" borderId="26" xfId="339" applyNumberFormat="1" applyFont="1" applyFill="1" applyBorder="1" applyProtection="1"/>
    <xf numFmtId="165" fontId="55" fillId="0" borderId="0" xfId="339" applyFont="1" applyBorder="1"/>
    <xf numFmtId="167" fontId="55" fillId="0" borderId="0" xfId="339" applyNumberFormat="1" applyFont="1" applyBorder="1" applyProtection="1"/>
    <xf numFmtId="10" fontId="55" fillId="0" borderId="0" xfId="339" applyNumberFormat="1" applyFont="1" applyBorder="1" applyProtection="1"/>
    <xf numFmtId="165" fontId="66" fillId="0" borderId="18" xfId="340" applyFont="1" applyBorder="1"/>
    <xf numFmtId="1" fontId="67" fillId="0" borderId="18" xfId="340" applyNumberFormat="1" applyFont="1" applyBorder="1"/>
    <xf numFmtId="1" fontId="67" fillId="0" borderId="18" xfId="340" applyNumberFormat="1" applyFont="1" applyFill="1" applyBorder="1"/>
    <xf numFmtId="1" fontId="67" fillId="0" borderId="18" xfId="346" applyNumberFormat="1" applyFont="1" applyBorder="1"/>
    <xf numFmtId="171" fontId="128" fillId="0" borderId="35" xfId="340" applyNumberFormat="1" applyFont="1" applyFill="1" applyBorder="1" applyAlignment="1" applyProtection="1">
      <alignment horizontal="right"/>
    </xf>
    <xf numFmtId="49" fontId="67" fillId="25" borderId="18" xfId="483" applyNumberFormat="1" applyFont="1" applyFill="1" applyBorder="1" applyAlignment="1" applyProtection="1">
      <alignment horizontal="left"/>
    </xf>
    <xf numFmtId="165" fontId="67" fillId="25" borderId="0" xfId="483" quotePrefix="1" applyNumberFormat="1" applyFont="1" applyFill="1" applyBorder="1" applyAlignment="1" applyProtection="1">
      <alignment horizontal="center"/>
    </xf>
    <xf numFmtId="165" fontId="67" fillId="25" borderId="35" xfId="483" applyNumberFormat="1" applyFont="1" applyFill="1" applyBorder="1" applyAlignment="1" applyProtection="1">
      <alignment horizontal="left"/>
    </xf>
    <xf numFmtId="3" fontId="111" fillId="0" borderId="0" xfId="326" applyNumberFormat="1" applyFont="1" applyFill="1"/>
    <xf numFmtId="169" fontId="111" fillId="0" borderId="0" xfId="326" applyNumberFormat="1" applyFont="1" applyFill="1"/>
    <xf numFmtId="49" fontId="67" fillId="25" borderId="18" xfId="483" applyNumberFormat="1" applyFont="1" applyFill="1" applyBorder="1"/>
    <xf numFmtId="165" fontId="67" fillId="25" borderId="35" xfId="483" applyNumberFormat="1" applyFont="1" applyFill="1" applyBorder="1"/>
    <xf numFmtId="49" fontId="67" fillId="25" borderId="18" xfId="483" quotePrefix="1" applyNumberFormat="1" applyFont="1" applyFill="1" applyBorder="1"/>
    <xf numFmtId="169" fontId="111" fillId="0" borderId="0" xfId="326" applyNumberFormat="1" applyFont="1" applyFill="1" applyAlignment="1">
      <alignment vertical="center"/>
    </xf>
    <xf numFmtId="165" fontId="112" fillId="25" borderId="0" xfId="483" applyNumberFormat="1" applyFont="1" applyFill="1"/>
    <xf numFmtId="165" fontId="67" fillId="25" borderId="35" xfId="483" applyNumberFormat="1" applyFont="1" applyFill="1" applyBorder="1" applyAlignment="1">
      <alignment wrapText="1"/>
    </xf>
    <xf numFmtId="165" fontId="67" fillId="25" borderId="62" xfId="483" applyNumberFormat="1" applyFont="1" applyFill="1" applyBorder="1" applyAlignment="1">
      <alignment horizontal="center"/>
    </xf>
    <xf numFmtId="165" fontId="72" fillId="25" borderId="63" xfId="483" applyNumberFormat="1" applyFont="1" applyFill="1" applyBorder="1"/>
    <xf numFmtId="49" fontId="95" fillId="25" borderId="0" xfId="483" applyNumberFormat="1" applyFont="1" applyFill="1"/>
    <xf numFmtId="165" fontId="72" fillId="25" borderId="0" xfId="483" applyNumberFormat="1" applyFont="1" applyFill="1"/>
    <xf numFmtId="165" fontId="66" fillId="0" borderId="0" xfId="483" applyNumberFormat="1" applyFont="1" applyFill="1" applyAlignment="1">
      <alignment horizontal="center"/>
    </xf>
    <xf numFmtId="175" fontId="76" fillId="0" borderId="0" xfId="485" applyNumberFormat="1" applyFont="1" applyBorder="1"/>
    <xf numFmtId="175" fontId="76" fillId="0" borderId="14" xfId="485" applyNumberFormat="1" applyFont="1" applyBorder="1"/>
    <xf numFmtId="175" fontId="76" fillId="0" borderId="15" xfId="485" applyNumberFormat="1" applyFont="1" applyBorder="1"/>
    <xf numFmtId="175" fontId="76" fillId="0" borderId="0" xfId="485" applyNumberFormat="1" applyFont="1" applyBorder="1" applyProtection="1"/>
    <xf numFmtId="175" fontId="76" fillId="0" borderId="35" xfId="485" applyNumberFormat="1" applyFont="1" applyBorder="1" applyProtection="1"/>
    <xf numFmtId="1" fontId="67" fillId="0" borderId="20" xfId="485" applyNumberFormat="1" applyFont="1" applyBorder="1"/>
    <xf numFmtId="0" fontId="27" fillId="0" borderId="0" xfId="326"/>
    <xf numFmtId="165" fontId="112" fillId="0" borderId="20" xfId="485" applyNumberFormat="1" applyFont="1" applyBorder="1"/>
    <xf numFmtId="1" fontId="67" fillId="0" borderId="20" xfId="485" applyNumberFormat="1" applyFont="1" applyBorder="1" applyAlignment="1">
      <alignment wrapText="1"/>
    </xf>
    <xf numFmtId="1" fontId="67" fillId="0" borderId="20" xfId="486" applyNumberFormat="1" applyFont="1" applyBorder="1"/>
    <xf numFmtId="49" fontId="67" fillId="0" borderId="61" xfId="485" applyNumberFormat="1" applyFont="1" applyBorder="1"/>
    <xf numFmtId="165" fontId="84" fillId="0" borderId="0" xfId="485" applyNumberFormat="1" applyFont="1" applyFill="1" applyBorder="1"/>
    <xf numFmtId="4" fontId="84" fillId="0" borderId="0" xfId="485" applyNumberFormat="1" applyFont="1"/>
    <xf numFmtId="175" fontId="76" fillId="0" borderId="0" xfId="310" applyNumberFormat="1" applyFont="1" applyFill="1" applyBorder="1"/>
    <xf numFmtId="175" fontId="76" fillId="0" borderId="14" xfId="310" applyNumberFormat="1" applyFont="1" applyFill="1" applyBorder="1"/>
    <xf numFmtId="175" fontId="76" fillId="0" borderId="15" xfId="310" applyNumberFormat="1" applyFont="1" applyFill="1" applyBorder="1"/>
    <xf numFmtId="175" fontId="76" fillId="25" borderId="0" xfId="310" applyNumberFormat="1" applyFont="1" applyFill="1" applyBorder="1" applyProtection="1"/>
    <xf numFmtId="175" fontId="76" fillId="25" borderId="35" xfId="310" applyNumberFormat="1" applyFont="1" applyFill="1" applyBorder="1" applyProtection="1"/>
    <xf numFmtId="165" fontId="67" fillId="25" borderId="18" xfId="310" quotePrefix="1" applyNumberFormat="1" applyFont="1" applyFill="1" applyBorder="1" applyAlignment="1" applyProtection="1">
      <alignment horizontal="left"/>
    </xf>
    <xf numFmtId="165" fontId="67" fillId="25" borderId="0" xfId="310" quotePrefix="1" applyNumberFormat="1" applyFont="1" applyFill="1" applyBorder="1" applyAlignment="1" applyProtection="1">
      <alignment horizontal="center"/>
    </xf>
    <xf numFmtId="165" fontId="67" fillId="25" borderId="35" xfId="310" applyNumberFormat="1" applyFont="1" applyFill="1" applyBorder="1" applyAlignment="1" applyProtection="1">
      <alignment horizontal="left"/>
    </xf>
    <xf numFmtId="165" fontId="67" fillId="0" borderId="18" xfId="310" quotePrefix="1" applyNumberFormat="1" applyFont="1" applyFill="1" applyBorder="1" applyAlignment="1" applyProtection="1">
      <alignment horizontal="left"/>
    </xf>
    <xf numFmtId="165" fontId="67" fillId="0" borderId="0" xfId="310" applyNumberFormat="1" applyFont="1" applyFill="1" applyBorder="1" applyAlignment="1" applyProtection="1">
      <alignment horizontal="center"/>
    </xf>
    <xf numFmtId="165" fontId="67" fillId="0" borderId="35" xfId="310" applyNumberFormat="1" applyFont="1" applyFill="1" applyBorder="1" applyAlignment="1" applyProtection="1">
      <alignment horizontal="left"/>
    </xf>
    <xf numFmtId="165" fontId="67" fillId="0" borderId="0" xfId="310" quotePrefix="1" applyNumberFormat="1" applyFont="1" applyFill="1" applyBorder="1" applyAlignment="1" applyProtection="1">
      <alignment horizontal="center"/>
    </xf>
    <xf numFmtId="165" fontId="67" fillId="25" borderId="37" xfId="310" applyNumberFormat="1" applyFont="1" applyFill="1" applyBorder="1" applyAlignment="1" applyProtection="1">
      <alignment horizontal="left" wrapText="1"/>
    </xf>
    <xf numFmtId="2" fontId="55" fillId="0" borderId="0" xfId="449" applyNumberFormat="1" applyFont="1"/>
    <xf numFmtId="4" fontId="130" fillId="0" borderId="0" xfId="449" applyNumberFormat="1" applyFont="1"/>
    <xf numFmtId="177" fontId="55" fillId="0" borderId="0" xfId="449" applyNumberFormat="1" applyFont="1"/>
    <xf numFmtId="0" fontId="66" fillId="0" borderId="18" xfId="449" applyFont="1" applyBorder="1"/>
    <xf numFmtId="0" fontId="131" fillId="0" borderId="0" xfId="0" applyFont="1" applyProtection="1">
      <protection locked="0" hidden="1"/>
    </xf>
    <xf numFmtId="0" fontId="131" fillId="0" borderId="0" xfId="0" applyFont="1" applyBorder="1" applyProtection="1">
      <protection locked="0" hidden="1"/>
    </xf>
    <xf numFmtId="0" fontId="119" fillId="0" borderId="15" xfId="0" applyFont="1" applyBorder="1" applyAlignment="1" applyProtection="1">
      <alignment horizontal="centerContinuous"/>
      <protection locked="0" hidden="1"/>
    </xf>
    <xf numFmtId="0" fontId="123" fillId="0" borderId="23" xfId="0" applyFont="1" applyBorder="1" applyAlignment="1" applyProtection="1">
      <alignment horizontal="center"/>
      <protection locked="0" hidden="1"/>
    </xf>
    <xf numFmtId="165" fontId="67" fillId="0" borderId="0" xfId="483" quotePrefix="1" applyNumberFormat="1" applyFont="1" applyFill="1"/>
    <xf numFmtId="165" fontId="66" fillId="0" borderId="0" xfId="467" applyFont="1" applyAlignment="1">
      <alignment horizontal="center"/>
    </xf>
    <xf numFmtId="179" fontId="116" fillId="0" borderId="0" xfId="0" applyNumberFormat="1" applyFont="1" applyAlignment="1">
      <alignment horizontal="right"/>
    </xf>
    <xf numFmtId="179" fontId="115" fillId="0" borderId="0" xfId="0" applyNumberFormat="1" applyFont="1" applyAlignment="1">
      <alignment horizontal="right" vertical="center"/>
    </xf>
    <xf numFmtId="179" fontId="116" fillId="26" borderId="20" xfId="0" applyNumberFormat="1" applyFont="1" applyFill="1" applyBorder="1" applyAlignment="1">
      <alignment horizontal="right"/>
    </xf>
    <xf numFmtId="179" fontId="67" fillId="0" borderId="20" xfId="313" applyNumberFormat="1" applyFont="1" applyFill="1" applyBorder="1" applyAlignment="1">
      <alignment vertical="center"/>
    </xf>
    <xf numFmtId="179" fontId="76" fillId="25" borderId="0" xfId="341" applyNumberFormat="1" applyFont="1" applyFill="1" applyBorder="1" applyAlignment="1" applyProtection="1"/>
    <xf numFmtId="179" fontId="116" fillId="0" borderId="12" xfId="0" applyNumberFormat="1" applyFont="1" applyBorder="1" applyAlignment="1">
      <alignment horizontal="right" wrapText="1"/>
    </xf>
    <xf numFmtId="179" fontId="78" fillId="25" borderId="18" xfId="341" applyNumberFormat="1" applyFont="1" applyFill="1" applyBorder="1" applyAlignment="1" applyProtection="1"/>
    <xf numFmtId="179" fontId="115" fillId="0" borderId="0" xfId="0" applyNumberFormat="1" applyFont="1" applyBorder="1" applyAlignment="1">
      <alignment horizontal="right" wrapText="1"/>
    </xf>
    <xf numFmtId="179" fontId="78" fillId="25" borderId="36" xfId="341" applyNumberFormat="1" applyFont="1" applyFill="1" applyBorder="1" applyAlignment="1" applyProtection="1"/>
    <xf numFmtId="179" fontId="115" fillId="0" borderId="29" xfId="0" applyNumberFormat="1" applyFont="1" applyBorder="1" applyAlignment="1">
      <alignment horizontal="right" wrapText="1"/>
    </xf>
    <xf numFmtId="165" fontId="84" fillId="25" borderId="11" xfId="483" applyNumberFormat="1" applyFont="1" applyFill="1" applyBorder="1"/>
    <xf numFmtId="179" fontId="111" fillId="0" borderId="0" xfId="326" applyNumberFormat="1" applyFont="1" applyFill="1" applyAlignment="1">
      <alignment vertical="center"/>
    </xf>
    <xf numFmtId="179" fontId="111" fillId="0" borderId="0" xfId="326" applyNumberFormat="1" applyFont="1" applyFill="1"/>
    <xf numFmtId="179" fontId="111" fillId="0" borderId="35" xfId="326" applyNumberFormat="1" applyFont="1" applyFill="1" applyBorder="1"/>
    <xf numFmtId="179" fontId="67" fillId="0" borderId="35" xfId="483" applyNumberFormat="1" applyFont="1" applyFill="1" applyBorder="1" applyAlignment="1">
      <alignment vertical="center"/>
    </xf>
    <xf numFmtId="179" fontId="78" fillId="0" borderId="18" xfId="483" applyNumberFormat="1" applyFont="1" applyFill="1" applyBorder="1" applyAlignment="1" applyProtection="1">
      <alignment vertical="center"/>
    </xf>
    <xf numFmtId="179" fontId="111" fillId="0" borderId="35" xfId="326" applyNumberFormat="1" applyFont="1" applyFill="1" applyBorder="1" applyAlignment="1">
      <alignment vertical="center"/>
    </xf>
    <xf numFmtId="179" fontId="111" fillId="0" borderId="18" xfId="326" applyNumberFormat="1" applyFont="1" applyFill="1" applyBorder="1" applyAlignment="1">
      <alignment vertical="center"/>
    </xf>
    <xf numFmtId="179" fontId="111" fillId="0" borderId="63" xfId="326" applyNumberFormat="1" applyFont="1" applyFill="1" applyBorder="1"/>
    <xf numFmtId="179" fontId="113" fillId="0" borderId="29" xfId="326" applyNumberFormat="1" applyFont="1" applyFill="1" applyBorder="1"/>
    <xf numFmtId="179" fontId="67" fillId="0" borderId="37" xfId="483" applyNumberFormat="1" applyFont="1" applyFill="1" applyBorder="1" applyAlignment="1">
      <alignment vertical="center"/>
    </xf>
    <xf numFmtId="179" fontId="111" fillId="0" borderId="37" xfId="326" applyNumberFormat="1" applyFont="1" applyFill="1" applyBorder="1" applyAlignment="1">
      <alignment vertical="center"/>
    </xf>
    <xf numFmtId="179" fontId="76" fillId="0" borderId="0" xfId="483" applyNumberFormat="1" applyFont="1" applyFill="1" applyBorder="1" applyAlignment="1">
      <alignment vertical="center"/>
    </xf>
    <xf numFmtId="179" fontId="76" fillId="0" borderId="20" xfId="483" applyNumberFormat="1" applyFont="1" applyFill="1" applyBorder="1" applyAlignment="1">
      <alignment vertical="center"/>
    </xf>
    <xf numFmtId="179" fontId="76" fillId="0" borderId="35" xfId="483" applyNumberFormat="1" applyFont="1" applyFill="1" applyBorder="1" applyAlignment="1">
      <alignment vertical="center"/>
    </xf>
    <xf numFmtId="179" fontId="85" fillId="0" borderId="0" xfId="483" applyNumberFormat="1" applyFont="1" applyFill="1" applyBorder="1" applyAlignment="1">
      <alignment vertical="center"/>
    </xf>
    <xf numFmtId="179" fontId="67" fillId="0" borderId="61" xfId="483" applyNumberFormat="1" applyFont="1" applyFill="1" applyBorder="1" applyAlignment="1">
      <alignment vertical="center"/>
    </xf>
    <xf numFmtId="179" fontId="67" fillId="0" borderId="62" xfId="483" applyNumberFormat="1" applyFont="1" applyFill="1" applyBorder="1" applyAlignment="1">
      <alignment vertical="center"/>
    </xf>
    <xf numFmtId="179" fontId="111" fillId="0" borderId="63" xfId="326" applyNumberFormat="1" applyFont="1" applyFill="1" applyBorder="1" applyAlignment="1">
      <alignment vertical="center"/>
    </xf>
    <xf numFmtId="179" fontId="67" fillId="0" borderId="63" xfId="483" applyNumberFormat="1" applyFont="1" applyFill="1" applyBorder="1" applyAlignment="1">
      <alignment vertical="center"/>
    </xf>
    <xf numFmtId="179" fontId="78" fillId="0" borderId="62" xfId="483" applyNumberFormat="1" applyFont="1" applyFill="1" applyBorder="1" applyAlignment="1" applyProtection="1">
      <alignment vertical="center"/>
    </xf>
    <xf numFmtId="179" fontId="78" fillId="0" borderId="36" xfId="484" applyNumberFormat="1" applyFont="1" applyFill="1" applyBorder="1" applyAlignment="1">
      <alignment horizontal="right" vertical="center" wrapText="1"/>
    </xf>
    <xf numFmtId="179" fontId="113" fillId="0" borderId="29" xfId="326" applyNumberFormat="1" applyFont="1" applyFill="1" applyBorder="1" applyAlignment="1">
      <alignment vertical="center"/>
    </xf>
    <xf numFmtId="169" fontId="111" fillId="0" borderId="0" xfId="326" applyNumberFormat="1" applyFont="1" applyFill="1" applyBorder="1"/>
    <xf numFmtId="169" fontId="111" fillId="0" borderId="0" xfId="326" applyNumberFormat="1" applyFont="1" applyFill="1" applyBorder="1" applyAlignment="1">
      <alignment vertical="center"/>
    </xf>
    <xf numFmtId="175" fontId="67" fillId="0" borderId="0" xfId="483" applyNumberFormat="1" applyFont="1" applyFill="1" applyBorder="1"/>
    <xf numFmtId="3" fontId="78" fillId="0" borderId="0" xfId="484" applyNumberFormat="1" applyFont="1" applyFill="1" applyBorder="1" applyAlignment="1">
      <alignment horizontal="right" wrapText="1"/>
    </xf>
    <xf numFmtId="165" fontId="84" fillId="0" borderId="0" xfId="483" applyNumberFormat="1" applyFont="1" applyFill="1" applyBorder="1" applyAlignment="1" applyProtection="1">
      <alignment horizontal="center"/>
    </xf>
    <xf numFmtId="179" fontId="76" fillId="0" borderId="0" xfId="485" applyNumberFormat="1" applyFont="1" applyFill="1" applyBorder="1"/>
    <xf numFmtId="179" fontId="76" fillId="0" borderId="35" xfId="485" applyNumberFormat="1" applyFont="1" applyFill="1" applyBorder="1"/>
    <xf numFmtId="179" fontId="67" fillId="0" borderId="35" xfId="485" applyNumberFormat="1" applyFont="1" applyFill="1" applyBorder="1"/>
    <xf numFmtId="179" fontId="78" fillId="0" borderId="18" xfId="485" applyNumberFormat="1" applyFont="1" applyFill="1" applyBorder="1" applyProtection="1"/>
    <xf numFmtId="179" fontId="78" fillId="0" borderId="18" xfId="485" applyNumberFormat="1" applyFont="1" applyFill="1" applyBorder="1" applyAlignment="1" applyProtection="1">
      <alignment vertical="center"/>
    </xf>
    <xf numFmtId="179" fontId="115" fillId="0" borderId="0" xfId="326" applyNumberFormat="1" applyFont="1" applyFill="1" applyBorder="1"/>
    <xf numFmtId="179" fontId="67" fillId="0" borderId="20" xfId="485" applyNumberFormat="1" applyFont="1" applyFill="1" applyBorder="1"/>
    <xf numFmtId="179" fontId="67" fillId="0" borderId="61" xfId="485" applyNumberFormat="1" applyFont="1" applyFill="1" applyBorder="1"/>
    <xf numFmtId="179" fontId="67" fillId="0" borderId="62" xfId="485" applyNumberFormat="1" applyFont="1" applyFill="1" applyBorder="1"/>
    <xf numFmtId="179" fontId="67" fillId="0" borderId="63" xfId="485" applyNumberFormat="1" applyFont="1" applyFill="1" applyBorder="1"/>
    <xf numFmtId="179" fontId="67" fillId="0" borderId="67" xfId="485" applyNumberFormat="1" applyFont="1" applyFill="1" applyBorder="1"/>
    <xf numFmtId="179" fontId="78" fillId="0" borderId="62" xfId="485" applyNumberFormat="1" applyFont="1" applyFill="1" applyBorder="1" applyProtection="1"/>
    <xf numFmtId="179" fontId="111" fillId="0" borderId="36" xfId="326" applyNumberFormat="1" applyFont="1" applyFill="1" applyBorder="1"/>
    <xf numFmtId="179" fontId="67" fillId="0" borderId="37" xfId="485" applyNumberFormat="1" applyFont="1" applyFill="1" applyBorder="1"/>
    <xf numFmtId="179" fontId="67" fillId="0" borderId="23" xfId="485" applyNumberFormat="1" applyFont="1" applyFill="1" applyBorder="1"/>
    <xf numFmtId="179" fontId="111" fillId="0" borderId="37" xfId="326" applyNumberFormat="1" applyFont="1" applyFill="1" applyBorder="1"/>
    <xf numFmtId="179" fontId="76" fillId="0" borderId="0" xfId="310" applyNumberFormat="1" applyFont="1" applyFill="1" applyBorder="1" applyAlignment="1">
      <alignment vertical="center"/>
    </xf>
    <xf numFmtId="179" fontId="76" fillId="0" borderId="35" xfId="310" applyNumberFormat="1" applyFont="1" applyFill="1" applyBorder="1" applyAlignment="1">
      <alignment vertical="center"/>
    </xf>
    <xf numFmtId="179" fontId="76" fillId="25" borderId="0" xfId="310" applyNumberFormat="1" applyFont="1" applyFill="1" applyBorder="1" applyAlignment="1" applyProtection="1">
      <alignment vertical="center"/>
    </xf>
    <xf numFmtId="179" fontId="76" fillId="25" borderId="35" xfId="310" applyNumberFormat="1" applyFont="1" applyFill="1" applyBorder="1" applyAlignment="1" applyProtection="1">
      <alignment vertical="center"/>
    </xf>
    <xf numFmtId="179" fontId="115" fillId="0" borderId="0" xfId="310" applyNumberFormat="1" applyFont="1" applyFill="1" applyAlignment="1">
      <alignment vertical="center"/>
    </xf>
    <xf numFmtId="179" fontId="115" fillId="0" borderId="35" xfId="310" applyNumberFormat="1" applyFont="1" applyFill="1" applyBorder="1" applyAlignment="1">
      <alignment vertical="center"/>
    </xf>
    <xf numFmtId="179" fontId="115" fillId="0" borderId="18" xfId="310" applyNumberFormat="1" applyFont="1" applyFill="1" applyBorder="1" applyAlignment="1">
      <alignment vertical="center"/>
    </xf>
    <xf numFmtId="179" fontId="111" fillId="25" borderId="35" xfId="326" applyNumberFormat="1" applyFont="1" applyFill="1" applyBorder="1" applyAlignment="1">
      <alignment vertical="center"/>
    </xf>
    <xf numFmtId="179" fontId="78" fillId="25" borderId="18" xfId="310" applyNumberFormat="1" applyFont="1" applyFill="1" applyBorder="1" applyAlignment="1" applyProtection="1">
      <alignment vertical="center"/>
    </xf>
    <xf numFmtId="179" fontId="78" fillId="0" borderId="18" xfId="310" applyNumberFormat="1" applyFont="1" applyFill="1" applyBorder="1" applyAlignment="1" applyProtection="1">
      <alignment vertical="center"/>
    </xf>
    <xf numFmtId="179" fontId="78" fillId="25" borderId="36" xfId="310" applyNumberFormat="1" applyFont="1" applyFill="1" applyBorder="1" applyAlignment="1" applyProtection="1">
      <alignment vertical="center"/>
    </xf>
    <xf numFmtId="0" fontId="67" fillId="25" borderId="18" xfId="315" quotePrefix="1" applyNumberFormat="1" applyFont="1" applyFill="1" applyBorder="1" applyAlignment="1">
      <alignment horizontal="center"/>
    </xf>
    <xf numFmtId="179" fontId="116" fillId="0" borderId="0" xfId="315" applyNumberFormat="1" applyFont="1" applyFill="1"/>
    <xf numFmtId="179" fontId="76" fillId="0" borderId="35" xfId="315" applyNumberFormat="1" applyFont="1" applyFill="1" applyBorder="1"/>
    <xf numFmtId="179" fontId="76" fillId="25" borderId="18" xfId="315" applyNumberFormat="1" applyFont="1" applyFill="1" applyBorder="1" applyProtection="1"/>
    <xf numFmtId="179" fontId="117" fillId="25" borderId="35" xfId="326" applyNumberFormat="1" applyFont="1" applyFill="1" applyBorder="1" applyAlignment="1"/>
    <xf numFmtId="179" fontId="115" fillId="0" borderId="0" xfId="315" applyNumberFormat="1" applyFont="1" applyFill="1"/>
    <xf numFmtId="179" fontId="67" fillId="0" borderId="35" xfId="315" applyNumberFormat="1" applyFont="1" applyFill="1" applyBorder="1"/>
    <xf numFmtId="179" fontId="78" fillId="25" borderId="18" xfId="315" applyNumberFormat="1" applyFont="1" applyFill="1" applyBorder="1" applyProtection="1"/>
    <xf numFmtId="179" fontId="111" fillId="25" borderId="35" xfId="326" applyNumberFormat="1" applyFont="1" applyFill="1" applyBorder="1"/>
    <xf numFmtId="165" fontId="69" fillId="0" borderId="0" xfId="467" applyFont="1" applyBorder="1" applyAlignment="1" applyProtection="1">
      <alignment horizontal="center"/>
    </xf>
    <xf numFmtId="165" fontId="71" fillId="0" borderId="0" xfId="467" applyFont="1" applyBorder="1" applyAlignment="1" applyProtection="1">
      <alignment horizontal="center" vertical="center"/>
    </xf>
    <xf numFmtId="181" fontId="66" fillId="0" borderId="0" xfId="467" applyNumberFormat="1" applyFont="1" applyFill="1" applyBorder="1" applyAlignment="1" applyProtection="1">
      <alignment horizontal="right"/>
    </xf>
    <xf numFmtId="181" fontId="67" fillId="0" borderId="0" xfId="467" applyNumberFormat="1" applyFont="1" applyFill="1" applyBorder="1" applyAlignment="1" applyProtection="1">
      <alignment horizontal="right"/>
    </xf>
    <xf numFmtId="167" fontId="67" fillId="0" borderId="0" xfId="467" applyNumberFormat="1" applyFont="1" applyFill="1" applyBorder="1" applyAlignment="1" applyProtection="1">
      <alignment horizontal="right"/>
    </xf>
    <xf numFmtId="3" fontId="73" fillId="0" borderId="0" xfId="449" applyNumberFormat="1" applyFont="1"/>
    <xf numFmtId="166" fontId="66" fillId="0" borderId="14" xfId="449" applyNumberFormat="1" applyFont="1" applyBorder="1" applyAlignment="1">
      <alignment horizontal="right"/>
    </xf>
    <xf numFmtId="166" fontId="66" fillId="0" borderId="35" xfId="449" applyNumberFormat="1" applyFont="1" applyBorder="1" applyAlignment="1">
      <alignment horizontal="right"/>
    </xf>
    <xf numFmtId="166" fontId="67" fillId="0" borderId="35" xfId="449" applyNumberFormat="1" applyFont="1" applyBorder="1" applyAlignment="1">
      <alignment horizontal="right"/>
    </xf>
    <xf numFmtId="166" fontId="67" fillId="0" borderId="37" xfId="449" applyNumberFormat="1" applyFont="1" applyBorder="1" applyAlignment="1">
      <alignment horizontal="right"/>
    </xf>
    <xf numFmtId="183" fontId="66" fillId="0" borderId="0" xfId="449" applyNumberFormat="1" applyFont="1" applyAlignment="1">
      <alignment horizontal="right"/>
    </xf>
    <xf numFmtId="183" fontId="66" fillId="0" borderId="20" xfId="449" applyNumberFormat="1" applyFont="1" applyFill="1" applyBorder="1" applyAlignment="1">
      <alignment horizontal="right"/>
    </xf>
    <xf numFmtId="183" fontId="67" fillId="0" borderId="0" xfId="449" applyNumberFormat="1" applyFont="1" applyAlignment="1">
      <alignment horizontal="right"/>
    </xf>
    <xf numFmtId="183" fontId="67" fillId="0" borderId="20" xfId="449" applyNumberFormat="1" applyFont="1" applyFill="1" applyBorder="1" applyAlignment="1">
      <alignment horizontal="right"/>
    </xf>
    <xf numFmtId="0" fontId="55" fillId="0" borderId="0" xfId="449" applyFont="1" applyAlignment="1">
      <alignment horizontal="right"/>
    </xf>
    <xf numFmtId="165" fontId="112" fillId="25" borderId="0" xfId="483" applyNumberFormat="1" applyFont="1" applyFill="1" applyAlignment="1">
      <alignment horizontal="center"/>
    </xf>
    <xf numFmtId="166" fontId="132" fillId="0" borderId="11" xfId="339" applyNumberFormat="1" applyFont="1" applyFill="1" applyBorder="1" applyAlignment="1" applyProtection="1">
      <alignment horizontal="right"/>
    </xf>
    <xf numFmtId="184" fontId="67" fillId="0" borderId="20" xfId="449" applyNumberFormat="1" applyFont="1" applyFill="1" applyBorder="1"/>
    <xf numFmtId="184" fontId="67" fillId="0" borderId="37" xfId="449" applyNumberFormat="1" applyFont="1" applyFill="1" applyBorder="1"/>
    <xf numFmtId="184" fontId="67" fillId="0" borderId="20" xfId="339" applyNumberFormat="1" applyFont="1" applyFill="1" applyBorder="1" applyProtection="1"/>
    <xf numFmtId="184" fontId="67" fillId="0" borderId="38" xfId="339" applyNumberFormat="1" applyFont="1" applyFill="1" applyBorder="1" applyProtection="1"/>
    <xf numFmtId="184" fontId="67" fillId="0" borderId="23" xfId="339" applyNumberFormat="1" applyFont="1" applyFill="1" applyBorder="1" applyProtection="1"/>
    <xf numFmtId="184" fontId="67" fillId="0" borderId="22" xfId="339" applyNumberFormat="1" applyFont="1" applyFill="1" applyBorder="1" applyProtection="1"/>
    <xf numFmtId="184" fontId="80" fillId="0" borderId="22" xfId="339" applyNumberFormat="1" applyFont="1" applyFill="1" applyBorder="1" applyProtection="1"/>
    <xf numFmtId="183" fontId="55" fillId="0" borderId="0" xfId="449" applyNumberFormat="1" applyFont="1"/>
    <xf numFmtId="184" fontId="67" fillId="0" borderId="23" xfId="449" applyNumberFormat="1" applyFont="1" applyFill="1" applyBorder="1"/>
    <xf numFmtId="180" fontId="134" fillId="0" borderId="0" xfId="0" applyNumberFormat="1" applyFont="1" applyAlignment="1">
      <alignment horizontal="center" vertical="center"/>
    </xf>
    <xf numFmtId="165" fontId="72" fillId="0" borderId="0" xfId="340" applyFont="1"/>
    <xf numFmtId="166" fontId="66" fillId="0" borderId="10" xfId="0" applyNumberFormat="1" applyFont="1" applyFill="1" applyBorder="1" applyAlignment="1" applyProtection="1">
      <alignment vertical="center"/>
      <protection locked="0" hidden="1"/>
    </xf>
    <xf numFmtId="166" fontId="66" fillId="0" borderId="18" xfId="0" applyNumberFormat="1" applyFont="1" applyFill="1" applyBorder="1" applyAlignment="1" applyProtection="1">
      <alignment vertical="center"/>
      <protection locked="0" hidden="1"/>
    </xf>
    <xf numFmtId="0" fontId="122" fillId="0" borderId="35" xfId="0" applyFont="1" applyBorder="1" applyAlignment="1" applyProtection="1">
      <alignment horizontal="center" vertical="center"/>
      <protection locked="0" hidden="1"/>
    </xf>
    <xf numFmtId="182" fontId="133" fillId="0" borderId="0" xfId="485" applyNumberFormat="1" applyFont="1"/>
    <xf numFmtId="1" fontId="135" fillId="0" borderId="0" xfId="0" applyNumberFormat="1" applyFont="1"/>
    <xf numFmtId="167" fontId="67" fillId="0" borderId="20" xfId="339" applyNumberFormat="1" applyFont="1" applyFill="1" applyBorder="1" applyProtection="1"/>
    <xf numFmtId="167" fontId="67" fillId="0" borderId="10" xfId="450" applyNumberFormat="1" applyFont="1" applyBorder="1" applyAlignment="1" applyProtection="1"/>
    <xf numFmtId="167" fontId="67" fillId="0" borderId="20" xfId="450" applyNumberFormat="1" applyFont="1" applyFill="1" applyBorder="1" applyProtection="1"/>
    <xf numFmtId="167" fontId="67" fillId="0" borderId="35" xfId="339" applyNumberFormat="1" applyFont="1" applyFill="1" applyBorder="1" applyProtection="1"/>
    <xf numFmtId="167" fontId="67" fillId="0" borderId="40" xfId="339" applyNumberFormat="1" applyFont="1" applyFill="1" applyBorder="1" applyProtection="1"/>
    <xf numFmtId="179" fontId="67" fillId="0" borderId="23" xfId="313" applyNumberFormat="1" applyFont="1" applyFill="1" applyBorder="1" applyAlignment="1">
      <alignment vertical="center"/>
    </xf>
    <xf numFmtId="165" fontId="67" fillId="0" borderId="21" xfId="339" quotePrefix="1" applyFont="1" applyBorder="1" applyAlignment="1" applyProtection="1">
      <alignment horizontal="left" wrapText="1"/>
    </xf>
    <xf numFmtId="186" fontId="115" fillId="0" borderId="0" xfId="0" applyNumberFormat="1" applyFont="1" applyAlignment="1">
      <alignment horizontal="right" vertical="center"/>
    </xf>
    <xf numFmtId="186" fontId="116" fillId="0" borderId="0" xfId="0" applyNumberFormat="1" applyFont="1" applyAlignment="1">
      <alignment horizontal="right"/>
    </xf>
    <xf numFmtId="1" fontId="67" fillId="0" borderId="20" xfId="485" applyNumberFormat="1" applyFont="1" applyFill="1" applyBorder="1"/>
    <xf numFmtId="165" fontId="67" fillId="25" borderId="0" xfId="310" quotePrefix="1" applyNumberFormat="1" applyFont="1" applyFill="1" applyBorder="1" applyAlignment="1" applyProtection="1">
      <alignment horizontal="center" vertical="center"/>
    </xf>
    <xf numFmtId="165" fontId="67" fillId="25" borderId="0" xfId="483" quotePrefix="1" applyNumberFormat="1" applyFont="1" applyFill="1" applyBorder="1" applyAlignment="1" applyProtection="1">
      <alignment horizontal="center" vertical="center" wrapText="1"/>
    </xf>
    <xf numFmtId="165" fontId="67" fillId="25" borderId="35" xfId="483" applyNumberFormat="1" applyFont="1" applyFill="1" applyBorder="1" applyAlignment="1" applyProtection="1">
      <alignment wrapText="1"/>
    </xf>
    <xf numFmtId="49" fontId="67" fillId="25" borderId="18" xfId="483" applyNumberFormat="1" applyFont="1" applyFill="1" applyBorder="1" applyAlignment="1">
      <alignment vertical="center" wrapText="1"/>
    </xf>
    <xf numFmtId="165" fontId="67" fillId="25" borderId="18" xfId="310" quotePrefix="1" applyNumberFormat="1" applyFont="1" applyFill="1" applyBorder="1" applyAlignment="1" applyProtection="1">
      <alignment horizontal="left" vertical="center"/>
    </xf>
    <xf numFmtId="167" fontId="67" fillId="0" borderId="20" xfId="339" applyNumberFormat="1" applyFont="1" applyFill="1" applyBorder="1" applyProtection="1"/>
    <xf numFmtId="167" fontId="67" fillId="0" borderId="20" xfId="339" applyNumberFormat="1" applyFont="1" applyFill="1" applyBorder="1" applyProtection="1"/>
    <xf numFmtId="167" fontId="67" fillId="0" borderId="10" xfId="450" applyNumberFormat="1" applyFont="1" applyBorder="1" applyAlignment="1" applyProtection="1"/>
    <xf numFmtId="167" fontId="67" fillId="0" borderId="20" xfId="339" applyNumberFormat="1" applyFont="1" applyFill="1" applyBorder="1" applyProtection="1"/>
    <xf numFmtId="167" fontId="67" fillId="0" borderId="20" xfId="450" applyNumberFormat="1" applyFont="1" applyFill="1" applyBorder="1" applyProtection="1"/>
    <xf numFmtId="167" fontId="67" fillId="0" borderId="35" xfId="339" applyNumberFormat="1" applyFont="1" applyFill="1" applyBorder="1" applyProtection="1"/>
    <xf numFmtId="165" fontId="84" fillId="25" borderId="0" xfId="483" applyNumberFormat="1" applyFont="1" applyFill="1" applyAlignment="1" applyProtection="1">
      <alignment horizontal="center"/>
    </xf>
    <xf numFmtId="169" fontId="111" fillId="0" borderId="0" xfId="326" applyNumberFormat="1" applyFont="1" applyFill="1"/>
    <xf numFmtId="165" fontId="85" fillId="25" borderId="0" xfId="483" applyNumberFormat="1" applyFont="1" applyFill="1"/>
    <xf numFmtId="165" fontId="67" fillId="25" borderId="35" xfId="483" applyNumberFormat="1" applyFont="1" applyFill="1" applyBorder="1" applyAlignment="1" applyProtection="1">
      <alignment horizontal="left" vertical="center" wrapText="1"/>
    </xf>
    <xf numFmtId="165" fontId="84" fillId="25" borderId="0" xfId="310" applyNumberFormat="1" applyFont="1" applyFill="1"/>
    <xf numFmtId="165" fontId="85" fillId="25" borderId="0" xfId="310" applyNumberFormat="1" applyFont="1" applyFill="1"/>
    <xf numFmtId="0" fontId="120" fillId="0" borderId="15" xfId="0" applyFont="1" applyBorder="1" applyAlignment="1" applyProtection="1">
      <alignment horizontal="center" vertical="center"/>
      <protection locked="0" hidden="1"/>
    </xf>
    <xf numFmtId="0" fontId="120" fillId="0" borderId="20" xfId="0" applyFont="1" applyBorder="1" applyAlignment="1" applyProtection="1">
      <alignment horizontal="center" vertical="center"/>
      <protection locked="0" hidden="1"/>
    </xf>
    <xf numFmtId="0" fontId="82" fillId="0" borderId="0" xfId="0" applyFont="1"/>
    <xf numFmtId="165" fontId="66" fillId="0" borderId="15" xfId="342" applyFont="1" applyFill="1" applyBorder="1" applyAlignment="1">
      <alignment horizontal="left" vertical="center"/>
    </xf>
    <xf numFmtId="165" fontId="66" fillId="0" borderId="12" xfId="342" applyFont="1" applyFill="1" applyBorder="1" applyAlignment="1">
      <alignment horizontal="left" vertical="center"/>
    </xf>
    <xf numFmtId="165" fontId="66" fillId="0" borderId="16" xfId="342" applyFont="1" applyFill="1" applyBorder="1" applyAlignment="1">
      <alignment horizontal="left" vertical="center"/>
    </xf>
    <xf numFmtId="165" fontId="66" fillId="0" borderId="0" xfId="342" applyFont="1" applyFill="1" applyAlignment="1">
      <alignment vertical="center"/>
    </xf>
    <xf numFmtId="165" fontId="74" fillId="0" borderId="0" xfId="342" applyFont="1" applyFill="1" applyBorder="1" applyAlignment="1" applyProtection="1">
      <alignment horizontal="left" vertical="center"/>
      <protection locked="0"/>
    </xf>
    <xf numFmtId="165" fontId="69" fillId="0" borderId="20" xfId="342" applyFont="1" applyFill="1" applyBorder="1" applyAlignment="1">
      <alignment horizontal="centerContinuous" vertical="top"/>
    </xf>
    <xf numFmtId="165" fontId="69" fillId="0" borderId="0" xfId="342" applyFont="1" applyFill="1" applyAlignment="1">
      <alignment horizontal="center" vertical="center"/>
    </xf>
    <xf numFmtId="165" fontId="69" fillId="0" borderId="21" xfId="342" applyFont="1" applyFill="1" applyBorder="1" applyAlignment="1">
      <alignment horizontal="center" vertical="center"/>
    </xf>
    <xf numFmtId="165" fontId="69" fillId="0" borderId="21" xfId="342" applyFont="1" applyFill="1" applyBorder="1" applyAlignment="1">
      <alignment horizontal="centerContinuous" vertical="top"/>
    </xf>
    <xf numFmtId="165" fontId="67" fillId="0" borderId="0" xfId="342" applyFont="1" applyFill="1" applyAlignment="1">
      <alignment vertical="center"/>
    </xf>
    <xf numFmtId="165" fontId="69" fillId="0" borderId="20" xfId="342" applyFont="1" applyFill="1" applyBorder="1" applyAlignment="1">
      <alignment horizontal="centerContinuous" vertical="center"/>
    </xf>
    <xf numFmtId="165" fontId="69" fillId="0" borderId="21" xfId="342" applyFont="1" applyFill="1" applyBorder="1" applyAlignment="1">
      <alignment horizontal="center" vertical="top"/>
    </xf>
    <xf numFmtId="165" fontId="69" fillId="0" borderId="23" xfId="342" applyFont="1" applyFill="1" applyBorder="1" applyAlignment="1">
      <alignment vertical="center"/>
    </xf>
    <xf numFmtId="165" fontId="84" fillId="0" borderId="0" xfId="340" applyFont="1"/>
    <xf numFmtId="165" fontId="66" fillId="0" borderId="0" xfId="342" applyFont="1" applyFill="1" applyAlignment="1">
      <alignment horizontal="left" vertical="center"/>
    </xf>
    <xf numFmtId="165" fontId="66" fillId="0" borderId="12" xfId="342" applyFont="1" applyFill="1" applyBorder="1" applyAlignment="1">
      <alignment horizontal="centerContinuous" vertical="center"/>
    </xf>
    <xf numFmtId="165" fontId="66" fillId="0" borderId="21" xfId="342" applyFont="1" applyFill="1" applyBorder="1" applyAlignment="1">
      <alignment horizontal="left" vertical="center"/>
    </xf>
    <xf numFmtId="165" fontId="69" fillId="0" borderId="0" xfId="342" applyFont="1" applyFill="1" applyAlignment="1">
      <alignment horizontal="centerContinuous" vertical="center"/>
    </xf>
    <xf numFmtId="165" fontId="69" fillId="0" borderId="21" xfId="342" applyFont="1" applyFill="1" applyBorder="1" applyAlignment="1">
      <alignment horizontal="left" vertical="center"/>
    </xf>
    <xf numFmtId="165" fontId="69" fillId="0" borderId="0" xfId="342" applyFont="1" applyFill="1" applyBorder="1" applyAlignment="1" applyProtection="1">
      <alignment horizontal="right"/>
    </xf>
    <xf numFmtId="171" fontId="78" fillId="0" borderId="0" xfId="342" applyNumberFormat="1" applyFont="1" applyFill="1" applyBorder="1" applyAlignment="1" applyProtection="1">
      <alignment horizontal="right" vertical="center"/>
    </xf>
    <xf numFmtId="165" fontId="66" fillId="0" borderId="0" xfId="342" applyFont="1" applyFill="1" applyAlignment="1" applyProtection="1">
      <alignment horizontal="centerContinuous" vertical="center"/>
      <protection locked="0"/>
    </xf>
    <xf numFmtId="165" fontId="66" fillId="0" borderId="0" xfId="342" applyFont="1" applyFill="1" applyAlignment="1">
      <alignment horizontal="centerContinuous" vertical="center"/>
    </xf>
    <xf numFmtId="165" fontId="66" fillId="0" borderId="29" xfId="342" applyFont="1" applyFill="1" applyBorder="1" applyAlignment="1">
      <alignment vertical="center"/>
    </xf>
    <xf numFmtId="165" fontId="69" fillId="0" borderId="0" xfId="342" applyFont="1" applyFill="1" applyAlignment="1">
      <alignment horizontal="right" vertical="center"/>
    </xf>
    <xf numFmtId="165" fontId="66" fillId="0" borderId="47" xfId="342" applyFont="1" applyFill="1" applyBorder="1" applyAlignment="1">
      <alignment vertical="center"/>
    </xf>
    <xf numFmtId="165" fontId="69" fillId="0" borderId="0" xfId="342" applyFont="1" applyFill="1" applyBorder="1" applyAlignment="1">
      <alignment vertical="center"/>
    </xf>
    <xf numFmtId="165" fontId="66" fillId="0" borderId="12" xfId="342" applyFont="1" applyFill="1" applyBorder="1" applyAlignment="1">
      <alignment vertical="center"/>
    </xf>
    <xf numFmtId="165" fontId="66" fillId="0" borderId="18" xfId="342" applyFont="1" applyFill="1" applyBorder="1" applyAlignment="1">
      <alignment vertical="center"/>
    </xf>
    <xf numFmtId="165" fontId="66" fillId="0" borderId="0" xfId="342" applyFont="1" applyFill="1" applyBorder="1" applyAlignment="1">
      <alignment vertical="center"/>
    </xf>
    <xf numFmtId="165" fontId="66" fillId="0" borderId="18" xfId="342" applyFont="1" applyFill="1" applyBorder="1" applyAlignment="1">
      <alignment horizontal="center" vertical="center"/>
    </xf>
    <xf numFmtId="165" fontId="66" fillId="0" borderId="0" xfId="342" applyFont="1" applyFill="1" applyBorder="1" applyAlignment="1">
      <alignment horizontal="center" vertical="center"/>
    </xf>
    <xf numFmtId="165" fontId="66" fillId="0" borderId="18" xfId="342" applyFont="1" applyFill="1" applyBorder="1" applyAlignment="1">
      <alignment horizontal="left" vertical="center"/>
    </xf>
    <xf numFmtId="165" fontId="66" fillId="0" borderId="0" xfId="342" applyFont="1" applyFill="1" applyBorder="1" applyAlignment="1">
      <alignment horizontal="left" vertical="center"/>
    </xf>
    <xf numFmtId="165" fontId="66" fillId="0" borderId="35" xfId="342" applyFont="1" applyFill="1" applyBorder="1" applyAlignment="1">
      <alignment vertical="center"/>
    </xf>
    <xf numFmtId="165" fontId="69" fillId="0" borderId="0" xfId="342" applyFont="1" applyFill="1" applyBorder="1" applyAlignment="1">
      <alignment horizontal="centerContinuous" vertical="center"/>
    </xf>
    <xf numFmtId="165" fontId="69" fillId="0" borderId="20" xfId="342" applyFont="1" applyFill="1" applyBorder="1" applyAlignment="1">
      <alignment vertical="center"/>
    </xf>
    <xf numFmtId="165" fontId="69" fillId="0" borderId="21" xfId="342" applyFont="1" applyFill="1" applyBorder="1" applyAlignment="1">
      <alignment vertical="center"/>
    </xf>
    <xf numFmtId="165" fontId="69" fillId="0" borderId="35" xfId="342" applyFont="1" applyFill="1" applyBorder="1" applyAlignment="1">
      <alignment vertical="center"/>
    </xf>
    <xf numFmtId="165" fontId="71" fillId="0" borderId="27" xfId="342" applyFont="1" applyFill="1" applyBorder="1" applyAlignment="1">
      <alignment horizontal="centerContinuous" vertical="center"/>
    </xf>
    <xf numFmtId="165" fontId="71" fillId="0" borderId="28" xfId="342" applyFont="1" applyFill="1" applyBorder="1" applyAlignment="1">
      <alignment horizontal="centerContinuous" vertical="center"/>
    </xf>
    <xf numFmtId="165" fontId="71" fillId="0" borderId="42" xfId="342" applyFont="1" applyFill="1" applyBorder="1" applyAlignment="1">
      <alignment horizontal="centerContinuous" vertical="center"/>
    </xf>
    <xf numFmtId="165" fontId="71" fillId="0" borderId="48" xfId="342" applyFont="1" applyFill="1" applyBorder="1" applyAlignment="1">
      <alignment horizontal="center" vertical="center"/>
    </xf>
    <xf numFmtId="165" fontId="71" fillId="0" borderId="28" xfId="342" applyFont="1" applyFill="1" applyBorder="1" applyAlignment="1">
      <alignment horizontal="center" vertical="center"/>
    </xf>
    <xf numFmtId="165" fontId="71" fillId="0" borderId="49" xfId="342" applyFont="1" applyFill="1" applyBorder="1" applyAlignment="1">
      <alignment horizontal="center" vertical="center"/>
    </xf>
    <xf numFmtId="165" fontId="71" fillId="0" borderId="42" xfId="342" applyFont="1" applyFill="1" applyBorder="1" applyAlignment="1">
      <alignment horizontal="center" vertical="center"/>
    </xf>
    <xf numFmtId="165" fontId="71" fillId="0" borderId="50" xfId="342" applyFont="1" applyFill="1" applyBorder="1" applyAlignment="1">
      <alignment horizontal="center" vertical="center"/>
    </xf>
    <xf numFmtId="165" fontId="67" fillId="0" borderId="0" xfId="342" applyFont="1" applyFill="1" applyAlignment="1">
      <alignment horizontal="center" vertical="center"/>
    </xf>
    <xf numFmtId="165" fontId="66" fillId="0" borderId="10" xfId="342" applyFont="1" applyFill="1" applyBorder="1"/>
    <xf numFmtId="165" fontId="66" fillId="0" borderId="11" xfId="342" applyFont="1" applyFill="1" applyBorder="1"/>
    <xf numFmtId="165" fontId="66" fillId="0" borderId="11" xfId="342" applyFont="1" applyFill="1" applyBorder="1" applyAlignment="1" applyProtection="1">
      <alignment horizontal="left"/>
    </xf>
    <xf numFmtId="165" fontId="69" fillId="0" borderId="14" xfId="342" applyFont="1" applyFill="1" applyBorder="1" applyAlignment="1">
      <alignment horizontal="centerContinuous" vertical="center"/>
    </xf>
    <xf numFmtId="165" fontId="66" fillId="0" borderId="18" xfId="342" applyFont="1" applyFill="1" applyBorder="1"/>
    <xf numFmtId="165" fontId="66" fillId="0" borderId="0" xfId="342" applyFont="1" applyFill="1" applyBorder="1"/>
    <xf numFmtId="165" fontId="66" fillId="0" borderId="0" xfId="342" applyFont="1" applyFill="1" applyBorder="1" applyAlignment="1" applyProtection="1">
      <alignment horizontal="left"/>
    </xf>
    <xf numFmtId="165" fontId="66" fillId="0" borderId="36" xfId="342" applyFont="1" applyFill="1" applyBorder="1"/>
    <xf numFmtId="165" fontId="66" fillId="0" borderId="29" xfId="342" applyFont="1" applyFill="1" applyBorder="1"/>
    <xf numFmtId="165" fontId="66" fillId="0" borderId="29" xfId="342" applyFont="1" applyFill="1" applyBorder="1" applyAlignment="1" applyProtection="1">
      <alignment horizontal="left"/>
    </xf>
    <xf numFmtId="165" fontId="67" fillId="0" borderId="18" xfId="342" quotePrefix="1" applyFont="1" applyFill="1" applyBorder="1" applyAlignment="1" applyProtection="1">
      <alignment horizontal="left"/>
    </xf>
    <xf numFmtId="165" fontId="67" fillId="0" borderId="0" xfId="342" quotePrefix="1" applyFont="1" applyFill="1" applyBorder="1" applyAlignment="1" applyProtection="1">
      <alignment horizontal="left"/>
    </xf>
    <xf numFmtId="165" fontId="67" fillId="0" borderId="0" xfId="342" applyFont="1" applyFill="1" applyBorder="1" applyAlignment="1" applyProtection="1">
      <alignment horizontal="left"/>
    </xf>
    <xf numFmtId="165" fontId="72" fillId="0" borderId="12" xfId="342" applyFont="1" applyFill="1" applyBorder="1" applyAlignment="1">
      <alignment horizontal="centerContinuous" vertical="center"/>
    </xf>
    <xf numFmtId="165" fontId="67" fillId="0" borderId="18" xfId="342" applyFont="1" applyFill="1" applyBorder="1" applyAlignment="1" applyProtection="1">
      <alignment horizontal="left"/>
    </xf>
    <xf numFmtId="165" fontId="72" fillId="0" borderId="0" xfId="342" applyFont="1" applyFill="1" applyBorder="1" applyAlignment="1">
      <alignment horizontal="centerContinuous" vertical="center"/>
    </xf>
    <xf numFmtId="165" fontId="67" fillId="0" borderId="36" xfId="342" applyFont="1" applyFill="1" applyBorder="1" applyAlignment="1" applyProtection="1">
      <alignment horizontal="left"/>
    </xf>
    <xf numFmtId="165" fontId="67" fillId="0" borderId="29" xfId="342" applyFont="1" applyFill="1" applyBorder="1" applyAlignment="1" applyProtection="1">
      <alignment horizontal="left"/>
    </xf>
    <xf numFmtId="165" fontId="72" fillId="0" borderId="29" xfId="342" applyFont="1" applyFill="1" applyBorder="1" applyAlignment="1">
      <alignment horizontal="centerContinuous" vertical="center"/>
    </xf>
    <xf numFmtId="165" fontId="67" fillId="0" borderId="0" xfId="342" applyFont="1" applyFill="1" applyBorder="1" applyAlignment="1">
      <alignment vertical="center"/>
    </xf>
    <xf numFmtId="165" fontId="72" fillId="0" borderId="24" xfId="342" applyFont="1" applyFill="1" applyBorder="1" applyAlignment="1">
      <alignment horizontal="centerContinuous" vertical="center"/>
    </xf>
    <xf numFmtId="165" fontId="72" fillId="0" borderId="37" xfId="342" applyFont="1" applyFill="1" applyBorder="1" applyAlignment="1">
      <alignment horizontal="centerContinuous" vertical="center"/>
    </xf>
    <xf numFmtId="165" fontId="78" fillId="0" borderId="10" xfId="342" quotePrefix="1" applyFont="1" applyFill="1" applyBorder="1" applyAlignment="1" applyProtection="1">
      <alignment horizontal="left"/>
    </xf>
    <xf numFmtId="165" fontId="67" fillId="0" borderId="11" xfId="342" quotePrefix="1" applyFont="1" applyFill="1" applyBorder="1" applyAlignment="1" applyProtection="1">
      <alignment horizontal="left"/>
    </xf>
    <xf numFmtId="1" fontId="67" fillId="0" borderId="11" xfId="342" applyNumberFormat="1" applyFont="1" applyFill="1" applyBorder="1"/>
    <xf numFmtId="165" fontId="72" fillId="0" borderId="11" xfId="342" applyFont="1" applyFill="1" applyBorder="1" applyAlignment="1">
      <alignment horizontal="centerContinuous" vertical="center"/>
    </xf>
    <xf numFmtId="165" fontId="72" fillId="0" borderId="14" xfId="342" applyFont="1" applyFill="1" applyBorder="1" applyAlignment="1">
      <alignment horizontal="centerContinuous" vertical="center"/>
    </xf>
    <xf numFmtId="165" fontId="67" fillId="0" borderId="10" xfId="342" quotePrefix="1" applyFont="1" applyFill="1" applyBorder="1" applyAlignment="1" applyProtection="1">
      <alignment horizontal="left"/>
    </xf>
    <xf numFmtId="165" fontId="67" fillId="0" borderId="11" xfId="342" applyFont="1" applyFill="1" applyBorder="1" applyAlignment="1" applyProtection="1">
      <alignment horizontal="left"/>
    </xf>
    <xf numFmtId="165" fontId="67" fillId="0" borderId="36" xfId="342" quotePrefix="1" applyFont="1" applyFill="1" applyBorder="1" applyAlignment="1" applyProtection="1">
      <alignment horizontal="left"/>
    </xf>
    <xf numFmtId="165" fontId="78" fillId="0" borderId="0" xfId="342" applyFont="1" applyFill="1" applyAlignment="1">
      <alignment vertical="center"/>
    </xf>
    <xf numFmtId="165" fontId="71" fillId="0" borderId="51" xfId="342" applyFont="1" applyFill="1" applyBorder="1" applyAlignment="1">
      <alignment horizontal="center" vertical="center"/>
    </xf>
    <xf numFmtId="171" fontId="76" fillId="0" borderId="18" xfId="342" applyNumberFormat="1" applyFont="1" applyFill="1" applyBorder="1" applyAlignment="1" applyProtection="1">
      <alignment horizontal="right" vertical="center"/>
    </xf>
    <xf numFmtId="171" fontId="76" fillId="0" borderId="0" xfId="342" applyNumberFormat="1" applyFont="1" applyFill="1" applyBorder="1" applyAlignment="1" applyProtection="1">
      <alignment horizontal="right" vertical="center"/>
    </xf>
    <xf numFmtId="171" fontId="76" fillId="0" borderId="35" xfId="342" applyNumberFormat="1" applyFont="1" applyFill="1" applyBorder="1" applyAlignment="1" applyProtection="1">
      <alignment horizontal="right" vertical="center"/>
    </xf>
    <xf numFmtId="171" fontId="76" fillId="0" borderId="36" xfId="342" applyNumberFormat="1" applyFont="1" applyFill="1" applyBorder="1" applyAlignment="1" applyProtection="1">
      <alignment horizontal="right" vertical="center"/>
    </xf>
    <xf numFmtId="171" fontId="76" fillId="0" borderId="29" xfId="342" applyNumberFormat="1" applyFont="1" applyFill="1" applyBorder="1" applyAlignment="1" applyProtection="1">
      <alignment horizontal="right" vertical="center"/>
    </xf>
    <xf numFmtId="171" fontId="76" fillId="0" borderId="37" xfId="342" applyNumberFormat="1" applyFont="1" applyFill="1" applyBorder="1" applyAlignment="1" applyProtection="1">
      <alignment horizontal="right" vertical="center"/>
    </xf>
    <xf numFmtId="171" fontId="78" fillId="0" borderId="18" xfId="342" applyNumberFormat="1" applyFont="1" applyFill="1" applyBorder="1" applyAlignment="1" applyProtection="1">
      <alignment horizontal="right" vertical="center"/>
    </xf>
    <xf numFmtId="171" fontId="78" fillId="0" borderId="35" xfId="342" applyNumberFormat="1" applyFont="1" applyFill="1" applyBorder="1" applyAlignment="1" applyProtection="1">
      <alignment horizontal="right" vertical="center"/>
    </xf>
    <xf numFmtId="171" fontId="78" fillId="0" borderId="36" xfId="342" applyNumberFormat="1" applyFont="1" applyFill="1" applyBorder="1" applyAlignment="1" applyProtection="1">
      <alignment horizontal="right" vertical="center"/>
    </xf>
    <xf numFmtId="171" fontId="78" fillId="0" borderId="29" xfId="342" applyNumberFormat="1" applyFont="1" applyFill="1" applyBorder="1" applyAlignment="1" applyProtection="1">
      <alignment horizontal="right" vertical="center"/>
    </xf>
    <xf numFmtId="171" fontId="78" fillId="0" borderId="37" xfId="342" applyNumberFormat="1" applyFont="1" applyFill="1" applyBorder="1" applyAlignment="1" applyProtection="1">
      <alignment horizontal="right" vertical="center"/>
    </xf>
    <xf numFmtId="167" fontId="67" fillId="0" borderId="0" xfId="449" applyNumberFormat="1" applyFont="1" applyFill="1" applyBorder="1"/>
    <xf numFmtId="0" fontId="55" fillId="0" borderId="0" xfId="449" applyFont="1" applyFill="1" applyBorder="1"/>
    <xf numFmtId="167" fontId="66" fillId="0" borderId="37" xfId="449" applyNumberFormat="1" applyFont="1" applyFill="1" applyBorder="1"/>
    <xf numFmtId="167" fontId="67" fillId="0" borderId="35" xfId="449" applyNumberFormat="1" applyFont="1" applyFill="1" applyBorder="1"/>
    <xf numFmtId="167" fontId="67" fillId="0" borderId="20" xfId="449" applyNumberFormat="1" applyFont="1" applyFill="1" applyBorder="1"/>
    <xf numFmtId="0" fontId="66" fillId="0" borderId="0" xfId="313" applyFont="1" applyFill="1"/>
    <xf numFmtId="0" fontId="67" fillId="0" borderId="0" xfId="313" applyFont="1" applyFill="1" applyBorder="1"/>
    <xf numFmtId="0" fontId="67" fillId="0" borderId="0" xfId="313" applyFont="1" applyFill="1"/>
    <xf numFmtId="0" fontId="41" fillId="0" borderId="0" xfId="313" applyFill="1"/>
    <xf numFmtId="0" fontId="55" fillId="0" borderId="0" xfId="313" applyFont="1" applyFill="1"/>
    <xf numFmtId="0" fontId="67" fillId="0" borderId="0" xfId="313" applyFont="1" applyFill="1" applyBorder="1" applyAlignment="1">
      <alignment horizontal="center"/>
    </xf>
    <xf numFmtId="0" fontId="67" fillId="0" borderId="0" xfId="313" applyFont="1" applyFill="1" applyAlignment="1">
      <alignment horizontal="center"/>
    </xf>
    <xf numFmtId="0" fontId="55" fillId="0" borderId="0" xfId="313" applyFont="1" applyFill="1" applyBorder="1" applyAlignment="1">
      <alignment horizontal="center"/>
    </xf>
    <xf numFmtId="0" fontId="55" fillId="0" borderId="29" xfId="313" applyFont="1" applyFill="1" applyBorder="1"/>
    <xf numFmtId="0" fontId="66" fillId="0" borderId="0" xfId="313" applyFont="1" applyFill="1" applyAlignment="1">
      <alignment horizontal="right" vertical="center"/>
    </xf>
    <xf numFmtId="0" fontId="67" fillId="0" borderId="15" xfId="313" applyFont="1" applyFill="1" applyBorder="1"/>
    <xf numFmtId="0" fontId="66" fillId="0" borderId="10" xfId="313" applyFont="1" applyFill="1" applyBorder="1" applyAlignment="1">
      <alignment horizontal="center"/>
    </xf>
    <xf numFmtId="0" fontId="66" fillId="0" borderId="35" xfId="313" applyFont="1" applyFill="1" applyBorder="1" applyAlignment="1">
      <alignment horizontal="center" vertical="center"/>
    </xf>
    <xf numFmtId="0" fontId="66" fillId="0" borderId="20" xfId="313" applyFont="1" applyFill="1" applyBorder="1" applyAlignment="1">
      <alignment horizontal="center"/>
    </xf>
    <xf numFmtId="0" fontId="66" fillId="0" borderId="18" xfId="313" applyFont="1" applyFill="1" applyBorder="1" applyAlignment="1">
      <alignment horizontal="center" vertical="center"/>
    </xf>
    <xf numFmtId="0" fontId="66" fillId="0" borderId="0" xfId="313" applyFont="1" applyFill="1" applyBorder="1" applyAlignment="1">
      <alignment horizontal="center"/>
    </xf>
    <xf numFmtId="0" fontId="66" fillId="0" borderId="35" xfId="313" applyFont="1" applyFill="1" applyBorder="1" applyAlignment="1">
      <alignment horizontal="center"/>
    </xf>
    <xf numFmtId="0" fontId="66" fillId="0" borderId="15" xfId="313" applyFont="1" applyFill="1" applyBorder="1" applyAlignment="1">
      <alignment horizontal="center"/>
    </xf>
    <xf numFmtId="0" fontId="66" fillId="0" borderId="14" xfId="313" applyFont="1" applyFill="1" applyBorder="1" applyAlignment="1">
      <alignment horizontal="center"/>
    </xf>
    <xf numFmtId="0" fontId="67" fillId="0" borderId="20" xfId="313" applyFont="1" applyFill="1" applyBorder="1"/>
    <xf numFmtId="0" fontId="66" fillId="0" borderId="36" xfId="313" applyFont="1" applyFill="1" applyBorder="1" applyAlignment="1">
      <alignment horizontal="center" vertical="center"/>
    </xf>
    <xf numFmtId="0" fontId="107" fillId="0" borderId="35" xfId="313" applyFont="1" applyFill="1" applyBorder="1" applyAlignment="1">
      <alignment horizontal="left" vertical="center"/>
    </xf>
    <xf numFmtId="0" fontId="66" fillId="0" borderId="36" xfId="313" quotePrefix="1" applyFont="1" applyFill="1" applyBorder="1" applyAlignment="1">
      <alignment horizontal="center" vertical="center"/>
    </xf>
    <xf numFmtId="0" fontId="66" fillId="0" borderId="37" xfId="313" quotePrefix="1" applyFont="1" applyFill="1" applyBorder="1" applyAlignment="1">
      <alignment horizontal="center" vertical="center"/>
    </xf>
    <xf numFmtId="0" fontId="66" fillId="0" borderId="37" xfId="313" applyFont="1" applyFill="1" applyBorder="1" applyAlignment="1">
      <alignment horizontal="center" vertical="center"/>
    </xf>
    <xf numFmtId="0" fontId="66" fillId="0" borderId="23" xfId="313" quotePrefix="1" applyFont="1" applyFill="1" applyBorder="1" applyAlignment="1">
      <alignment horizontal="center" vertical="center"/>
    </xf>
    <xf numFmtId="20" fontId="66" fillId="0" borderId="37" xfId="313" quotePrefix="1" applyNumberFormat="1" applyFont="1" applyFill="1" applyBorder="1" applyAlignment="1">
      <alignment horizontal="center" vertical="center"/>
    </xf>
    <xf numFmtId="0" fontId="71" fillId="0" borderId="42" xfId="313" applyFont="1" applyFill="1" applyBorder="1" applyAlignment="1">
      <alignment horizontal="center" vertical="center"/>
    </xf>
    <xf numFmtId="0" fontId="71" fillId="0" borderId="27" xfId="313" applyFont="1" applyFill="1" applyBorder="1" applyAlignment="1">
      <alignment horizontal="center" vertical="center"/>
    </xf>
    <xf numFmtId="0" fontId="71" fillId="0" borderId="45" xfId="313" applyFont="1" applyFill="1" applyBorder="1" applyAlignment="1">
      <alignment horizontal="center" vertical="center"/>
    </xf>
    <xf numFmtId="0" fontId="71" fillId="0" borderId="11" xfId="313" applyFont="1" applyFill="1" applyBorder="1" applyAlignment="1">
      <alignment horizontal="center" vertical="center"/>
    </xf>
    <xf numFmtId="0" fontId="55" fillId="0" borderId="0" xfId="313" applyFont="1" applyFill="1" applyAlignment="1">
      <alignment vertical="center"/>
    </xf>
    <xf numFmtId="0" fontId="67" fillId="0" borderId="0" xfId="313" applyFont="1" applyFill="1" applyAlignment="1">
      <alignment vertical="center"/>
    </xf>
    <xf numFmtId="0" fontId="66" fillId="0" borderId="20" xfId="313" applyFont="1" applyFill="1" applyBorder="1" applyAlignment="1">
      <alignment vertical="center"/>
    </xf>
    <xf numFmtId="3" fontId="66" fillId="0" borderId="14" xfId="313" applyNumberFormat="1" applyFont="1" applyFill="1" applyBorder="1" applyAlignment="1">
      <alignment vertical="center"/>
    </xf>
    <xf numFmtId="166" fontId="66" fillId="0" borderId="35" xfId="233" applyNumberFormat="1" applyFont="1" applyFill="1" applyBorder="1" applyAlignment="1">
      <alignment vertical="center"/>
    </xf>
    <xf numFmtId="0" fontId="41" fillId="0" borderId="0" xfId="313" applyFill="1" applyAlignment="1">
      <alignment vertical="center"/>
    </xf>
    <xf numFmtId="0" fontId="73" fillId="0" borderId="20" xfId="313" applyFont="1" applyFill="1" applyBorder="1" applyAlignment="1">
      <alignment vertical="center"/>
    </xf>
    <xf numFmtId="0" fontId="67" fillId="0" borderId="20" xfId="313" applyFont="1" applyFill="1" applyBorder="1" applyAlignment="1">
      <alignment vertical="center"/>
    </xf>
    <xf numFmtId="166" fontId="67" fillId="0" borderId="35" xfId="233" applyNumberFormat="1" applyFont="1" applyFill="1" applyBorder="1" applyAlignment="1">
      <alignment vertical="center"/>
    </xf>
    <xf numFmtId="0" fontId="55" fillId="0" borderId="20" xfId="313" applyFont="1" applyFill="1" applyBorder="1" applyAlignment="1">
      <alignment vertical="center"/>
    </xf>
    <xf numFmtId="0" fontId="67" fillId="0" borderId="20" xfId="313" applyFont="1" applyFill="1" applyBorder="1" applyAlignment="1">
      <alignment horizontal="left" vertical="center"/>
    </xf>
    <xf numFmtId="0" fontId="67" fillId="0" borderId="20" xfId="313" quotePrefix="1" applyFont="1" applyFill="1" applyBorder="1" applyAlignment="1">
      <alignment vertical="center"/>
    </xf>
    <xf numFmtId="0" fontId="66" fillId="0" borderId="23" xfId="313" applyFont="1" applyFill="1" applyBorder="1" applyAlignment="1">
      <alignment vertical="center"/>
    </xf>
    <xf numFmtId="166" fontId="66" fillId="0" borderId="20" xfId="0" applyNumberFormat="1" applyFont="1" applyFill="1" applyBorder="1" applyAlignment="1" applyProtection="1">
      <alignment vertical="center"/>
      <protection locked="0" hidden="1"/>
    </xf>
    <xf numFmtId="166" fontId="67" fillId="0" borderId="20" xfId="0" applyNumberFormat="1" applyFont="1" applyFill="1" applyBorder="1" applyAlignment="1" applyProtection="1">
      <alignment vertical="center"/>
      <protection locked="0" hidden="1"/>
    </xf>
    <xf numFmtId="166" fontId="66" fillId="0" borderId="23" xfId="0" applyNumberFormat="1" applyFont="1" applyFill="1" applyBorder="1" applyAlignment="1" applyProtection="1">
      <alignment vertical="center"/>
      <protection locked="0" hidden="1"/>
    </xf>
    <xf numFmtId="178" fontId="119" fillId="25" borderId="20" xfId="0" applyNumberFormat="1" applyFont="1" applyFill="1" applyBorder="1" applyAlignment="1" applyProtection="1">
      <alignment vertical="center"/>
      <protection locked="0" hidden="1"/>
    </xf>
    <xf numFmtId="178" fontId="118" fillId="0" borderId="20" xfId="0" applyNumberFormat="1" applyFont="1" applyBorder="1" applyAlignment="1" applyProtection="1">
      <alignment vertical="center"/>
      <protection locked="0" hidden="1"/>
    </xf>
    <xf numFmtId="178" fontId="119" fillId="0" borderId="20" xfId="0" applyNumberFormat="1" applyFont="1" applyBorder="1" applyAlignment="1" applyProtection="1">
      <alignment vertical="center"/>
      <protection locked="0" hidden="1"/>
    </xf>
    <xf numFmtId="178" fontId="119" fillId="0" borderId="23" xfId="0" applyNumberFormat="1" applyFont="1" applyBorder="1" applyAlignment="1" applyProtection="1">
      <alignment vertical="center"/>
      <protection locked="0" hidden="1"/>
    </xf>
    <xf numFmtId="171" fontId="78" fillId="25" borderId="0" xfId="342" applyNumberFormat="1" applyFont="1" applyFill="1" applyBorder="1" applyAlignment="1" applyProtection="1">
      <alignment horizontal="right" vertical="center"/>
    </xf>
    <xf numFmtId="171" fontId="78" fillId="25" borderId="35" xfId="342" applyNumberFormat="1" applyFont="1" applyFill="1" applyBorder="1" applyAlignment="1" applyProtection="1">
      <alignment horizontal="right" vertical="center"/>
    </xf>
    <xf numFmtId="180" fontId="78" fillId="0" borderId="0" xfId="342" applyNumberFormat="1" applyFont="1" applyFill="1" applyBorder="1" applyAlignment="1" applyProtection="1">
      <alignment vertical="center"/>
    </xf>
    <xf numFmtId="180" fontId="76" fillId="0" borderId="0" xfId="342" applyNumberFormat="1" applyFont="1" applyFill="1" applyBorder="1" applyAlignment="1" applyProtection="1">
      <alignment vertical="center"/>
    </xf>
    <xf numFmtId="180" fontId="76" fillId="0" borderId="14" xfId="342" applyNumberFormat="1" applyFont="1" applyFill="1" applyBorder="1" applyAlignment="1" applyProtection="1">
      <alignment vertical="center"/>
    </xf>
    <xf numFmtId="180" fontId="76" fillId="0" borderId="18" xfId="342" applyNumberFormat="1" applyFont="1" applyFill="1" applyBorder="1" applyAlignment="1" applyProtection="1">
      <alignment vertical="center"/>
    </xf>
    <xf numFmtId="180" fontId="76" fillId="0" borderId="35" xfId="342" applyNumberFormat="1" applyFont="1" applyFill="1" applyBorder="1" applyAlignment="1" applyProtection="1">
      <alignment vertical="center"/>
    </xf>
    <xf numFmtId="180" fontId="78" fillId="0" borderId="10" xfId="342" applyNumberFormat="1" applyFont="1" applyFill="1" applyBorder="1" applyAlignment="1" applyProtection="1">
      <alignment vertical="center"/>
    </xf>
    <xf numFmtId="180" fontId="78" fillId="0" borderId="11" xfId="342" applyNumberFormat="1" applyFont="1" applyFill="1" applyBorder="1" applyAlignment="1" applyProtection="1">
      <alignment vertical="center"/>
    </xf>
    <xf numFmtId="180" fontId="78" fillId="0" borderId="18" xfId="342" applyNumberFormat="1" applyFont="1" applyFill="1" applyBorder="1" applyAlignment="1" applyProtection="1">
      <alignment vertical="center"/>
    </xf>
    <xf numFmtId="180" fontId="78" fillId="0" borderId="35" xfId="342" applyNumberFormat="1" applyFont="1" applyFill="1" applyBorder="1" applyAlignment="1" applyProtection="1">
      <alignment vertical="center"/>
    </xf>
    <xf numFmtId="180" fontId="78" fillId="0" borderId="14" xfId="342" applyNumberFormat="1" applyFont="1" applyFill="1" applyBorder="1" applyAlignment="1" applyProtection="1">
      <alignment vertical="center"/>
    </xf>
    <xf numFmtId="0" fontId="66" fillId="0" borderId="0" xfId="313" applyFont="1" applyFill="1" applyAlignment="1">
      <alignment horizontal="center"/>
    </xf>
    <xf numFmtId="167" fontId="66" fillId="0" borderId="23" xfId="449" applyNumberFormat="1" applyFont="1" applyFill="1" applyBorder="1"/>
    <xf numFmtId="167" fontId="66" fillId="0" borderId="42" xfId="449" applyNumberFormat="1" applyFont="1" applyFill="1" applyBorder="1"/>
    <xf numFmtId="167" fontId="66" fillId="0" borderId="15" xfId="449" applyNumberFormat="1" applyFont="1" applyFill="1" applyBorder="1"/>
    <xf numFmtId="167" fontId="66" fillId="0" borderId="14" xfId="449" applyNumberFormat="1" applyFont="1" applyFill="1" applyBorder="1"/>
    <xf numFmtId="3" fontId="106" fillId="0" borderId="0" xfId="313" applyNumberFormat="1" applyFont="1" applyFill="1" applyBorder="1" applyAlignment="1">
      <alignment vertical="center"/>
    </xf>
    <xf numFmtId="167" fontId="66" fillId="0" borderId="35" xfId="449" applyNumberFormat="1" applyFont="1" applyFill="1" applyBorder="1"/>
    <xf numFmtId="0" fontId="72" fillId="0" borderId="0" xfId="313" applyFont="1" applyFill="1"/>
    <xf numFmtId="0" fontId="119" fillId="0" borderId="20" xfId="0" quotePrefix="1" applyFont="1" applyBorder="1" applyAlignment="1" applyProtection="1">
      <alignment horizontal="center" vertical="center"/>
      <protection locked="0" hidden="1"/>
    </xf>
    <xf numFmtId="20" fontId="119" fillId="0" borderId="20" xfId="0" quotePrefix="1" applyNumberFormat="1" applyFont="1" applyBorder="1" applyAlignment="1" applyProtection="1">
      <alignment horizontal="center" vertical="center"/>
      <protection locked="0" hidden="1"/>
    </xf>
    <xf numFmtId="184" fontId="66" fillId="0" borderId="37" xfId="449" applyNumberFormat="1" applyFont="1" applyFill="1" applyBorder="1"/>
    <xf numFmtId="184" fontId="66" fillId="0" borderId="14" xfId="449" applyNumberFormat="1" applyFont="1" applyFill="1" applyBorder="1"/>
    <xf numFmtId="184" fontId="66" fillId="0" borderId="35" xfId="449" applyNumberFormat="1" applyFont="1" applyFill="1" applyBorder="1"/>
    <xf numFmtId="184" fontId="66" fillId="0" borderId="10" xfId="449" applyNumberFormat="1" applyFont="1" applyFill="1" applyBorder="1"/>
    <xf numFmtId="184" fontId="66" fillId="0" borderId="15" xfId="449" applyNumberFormat="1" applyFont="1" applyFill="1" applyBorder="1"/>
    <xf numFmtId="184" fontId="67" fillId="0" borderId="35" xfId="449" applyNumberFormat="1" applyFont="1" applyFill="1" applyBorder="1"/>
    <xf numFmtId="184" fontId="67" fillId="0" borderId="20" xfId="449" applyNumberFormat="1" applyFont="1" applyFill="1" applyBorder="1"/>
    <xf numFmtId="3" fontId="66" fillId="0" borderId="11" xfId="313" applyNumberFormat="1" applyFont="1" applyFill="1" applyBorder="1" applyAlignment="1">
      <alignment vertical="center"/>
    </xf>
    <xf numFmtId="3" fontId="66" fillId="0" borderId="18" xfId="313" applyNumberFormat="1" applyFont="1" applyFill="1" applyBorder="1" applyAlignment="1">
      <alignment vertical="center"/>
    </xf>
    <xf numFmtId="3" fontId="66" fillId="0" borderId="0" xfId="313" applyNumberFormat="1" applyFont="1" applyFill="1" applyBorder="1" applyAlignment="1">
      <alignment vertical="center"/>
    </xf>
    <xf numFmtId="3" fontId="66" fillId="0" borderId="35" xfId="313" applyNumberFormat="1" applyFont="1" applyFill="1" applyBorder="1" applyAlignment="1">
      <alignment vertical="center"/>
    </xf>
    <xf numFmtId="3" fontId="67" fillId="0" borderId="18" xfId="313" applyNumberFormat="1" applyFont="1" applyFill="1" applyBorder="1" applyAlignment="1">
      <alignment vertical="center"/>
    </xf>
    <xf numFmtId="3" fontId="67" fillId="0" borderId="0" xfId="313" applyNumberFormat="1" applyFont="1" applyFill="1" applyBorder="1" applyAlignment="1">
      <alignment vertical="center"/>
    </xf>
    <xf numFmtId="3" fontId="67" fillId="0" borderId="35" xfId="313" applyNumberFormat="1" applyFont="1" applyFill="1" applyBorder="1" applyAlignment="1">
      <alignment vertical="center"/>
    </xf>
    <xf numFmtId="3" fontId="68" fillId="0" borderId="35" xfId="313" applyNumberFormat="1" applyFont="1" applyFill="1" applyBorder="1" applyAlignment="1">
      <alignment vertical="center"/>
    </xf>
    <xf numFmtId="3" fontId="66" fillId="0" borderId="29" xfId="313" applyNumberFormat="1" applyFont="1" applyFill="1" applyBorder="1" applyAlignment="1">
      <alignment vertical="center"/>
    </xf>
    <xf numFmtId="3" fontId="66" fillId="0" borderId="37" xfId="313" applyNumberFormat="1" applyFont="1" applyFill="1" applyBorder="1" applyAlignment="1">
      <alignment vertical="center"/>
    </xf>
    <xf numFmtId="3" fontId="41" fillId="0" borderId="0" xfId="313" applyNumberFormat="1" applyFill="1" applyAlignment="1">
      <alignment vertical="center"/>
    </xf>
    <xf numFmtId="184" fontId="66" fillId="0" borderId="42" xfId="449" applyNumberFormat="1" applyFont="1" applyFill="1" applyBorder="1"/>
    <xf numFmtId="184" fontId="66" fillId="0" borderId="23" xfId="449" applyNumberFormat="1" applyFont="1" applyFill="1" applyBorder="1"/>
    <xf numFmtId="184" fontId="55" fillId="0" borderId="20" xfId="449" applyNumberFormat="1" applyFont="1" applyBorder="1" applyAlignment="1">
      <alignment horizontal="right" vertical="top"/>
    </xf>
    <xf numFmtId="166" fontId="66" fillId="0" borderId="18" xfId="0" applyNumberFormat="1" applyFont="1" applyFill="1" applyBorder="1" applyAlignment="1" applyProtection="1">
      <alignment vertical="center"/>
      <protection locked="0" hidden="1"/>
    </xf>
    <xf numFmtId="166" fontId="67" fillId="0" borderId="18" xfId="0" applyNumberFormat="1" applyFont="1" applyFill="1" applyBorder="1" applyAlignment="1" applyProtection="1">
      <alignment vertical="center"/>
      <protection locked="0" hidden="1"/>
    </xf>
    <xf numFmtId="3" fontId="66" fillId="0" borderId="10" xfId="313" applyNumberFormat="1" applyFont="1" applyFill="1" applyBorder="1"/>
    <xf numFmtId="3" fontId="67" fillId="0" borderId="18" xfId="313" applyNumberFormat="1" applyFont="1" applyFill="1" applyBorder="1"/>
    <xf numFmtId="3" fontId="66" fillId="0" borderId="18" xfId="313" applyNumberFormat="1" applyFont="1" applyFill="1" applyBorder="1"/>
    <xf numFmtId="3" fontId="66" fillId="0" borderId="36" xfId="313" applyNumberFormat="1" applyFont="1" applyFill="1" applyBorder="1"/>
    <xf numFmtId="178" fontId="119" fillId="0" borderId="15" xfId="0" applyNumberFormat="1" applyFont="1" applyBorder="1" applyAlignment="1" applyProtection="1">
      <alignment vertical="center"/>
      <protection locked="0" hidden="1"/>
    </xf>
    <xf numFmtId="171" fontId="78" fillId="0" borderId="20" xfId="340" applyNumberFormat="1" applyFont="1" applyFill="1" applyBorder="1" applyAlignment="1" applyProtection="1">
      <alignment horizontal="right" vertical="center"/>
    </xf>
    <xf numFmtId="167" fontId="66" fillId="0" borderId="20" xfId="449" applyNumberFormat="1" applyFont="1" applyFill="1" applyBorder="1" applyAlignment="1">
      <alignment horizontal="right"/>
    </xf>
    <xf numFmtId="0" fontId="69" fillId="0" borderId="0" xfId="343" applyFont="1" applyFill="1" applyBorder="1" applyAlignment="1">
      <alignment horizontal="center" vertical="center"/>
    </xf>
    <xf numFmtId="0" fontId="73" fillId="0" borderId="13" xfId="343" applyFont="1" applyFill="1" applyBorder="1" applyAlignment="1">
      <alignment horizontal="center" vertical="center"/>
    </xf>
    <xf numFmtId="0" fontId="69" fillId="0" borderId="35" xfId="343" applyFont="1" applyFill="1" applyBorder="1" applyAlignment="1">
      <alignment horizontal="center" vertical="center"/>
    </xf>
    <xf numFmtId="0" fontId="73" fillId="0" borderId="14" xfId="343" applyFont="1" applyFill="1" applyBorder="1" applyAlignment="1">
      <alignment horizontal="center" vertical="center"/>
    </xf>
    <xf numFmtId="0" fontId="73" fillId="0" borderId="36" xfId="343" applyFont="1" applyFill="1" applyBorder="1" applyAlignment="1">
      <alignment horizontal="center" vertical="center"/>
    </xf>
    <xf numFmtId="0" fontId="73" fillId="0" borderId="37" xfId="343" applyFont="1" applyFill="1" applyBorder="1" applyAlignment="1">
      <alignment horizontal="center" vertical="center"/>
    </xf>
    <xf numFmtId="180" fontId="139" fillId="0" borderId="0" xfId="342" applyNumberFormat="1" applyFont="1" applyFill="1" applyBorder="1" applyAlignment="1" applyProtection="1">
      <alignment vertical="center"/>
    </xf>
    <xf numFmtId="179" fontId="78" fillId="0" borderId="36" xfId="483" applyNumberFormat="1" applyFont="1" applyFill="1" applyBorder="1" applyAlignment="1" applyProtection="1">
      <alignment vertical="center"/>
    </xf>
    <xf numFmtId="179" fontId="78" fillId="0" borderId="36" xfId="485" applyNumberFormat="1" applyFont="1" applyFill="1" applyBorder="1" applyProtection="1"/>
    <xf numFmtId="180" fontId="104" fillId="0" borderId="0" xfId="342" applyNumberFormat="1" applyFont="1" applyFill="1" applyBorder="1" applyAlignment="1" applyProtection="1">
      <alignment vertical="center"/>
    </xf>
    <xf numFmtId="180" fontId="104" fillId="0" borderId="35" xfId="342" applyNumberFormat="1" applyFont="1" applyFill="1" applyBorder="1" applyAlignment="1" applyProtection="1">
      <alignment vertical="center"/>
    </xf>
    <xf numFmtId="0" fontId="136" fillId="0" borderId="0" xfId="0" applyFont="1" applyFill="1" applyBorder="1" applyAlignment="1"/>
    <xf numFmtId="165" fontId="98" fillId="0" borderId="0" xfId="485" applyNumberFormat="1" applyFont="1" applyFill="1" applyBorder="1"/>
    <xf numFmtId="165" fontId="140" fillId="25" borderId="0" xfId="310" applyNumberFormat="1" applyFont="1" applyFill="1"/>
    <xf numFmtId="1" fontId="141" fillId="0" borderId="0" xfId="0" applyNumberFormat="1" applyFont="1"/>
    <xf numFmtId="165" fontId="140" fillId="25" borderId="0" xfId="483" applyNumberFormat="1" applyFont="1" applyFill="1" applyAlignment="1">
      <alignment horizontal="center"/>
    </xf>
    <xf numFmtId="165" fontId="142" fillId="0" borderId="0" xfId="345" applyFont="1" applyFill="1" applyAlignment="1">
      <alignment vertical="center"/>
    </xf>
    <xf numFmtId="165" fontId="142" fillId="0" borderId="0" xfId="342" applyFont="1" applyFill="1" applyAlignment="1">
      <alignment vertical="center"/>
    </xf>
    <xf numFmtId="0" fontId="142" fillId="0" borderId="0" xfId="343" applyFont="1" applyFill="1" applyAlignment="1">
      <alignment vertical="center"/>
    </xf>
    <xf numFmtId="0" fontId="66" fillId="0" borderId="23" xfId="449" quotePrefix="1" applyFont="1" applyBorder="1" applyAlignment="1">
      <alignment vertical="center" wrapText="1"/>
    </xf>
    <xf numFmtId="171" fontId="78" fillId="0" borderId="0" xfId="342" applyNumberFormat="1" applyFont="1" applyFill="1" applyBorder="1" applyAlignment="1" applyProtection="1">
      <alignment horizontal="right" vertical="center"/>
    </xf>
    <xf numFmtId="171" fontId="78" fillId="0" borderId="18" xfId="342" applyNumberFormat="1" applyFont="1" applyFill="1" applyBorder="1" applyAlignment="1" applyProtection="1">
      <alignment horizontal="right" vertical="center"/>
    </xf>
    <xf numFmtId="171" fontId="78" fillId="0" borderId="35" xfId="342" applyNumberFormat="1" applyFont="1" applyFill="1" applyBorder="1" applyAlignment="1" applyProtection="1">
      <alignment horizontal="right" vertical="center"/>
    </xf>
    <xf numFmtId="171" fontId="78" fillId="0" borderId="36" xfId="342" applyNumberFormat="1" applyFont="1" applyFill="1" applyBorder="1" applyAlignment="1" applyProtection="1">
      <alignment horizontal="right" vertical="center"/>
    </xf>
    <xf numFmtId="171" fontId="78" fillId="0" borderId="29" xfId="342" applyNumberFormat="1" applyFont="1" applyFill="1" applyBorder="1" applyAlignment="1" applyProtection="1">
      <alignment horizontal="right" vertical="center"/>
    </xf>
    <xf numFmtId="171" fontId="78" fillId="0" borderId="37" xfId="342" applyNumberFormat="1" applyFont="1" applyFill="1" applyBorder="1" applyAlignment="1" applyProtection="1">
      <alignment horizontal="right" vertical="center"/>
    </xf>
    <xf numFmtId="180" fontId="78" fillId="0" borderId="0" xfId="342" applyNumberFormat="1" applyFont="1" applyFill="1" applyBorder="1" applyAlignment="1" applyProtection="1">
      <alignment vertical="center"/>
    </xf>
    <xf numFmtId="180" fontId="78" fillId="0" borderId="10" xfId="342" applyNumberFormat="1" applyFont="1" applyFill="1" applyBorder="1" applyAlignment="1" applyProtection="1">
      <alignment vertical="center"/>
    </xf>
    <xf numFmtId="180" fontId="78" fillId="0" borderId="18" xfId="342" applyNumberFormat="1" applyFont="1" applyFill="1" applyBorder="1" applyAlignment="1" applyProtection="1">
      <alignment vertical="center"/>
    </xf>
    <xf numFmtId="180" fontId="78" fillId="0" borderId="35" xfId="342" applyNumberFormat="1" applyFont="1" applyFill="1" applyBorder="1" applyAlignment="1" applyProtection="1">
      <alignment vertical="center"/>
    </xf>
    <xf numFmtId="0" fontId="111" fillId="0" borderId="0" xfId="0" applyFont="1" applyFill="1" applyAlignment="1" applyProtection="1">
      <alignment horizontal="right"/>
    </xf>
    <xf numFmtId="0" fontId="111" fillId="0" borderId="0" xfId="0" applyFont="1" applyFill="1" applyAlignment="1" applyProtection="1">
      <alignment horizontal="left"/>
    </xf>
    <xf numFmtId="0" fontId="111" fillId="0" borderId="0" xfId="0" applyFont="1" applyFill="1"/>
    <xf numFmtId="0" fontId="133" fillId="0" borderId="0" xfId="0" applyFont="1" applyFill="1" applyAlignment="1" applyProtection="1">
      <alignment horizontal="right"/>
    </xf>
    <xf numFmtId="166" fontId="66" fillId="0" borderId="37" xfId="233" applyNumberFormat="1" applyFont="1" applyFill="1" applyBorder="1" applyAlignment="1">
      <alignment vertical="center"/>
    </xf>
    <xf numFmtId="165" fontId="105" fillId="0" borderId="0" xfId="483" applyNumberFormat="1" applyFont="1" applyFill="1"/>
    <xf numFmtId="165" fontId="72" fillId="0" borderId="20" xfId="467" applyFont="1" applyBorder="1"/>
    <xf numFmtId="0" fontId="67" fillId="0" borderId="0" xfId="313" applyFont="1" applyFill="1" applyAlignment="1">
      <alignment vertical="top"/>
    </xf>
    <xf numFmtId="3" fontId="67" fillId="0" borderId="0" xfId="449" applyNumberFormat="1" applyFont="1" applyBorder="1"/>
    <xf numFmtId="3" fontId="66" fillId="0" borderId="35" xfId="449" applyNumberFormat="1" applyFont="1" applyBorder="1" applyAlignment="1">
      <alignment horizontal="center" vertical="center"/>
    </xf>
    <xf numFmtId="183" fontId="66" fillId="0" borderId="14" xfId="487" applyNumberFormat="1" applyFont="1" applyFill="1" applyBorder="1" applyAlignment="1">
      <alignment horizontal="right"/>
    </xf>
    <xf numFmtId="183" fontId="66" fillId="0" borderId="35" xfId="449" applyNumberFormat="1" applyFont="1" applyFill="1" applyBorder="1" applyAlignment="1">
      <alignment horizontal="right"/>
    </xf>
    <xf numFmtId="183" fontId="67" fillId="0" borderId="35" xfId="449" applyNumberFormat="1" applyFont="1" applyFill="1" applyBorder="1" applyAlignment="1">
      <alignment horizontal="right"/>
    </xf>
    <xf numFmtId="187" fontId="67" fillId="0" borderId="35" xfId="449" applyNumberFormat="1" applyFont="1" applyFill="1" applyBorder="1" applyAlignment="1">
      <alignment horizontal="right"/>
    </xf>
    <xf numFmtId="183" fontId="67" fillId="0" borderId="37" xfId="449" applyNumberFormat="1" applyFont="1" applyFill="1" applyBorder="1" applyAlignment="1">
      <alignment horizontal="right"/>
    </xf>
    <xf numFmtId="3" fontId="71" fillId="0" borderId="27" xfId="449" quotePrefix="1" applyNumberFormat="1" applyFont="1" applyBorder="1" applyAlignment="1">
      <alignment horizontal="center" vertical="center"/>
    </xf>
    <xf numFmtId="183" fontId="66" fillId="0" borderId="10" xfId="487" applyNumberFormat="1" applyFont="1" applyFill="1" applyBorder="1" applyAlignment="1">
      <alignment horizontal="right"/>
    </xf>
    <xf numFmtId="183" fontId="66" fillId="0" borderId="18" xfId="449" applyNumberFormat="1" applyFont="1" applyFill="1" applyBorder="1" applyAlignment="1">
      <alignment horizontal="right"/>
    </xf>
    <xf numFmtId="183" fontId="67" fillId="0" borderId="18" xfId="449" applyNumberFormat="1" applyFont="1" applyFill="1" applyBorder="1" applyAlignment="1">
      <alignment horizontal="right"/>
    </xf>
    <xf numFmtId="187" fontId="67" fillId="0" borderId="18" xfId="449" applyNumberFormat="1" applyFont="1" applyFill="1" applyBorder="1" applyAlignment="1">
      <alignment horizontal="right"/>
    </xf>
    <xf numFmtId="183" fontId="67" fillId="0" borderId="36" xfId="449" applyNumberFormat="1" applyFont="1" applyFill="1" applyBorder="1" applyAlignment="1">
      <alignment horizontal="right"/>
    </xf>
    <xf numFmtId="3" fontId="66" fillId="0" borderId="14" xfId="449" applyNumberFormat="1" applyFont="1" applyBorder="1" applyAlignment="1">
      <alignment horizontal="center" vertical="center"/>
    </xf>
    <xf numFmtId="183" fontId="107" fillId="0" borderId="35" xfId="449" applyNumberFormat="1" applyFont="1" applyFill="1" applyBorder="1" applyAlignment="1">
      <alignment horizontal="right"/>
    </xf>
    <xf numFmtId="0" fontId="0" fillId="0" borderId="0" xfId="0" applyFill="1"/>
    <xf numFmtId="0" fontId="67" fillId="0" borderId="0" xfId="0" quotePrefix="1" applyFont="1" applyFill="1" applyAlignment="1">
      <alignment horizontal="left"/>
    </xf>
    <xf numFmtId="49" fontId="67" fillId="0" borderId="0" xfId="0" applyNumberFormat="1" applyFont="1" applyAlignment="1">
      <alignment horizontal="left"/>
    </xf>
    <xf numFmtId="49" fontId="67" fillId="0" borderId="0" xfId="0" quotePrefix="1" applyNumberFormat="1" applyFont="1" applyAlignment="1">
      <alignment horizontal="left"/>
    </xf>
    <xf numFmtId="0" fontId="0" fillId="0" borderId="0" xfId="0"/>
    <xf numFmtId="165" fontId="72" fillId="0" borderId="0" xfId="467" applyFont="1"/>
    <xf numFmtId="0" fontId="0" fillId="0" borderId="0" xfId="0" applyFill="1"/>
    <xf numFmtId="178" fontId="119" fillId="25" borderId="20" xfId="0" applyNumberFormat="1" applyFont="1" applyFill="1" applyBorder="1" applyAlignment="1" applyProtection="1">
      <alignment vertical="center"/>
      <protection locked="0" hidden="1"/>
    </xf>
    <xf numFmtId="178" fontId="118" fillId="0" borderId="20" xfId="0" applyNumberFormat="1" applyFont="1" applyBorder="1" applyAlignment="1" applyProtection="1">
      <alignment vertical="center"/>
      <protection locked="0" hidden="1"/>
    </xf>
    <xf numFmtId="178" fontId="119" fillId="0" borderId="20" xfId="0" applyNumberFormat="1" applyFont="1" applyBorder="1" applyAlignment="1" applyProtection="1">
      <alignment vertical="center"/>
      <protection locked="0" hidden="1"/>
    </xf>
    <xf numFmtId="178" fontId="119" fillId="0" borderId="23" xfId="0" applyNumberFormat="1" applyFont="1" applyBorder="1" applyAlignment="1" applyProtection="1">
      <alignment vertical="center"/>
      <protection locked="0" hidden="1"/>
    </xf>
    <xf numFmtId="181" fontId="67" fillId="0" borderId="20" xfId="467" applyNumberFormat="1" applyFont="1" applyFill="1" applyBorder="1" applyAlignment="1" applyProtection="1">
      <alignment horizontal="right"/>
    </xf>
    <xf numFmtId="0" fontId="67" fillId="0" borderId="0" xfId="0" quotePrefix="1" applyFont="1" applyFill="1" applyAlignment="1">
      <alignment horizontal="left"/>
    </xf>
    <xf numFmtId="165" fontId="67" fillId="0" borderId="0" xfId="483" quotePrefix="1" applyNumberFormat="1" applyFont="1" applyFill="1"/>
    <xf numFmtId="184" fontId="67" fillId="0" borderId="20" xfId="339" applyNumberFormat="1" applyFont="1" applyFill="1" applyBorder="1" applyProtection="1"/>
    <xf numFmtId="178" fontId="119" fillId="0" borderId="15" xfId="0" applyNumberFormat="1" applyFont="1" applyBorder="1" applyAlignment="1" applyProtection="1">
      <alignment vertical="center"/>
      <protection locked="0" hidden="1"/>
    </xf>
    <xf numFmtId="165" fontId="72" fillId="0" borderId="0" xfId="483" quotePrefix="1" applyNumberFormat="1" applyFont="1" applyFill="1"/>
    <xf numFmtId="3" fontId="66" fillId="0" borderId="35" xfId="449" quotePrefix="1" applyNumberFormat="1" applyFont="1" applyBorder="1" applyAlignment="1">
      <alignment horizontal="center" vertical="top"/>
    </xf>
    <xf numFmtId="1" fontId="67" fillId="0" borderId="36" xfId="340" applyNumberFormat="1" applyFont="1" applyBorder="1" applyAlignment="1">
      <alignment vertical="center" wrapText="1"/>
    </xf>
    <xf numFmtId="186" fontId="115" fillId="0" borderId="29" xfId="0" applyNumberFormat="1" applyFont="1" applyBorder="1" applyAlignment="1">
      <alignment horizontal="right" vertical="center"/>
    </xf>
    <xf numFmtId="179" fontId="115" fillId="0" borderId="29" xfId="0" applyNumberFormat="1" applyFont="1" applyBorder="1" applyAlignment="1">
      <alignment horizontal="right" vertical="center"/>
    </xf>
    <xf numFmtId="171" fontId="78" fillId="0" borderId="23" xfId="340" applyNumberFormat="1" applyFont="1" applyFill="1" applyBorder="1" applyAlignment="1" applyProtection="1">
      <alignment horizontal="right" vertical="center"/>
    </xf>
    <xf numFmtId="1" fontId="67" fillId="0" borderId="0" xfId="343" applyNumberFormat="1" applyFont="1" applyFill="1" applyBorder="1" applyAlignment="1"/>
    <xf numFmtId="1" fontId="67" fillId="0" borderId="29" xfId="343" applyNumberFormat="1" applyFont="1" applyFill="1" applyBorder="1" applyAlignment="1"/>
    <xf numFmtId="0" fontId="79" fillId="0" borderId="0" xfId="0" applyFont="1" applyFill="1" applyAlignment="1">
      <alignment vertical="center"/>
    </xf>
    <xf numFmtId="3" fontId="66" fillId="0" borderId="23" xfId="449" applyNumberFormat="1" applyFont="1" applyFill="1" applyBorder="1" applyAlignment="1">
      <alignment horizontal="right"/>
    </xf>
    <xf numFmtId="4" fontId="67" fillId="0" borderId="0" xfId="342" applyNumberFormat="1" applyFont="1" applyFill="1" applyAlignment="1">
      <alignment vertical="center"/>
    </xf>
    <xf numFmtId="179" fontId="67" fillId="0" borderId="35" xfId="485" applyNumberFormat="1" applyFont="1" applyFill="1" applyBorder="1" applyAlignment="1">
      <alignment vertical="center"/>
    </xf>
    <xf numFmtId="179" fontId="67" fillId="0" borderId="20" xfId="485" applyNumberFormat="1" applyFont="1" applyFill="1" applyBorder="1" applyAlignment="1">
      <alignment vertical="center"/>
    </xf>
    <xf numFmtId="179" fontId="134" fillId="0" borderId="0" xfId="0" applyNumberFormat="1" applyFont="1" applyAlignment="1">
      <alignment horizontal="left" vertical="top"/>
    </xf>
    <xf numFmtId="166" fontId="66" fillId="0" borderId="35" xfId="233" applyNumberFormat="1" applyFont="1" applyFill="1" applyBorder="1" applyAlignment="1"/>
    <xf numFmtId="166" fontId="67" fillId="0" borderId="35" xfId="233" applyNumberFormat="1" applyFont="1" applyFill="1" applyBorder="1" applyAlignment="1"/>
    <xf numFmtId="166" fontId="66" fillId="0" borderId="23" xfId="233" applyNumberFormat="1" applyFont="1" applyFill="1" applyBorder="1" applyAlignment="1"/>
    <xf numFmtId="3" fontId="69" fillId="0" borderId="0" xfId="449" applyNumberFormat="1" applyFont="1" applyBorder="1" applyAlignment="1">
      <alignment horizontal="center"/>
    </xf>
    <xf numFmtId="3" fontId="71" fillId="0" borderId="28" xfId="449" quotePrefix="1" applyNumberFormat="1" applyFont="1" applyBorder="1" applyAlignment="1">
      <alignment horizontal="center" vertical="center"/>
    </xf>
    <xf numFmtId="167" fontId="66" fillId="0" borderId="29" xfId="449" applyNumberFormat="1" applyFont="1" applyFill="1" applyBorder="1"/>
    <xf numFmtId="167" fontId="66" fillId="0" borderId="27" xfId="449" applyNumberFormat="1" applyFont="1" applyFill="1" applyBorder="1"/>
    <xf numFmtId="167" fontId="66" fillId="0" borderId="11" xfId="449" applyNumberFormat="1" applyFont="1" applyFill="1" applyBorder="1"/>
    <xf numFmtId="167" fontId="66" fillId="0" borderId="36" xfId="449" applyNumberFormat="1" applyFont="1" applyFill="1" applyBorder="1"/>
    <xf numFmtId="167" fontId="66" fillId="0" borderId="0" xfId="449" applyNumberFormat="1" applyFont="1" applyFill="1" applyBorder="1"/>
    <xf numFmtId="167" fontId="67" fillId="0" borderId="18" xfId="449" applyNumberFormat="1" applyFont="1" applyFill="1" applyBorder="1"/>
    <xf numFmtId="3" fontId="67" fillId="0" borderId="29" xfId="449" applyNumberFormat="1" applyFont="1" applyFill="1" applyBorder="1"/>
    <xf numFmtId="3" fontId="69" fillId="0" borderId="14" xfId="449" applyNumberFormat="1" applyFont="1" applyBorder="1" applyAlignment="1">
      <alignment horizontal="center"/>
    </xf>
    <xf numFmtId="167" fontId="66" fillId="0" borderId="45" xfId="449" applyNumberFormat="1" applyFont="1" applyFill="1" applyBorder="1"/>
    <xf numFmtId="167" fontId="107" fillId="0" borderId="35" xfId="449" applyNumberFormat="1" applyFont="1" applyFill="1" applyBorder="1" applyAlignment="1">
      <alignment horizontal="left" vertical="center"/>
    </xf>
    <xf numFmtId="167" fontId="67" fillId="0" borderId="0" xfId="449" applyNumberFormat="1" applyFont="1" applyFill="1" applyBorder="1" applyAlignment="1"/>
    <xf numFmtId="167" fontId="67" fillId="0" borderId="20" xfId="449" applyNumberFormat="1" applyFont="1" applyFill="1" applyBorder="1" applyAlignment="1"/>
    <xf numFmtId="4" fontId="118" fillId="0" borderId="0" xfId="0" applyNumberFormat="1" applyFont="1" applyProtection="1">
      <protection locked="0" hidden="1"/>
    </xf>
    <xf numFmtId="4" fontId="121" fillId="0" borderId="0" xfId="0" applyNumberFormat="1" applyFont="1" applyProtection="1">
      <protection locked="0" hidden="1"/>
    </xf>
    <xf numFmtId="4" fontId="131" fillId="0" borderId="0" xfId="0" applyNumberFormat="1" applyFont="1" applyProtection="1">
      <protection locked="0" hidden="1"/>
    </xf>
    <xf numFmtId="4" fontId="41" fillId="0" borderId="0" xfId="313" applyNumberFormat="1" applyFill="1" applyAlignment="1">
      <alignment vertical="center"/>
    </xf>
    <xf numFmtId="1" fontId="67" fillId="0" borderId="36" xfId="340" applyNumberFormat="1" applyFont="1" applyBorder="1"/>
    <xf numFmtId="180" fontId="111" fillId="0" borderId="0" xfId="342" applyNumberFormat="1" applyFont="1" applyFill="1" applyBorder="1" applyAlignment="1" applyProtection="1">
      <alignment vertical="center"/>
    </xf>
    <xf numFmtId="167" fontId="66" fillId="0" borderId="18" xfId="449" applyNumberFormat="1" applyFont="1" applyFill="1" applyBorder="1"/>
    <xf numFmtId="167" fontId="67" fillId="0" borderId="36" xfId="449" applyNumberFormat="1" applyFont="1" applyFill="1" applyBorder="1"/>
    <xf numFmtId="167" fontId="67" fillId="0" borderId="37" xfId="449" applyNumberFormat="1" applyFont="1" applyFill="1" applyBorder="1"/>
    <xf numFmtId="0" fontId="66" fillId="0" borderId="0" xfId="449" applyFont="1" applyFill="1" applyAlignment="1"/>
    <xf numFmtId="3" fontId="67" fillId="0" borderId="0" xfId="449" applyNumberFormat="1" applyFont="1" applyFill="1" applyAlignment="1"/>
    <xf numFmtId="0" fontId="55" fillId="0" borderId="0" xfId="449" applyFont="1" applyFill="1"/>
    <xf numFmtId="0" fontId="67" fillId="0" borderId="0" xfId="449" quotePrefix="1" applyFont="1" applyFill="1" applyAlignment="1"/>
    <xf numFmtId="0" fontId="66" fillId="0" borderId="0" xfId="449" applyFont="1" applyFill="1" applyAlignment="1">
      <alignment horizontal="centerContinuous" vertical="center"/>
    </xf>
    <xf numFmtId="0" fontId="67" fillId="0" borderId="0" xfId="449" quotePrefix="1" applyFont="1" applyFill="1" applyAlignment="1">
      <alignment horizontal="centerContinuous"/>
    </xf>
    <xf numFmtId="3" fontId="67" fillId="0" borderId="0" xfId="449" applyNumberFormat="1" applyFont="1" applyFill="1" applyAlignment="1">
      <alignment horizontal="centerContinuous"/>
    </xf>
    <xf numFmtId="0" fontId="67" fillId="0" borderId="0" xfId="449" applyFont="1" applyFill="1"/>
    <xf numFmtId="3" fontId="67" fillId="0" borderId="0" xfId="449" applyNumberFormat="1" applyFont="1" applyFill="1" applyBorder="1"/>
    <xf numFmtId="3" fontId="67" fillId="0" borderId="0" xfId="449" applyNumberFormat="1" applyFont="1" applyFill="1"/>
    <xf numFmtId="3" fontId="66" fillId="0" borderId="0" xfId="449" applyNumberFormat="1" applyFont="1" applyFill="1" applyAlignment="1">
      <alignment horizontal="centerContinuous"/>
    </xf>
    <xf numFmtId="3" fontId="69" fillId="0" borderId="0" xfId="449" applyNumberFormat="1" applyFont="1" applyFill="1" applyAlignment="1">
      <alignment horizontal="centerContinuous"/>
    </xf>
    <xf numFmtId="0" fontId="72" fillId="0" borderId="15" xfId="449" applyFont="1" applyFill="1" applyBorder="1"/>
    <xf numFmtId="0" fontId="69" fillId="0" borderId="15" xfId="449" applyFont="1" applyFill="1" applyBorder="1" applyAlignment="1">
      <alignment horizontal="centerContinuous" vertical="top"/>
    </xf>
    <xf numFmtId="3" fontId="69" fillId="0" borderId="42" xfId="449" applyNumberFormat="1" applyFont="1" applyFill="1" applyBorder="1" applyAlignment="1">
      <alignment horizontal="centerContinuous" vertical="top"/>
    </xf>
    <xf numFmtId="3" fontId="69" fillId="0" borderId="42" xfId="449" applyNumberFormat="1" applyFont="1" applyFill="1" applyBorder="1" applyAlignment="1">
      <alignment horizontal="centerContinuous"/>
    </xf>
    <xf numFmtId="3" fontId="69" fillId="0" borderId="28" xfId="449" applyNumberFormat="1" applyFont="1" applyFill="1" applyBorder="1" applyAlignment="1">
      <alignment horizontal="centerContinuous" vertical="top"/>
    </xf>
    <xf numFmtId="3" fontId="69" fillId="0" borderId="28" xfId="449" applyNumberFormat="1" applyFont="1" applyFill="1" applyBorder="1" applyAlignment="1">
      <alignment horizontal="centerContinuous"/>
    </xf>
    <xf numFmtId="3" fontId="69" fillId="0" borderId="45" xfId="449" applyNumberFormat="1" applyFont="1" applyFill="1" applyBorder="1" applyAlignment="1">
      <alignment horizontal="centerContinuous"/>
    </xf>
    <xf numFmtId="0" fontId="69" fillId="0" borderId="20" xfId="449" applyFont="1" applyFill="1" applyBorder="1" applyAlignment="1">
      <alignment horizontal="center"/>
    </xf>
    <xf numFmtId="0" fontId="69" fillId="0" borderId="20" xfId="449" applyFont="1" applyFill="1" applyBorder="1" applyAlignment="1">
      <alignment horizontal="centerContinuous"/>
    </xf>
    <xf numFmtId="3" fontId="69" fillId="0" borderId="35" xfId="449" applyNumberFormat="1" applyFont="1" applyFill="1" applyBorder="1" applyAlignment="1">
      <alignment horizontal="center"/>
    </xf>
    <xf numFmtId="3" fontId="69" fillId="0" borderId="15" xfId="449" quotePrefix="1" applyNumberFormat="1" applyFont="1" applyFill="1" applyBorder="1" applyAlignment="1">
      <alignment horizontal="center"/>
    </xf>
    <xf numFmtId="0" fontId="69" fillId="0" borderId="23" xfId="449" applyFont="1" applyFill="1" applyBorder="1"/>
    <xf numFmtId="0" fontId="69" fillId="0" borderId="23" xfId="449" applyFont="1" applyFill="1" applyBorder="1" applyAlignment="1">
      <alignment horizontal="centerContinuous"/>
    </xf>
    <xf numFmtId="3" fontId="69" fillId="0" borderId="35" xfId="449" quotePrefix="1" applyNumberFormat="1" applyFont="1" applyFill="1" applyBorder="1" applyAlignment="1">
      <alignment horizontal="center"/>
    </xf>
    <xf numFmtId="3" fontId="69" fillId="0" borderId="20" xfId="449" quotePrefix="1" applyNumberFormat="1" applyFont="1" applyFill="1" applyBorder="1" applyAlignment="1">
      <alignment horizontal="center"/>
    </xf>
    <xf numFmtId="0" fontId="71" fillId="0" borderId="23" xfId="449" quotePrefix="1" applyFont="1" applyFill="1" applyBorder="1" applyAlignment="1">
      <alignment horizontal="center" vertical="center"/>
    </xf>
    <xf numFmtId="0" fontId="71" fillId="0" borderId="42" xfId="449" quotePrefix="1" applyFont="1" applyFill="1" applyBorder="1" applyAlignment="1">
      <alignment horizontal="center" vertical="center"/>
    </xf>
    <xf numFmtId="3" fontId="71" fillId="0" borderId="45" xfId="449" quotePrefix="1" applyNumberFormat="1" applyFont="1" applyFill="1" applyBorder="1" applyAlignment="1">
      <alignment horizontal="center" vertical="center"/>
    </xf>
    <xf numFmtId="3" fontId="71" fillId="0" borderId="42" xfId="449" quotePrefix="1" applyNumberFormat="1" applyFont="1" applyFill="1" applyBorder="1" applyAlignment="1">
      <alignment horizontal="center" vertical="center"/>
    </xf>
    <xf numFmtId="0" fontId="55" fillId="0" borderId="0" xfId="449" applyFont="1" applyFill="1" applyAlignment="1">
      <alignment horizontal="center" vertical="center"/>
    </xf>
    <xf numFmtId="0" fontId="66" fillId="0" borderId="15" xfId="449" applyFont="1" applyFill="1" applyBorder="1"/>
    <xf numFmtId="167" fontId="67" fillId="0" borderId="20" xfId="449" applyNumberFormat="1" applyFont="1" applyFill="1" applyBorder="1" applyAlignment="1">
      <alignment horizontal="right"/>
    </xf>
    <xf numFmtId="166" fontId="67" fillId="0" borderId="15" xfId="449" applyNumberFormat="1" applyFont="1" applyFill="1" applyBorder="1"/>
    <xf numFmtId="0" fontId="66" fillId="0" borderId="20" xfId="449" applyFont="1" applyFill="1" applyBorder="1"/>
    <xf numFmtId="166" fontId="67" fillId="0" borderId="18" xfId="449" applyNumberFormat="1" applyFont="1" applyFill="1" applyBorder="1"/>
    <xf numFmtId="166" fontId="67" fillId="0" borderId="20" xfId="449" applyNumberFormat="1" applyFont="1" applyFill="1" applyBorder="1"/>
    <xf numFmtId="166" fontId="67" fillId="0" borderId="35" xfId="449" applyNumberFormat="1" applyFont="1" applyFill="1" applyBorder="1"/>
    <xf numFmtId="167" fontId="67" fillId="0" borderId="23" xfId="449" applyNumberFormat="1" applyFont="1" applyFill="1" applyBorder="1"/>
    <xf numFmtId="166" fontId="67" fillId="0" borderId="23" xfId="449" applyNumberFormat="1" applyFont="1" applyFill="1" applyBorder="1"/>
    <xf numFmtId="166" fontId="67" fillId="0" borderId="36" xfId="449" applyNumberFormat="1" applyFont="1" applyFill="1" applyBorder="1"/>
    <xf numFmtId="0" fontId="96" fillId="0" borderId="0" xfId="452"/>
    <xf numFmtId="167" fontId="55" fillId="0" borderId="0" xfId="449" applyNumberFormat="1" applyFont="1" applyFill="1"/>
    <xf numFmtId="0" fontId="96" fillId="0" borderId="0" xfId="452" applyFill="1"/>
    <xf numFmtId="3" fontId="144" fillId="0" borderId="0" xfId="452" applyNumberFormat="1" applyFont="1" applyBorder="1" applyAlignment="1">
      <alignment horizontal="left" vertical="top" wrapText="1"/>
    </xf>
    <xf numFmtId="3" fontId="144" fillId="0" borderId="0" xfId="452" applyNumberFormat="1" applyFont="1" applyAlignment="1">
      <alignment vertical="top" wrapText="1"/>
    </xf>
    <xf numFmtId="3" fontId="67" fillId="0" borderId="0" xfId="452" applyNumberFormat="1" applyFont="1" applyAlignment="1">
      <alignment horizontal="right" vertical="top" wrapText="1"/>
    </xf>
    <xf numFmtId="3" fontId="88" fillId="0" borderId="29" xfId="452" applyNumberFormat="1" applyFont="1" applyBorder="1" applyAlignment="1">
      <alignment horizontal="center" vertical="top" wrapText="1"/>
    </xf>
    <xf numFmtId="3" fontId="144" fillId="0" borderId="29" xfId="452" applyNumberFormat="1" applyFont="1" applyBorder="1" applyAlignment="1">
      <alignment vertical="top" wrapText="1"/>
    </xf>
    <xf numFmtId="3" fontId="67" fillId="0" borderId="0" xfId="452" applyNumberFormat="1" applyFont="1" applyAlignment="1">
      <alignment horizontal="center" vertical="top" wrapText="1"/>
    </xf>
    <xf numFmtId="4" fontId="144" fillId="25" borderId="42" xfId="452" applyNumberFormat="1" applyFont="1" applyFill="1" applyBorder="1" applyAlignment="1">
      <alignment horizontal="center" vertical="center" wrapText="1"/>
    </xf>
    <xf numFmtId="3" fontId="144" fillId="0" borderId="42" xfId="452" applyNumberFormat="1" applyFont="1" applyBorder="1" applyAlignment="1">
      <alignment horizontal="center" vertical="center" wrapText="1"/>
    </xf>
    <xf numFmtId="3" fontId="66" fillId="0" borderId="0" xfId="452" applyNumberFormat="1" applyFont="1" applyAlignment="1">
      <alignment horizontal="center" vertical="top" wrapText="1"/>
    </xf>
    <xf numFmtId="4" fontId="145" fillId="25" borderId="42" xfId="452" applyNumberFormat="1" applyFont="1" applyFill="1" applyBorder="1" applyAlignment="1">
      <alignment horizontal="center" vertical="center" wrapText="1"/>
    </xf>
    <xf numFmtId="49" fontId="145" fillId="0" borderId="42" xfId="452" applyNumberFormat="1" applyFont="1" applyBorder="1" applyAlignment="1">
      <alignment horizontal="center" vertical="center" wrapText="1"/>
    </xf>
    <xf numFmtId="0" fontId="67" fillId="0" borderId="42" xfId="452" applyFont="1" applyBorder="1" applyAlignment="1">
      <alignment horizontal="center" vertical="center" wrapText="1"/>
    </xf>
    <xf numFmtId="3" fontId="67" fillId="0" borderId="42" xfId="452" applyNumberFormat="1" applyFont="1" applyFill="1" applyBorder="1" applyAlignment="1">
      <alignment horizontal="center" vertical="center" wrapText="1"/>
    </xf>
    <xf numFmtId="3" fontId="67" fillId="25" borderId="42" xfId="452" applyNumberFormat="1" applyFont="1" applyFill="1" applyBorder="1" applyAlignment="1">
      <alignment horizontal="center" vertical="center" wrapText="1"/>
    </xf>
    <xf numFmtId="49" fontId="67" fillId="0" borderId="42" xfId="452" applyNumberFormat="1" applyFont="1" applyBorder="1" applyAlignment="1">
      <alignment horizontal="center" vertical="center" wrapText="1"/>
    </xf>
    <xf numFmtId="0" fontId="145" fillId="0" borderId="42" xfId="452" applyFont="1" applyFill="1" applyBorder="1" applyAlignment="1">
      <alignment horizontal="left" vertical="center" wrapText="1" indent="1"/>
    </xf>
    <xf numFmtId="188" fontId="145" fillId="25" borderId="15" xfId="452" applyNumberFormat="1" applyFont="1" applyFill="1" applyBorder="1" applyAlignment="1">
      <alignment horizontal="center" vertical="center"/>
    </xf>
    <xf numFmtId="188" fontId="145" fillId="25" borderId="42" xfId="452" applyNumberFormat="1" applyFont="1" applyFill="1" applyBorder="1" applyAlignment="1">
      <alignment horizontal="center" vertical="center" wrapText="1"/>
    </xf>
    <xf numFmtId="166" fontId="145" fillId="0" borderId="42" xfId="453" applyNumberFormat="1" applyFont="1" applyBorder="1" applyAlignment="1">
      <alignment horizontal="center" vertical="center"/>
    </xf>
    <xf numFmtId="3" fontId="67" fillId="0" borderId="0" xfId="452" applyNumberFormat="1" applyFont="1" applyFill="1" applyBorder="1" applyAlignment="1">
      <alignment vertical="center" wrapText="1"/>
    </xf>
    <xf numFmtId="3" fontId="67" fillId="0" borderId="0" xfId="452" applyNumberFormat="1" applyFont="1" applyFill="1" applyAlignment="1">
      <alignment vertical="center" wrapText="1"/>
    </xf>
    <xf numFmtId="188" fontId="145" fillId="25" borderId="42" xfId="452" applyNumberFormat="1" applyFont="1" applyFill="1" applyBorder="1" applyAlignment="1">
      <alignment horizontal="center" vertical="center"/>
    </xf>
    <xf numFmtId="0" fontId="146" fillId="0" borderId="68" xfId="452" applyFont="1" applyFill="1" applyBorder="1" applyAlignment="1">
      <alignment horizontal="center" vertical="center" wrapText="1"/>
    </xf>
    <xf numFmtId="188" fontId="146" fillId="0" borderId="68" xfId="452" applyNumberFormat="1" applyFont="1" applyBorder="1" applyAlignment="1">
      <alignment horizontal="center" vertical="center"/>
    </xf>
    <xf numFmtId="166" fontId="146" fillId="0" borderId="68" xfId="453" applyNumberFormat="1" applyFont="1" applyBorder="1" applyAlignment="1">
      <alignment horizontal="center" vertical="center"/>
    </xf>
    <xf numFmtId="0" fontId="145" fillId="0" borderId="23" xfId="1907" applyFont="1" applyFill="1" applyBorder="1" applyAlignment="1">
      <alignment horizontal="left" vertical="center" wrapText="1" indent="1"/>
    </xf>
    <xf numFmtId="178" fontId="145" fillId="25" borderId="42" xfId="1907" applyNumberFormat="1" applyFont="1" applyFill="1" applyBorder="1" applyAlignment="1">
      <alignment horizontal="center" vertical="center"/>
    </xf>
    <xf numFmtId="188" fontId="145" fillId="25" borderId="23" xfId="452" applyNumberFormat="1" applyFont="1" applyFill="1" applyBorder="1" applyAlignment="1">
      <alignment horizontal="center" vertical="center" wrapText="1"/>
    </xf>
    <xf numFmtId="166" fontId="145" fillId="25" borderId="42" xfId="453" applyNumberFormat="1" applyFont="1" applyFill="1" applyBorder="1" applyAlignment="1">
      <alignment horizontal="center" vertical="center"/>
    </xf>
    <xf numFmtId="0" fontId="145" fillId="0" borderId="42" xfId="1907" applyFont="1" applyFill="1" applyBorder="1" applyAlignment="1">
      <alignment horizontal="left" vertical="center" wrapText="1" indent="1"/>
    </xf>
    <xf numFmtId="0" fontId="145" fillId="0" borderId="69" xfId="1907" applyFont="1" applyFill="1" applyBorder="1" applyAlignment="1">
      <alignment horizontal="left" vertical="center" wrapText="1" indent="1"/>
    </xf>
    <xf numFmtId="178" fontId="145" fillId="25" borderId="69" xfId="1907" applyNumberFormat="1" applyFont="1" applyFill="1" applyBorder="1" applyAlignment="1">
      <alignment horizontal="center" vertical="center"/>
    </xf>
    <xf numFmtId="188" fontId="145" fillId="25" borderId="70" xfId="452" applyNumberFormat="1" applyFont="1" applyFill="1" applyBorder="1" applyAlignment="1">
      <alignment horizontal="center" vertical="center" wrapText="1"/>
    </xf>
    <xf numFmtId="166" fontId="146" fillId="25" borderId="68" xfId="452" applyNumberFormat="1" applyFont="1" applyFill="1" applyBorder="1" applyAlignment="1">
      <alignment horizontal="center" vertical="center"/>
    </xf>
    <xf numFmtId="188" fontId="145" fillId="0" borderId="23" xfId="452" applyNumberFormat="1" applyFont="1" applyBorder="1" applyAlignment="1">
      <alignment horizontal="center" vertical="center"/>
    </xf>
    <xf numFmtId="188" fontId="147" fillId="25" borderId="42" xfId="452" applyNumberFormat="1" applyFont="1" applyFill="1" applyBorder="1" applyAlignment="1">
      <alignment horizontal="center" vertical="center" wrapText="1"/>
    </xf>
    <xf numFmtId="166" fontId="147" fillId="25" borderId="42" xfId="453" applyNumberFormat="1" applyFont="1" applyFill="1" applyBorder="1" applyAlignment="1">
      <alignment horizontal="center" vertical="center"/>
    </xf>
    <xf numFmtId="188" fontId="145" fillId="0" borderId="42" xfId="452" applyNumberFormat="1" applyFont="1" applyBorder="1" applyAlignment="1">
      <alignment horizontal="center" vertical="center"/>
    </xf>
    <xf numFmtId="0" fontId="145" fillId="0" borderId="69" xfId="452" applyFont="1" applyFill="1" applyBorder="1" applyAlignment="1">
      <alignment horizontal="left" vertical="center" wrapText="1" indent="1"/>
    </xf>
    <xf numFmtId="188" fontId="145" fillId="0" borderId="69" xfId="452" applyNumberFormat="1" applyFont="1" applyBorder="1" applyAlignment="1">
      <alignment horizontal="center" vertical="center"/>
    </xf>
    <xf numFmtId="188" fontId="145" fillId="25" borderId="69" xfId="452" applyNumberFormat="1" applyFont="1" applyFill="1" applyBorder="1" applyAlignment="1">
      <alignment horizontal="center" vertical="center" wrapText="1"/>
    </xf>
    <xf numFmtId="166" fontId="145" fillId="0" borderId="69" xfId="453" applyNumberFormat="1" applyFont="1" applyBorder="1" applyAlignment="1">
      <alignment horizontal="center" vertical="center"/>
    </xf>
    <xf numFmtId="3" fontId="146" fillId="0" borderId="68" xfId="452" applyNumberFormat="1" applyFont="1" applyFill="1" applyBorder="1" applyAlignment="1">
      <alignment horizontal="center" vertical="center" wrapText="1"/>
    </xf>
    <xf numFmtId="188" fontId="146" fillId="25" borderId="68" xfId="452" applyNumberFormat="1" applyFont="1" applyFill="1" applyBorder="1" applyAlignment="1">
      <alignment horizontal="center" vertical="center"/>
    </xf>
    <xf numFmtId="166" fontId="146" fillId="0" borderId="68" xfId="452" applyNumberFormat="1" applyFont="1" applyBorder="1" applyAlignment="1">
      <alignment horizontal="center" vertical="center"/>
    </xf>
    <xf numFmtId="3" fontId="67" fillId="0" borderId="0" xfId="452" applyNumberFormat="1" applyFont="1" applyFill="1" applyBorder="1" applyAlignment="1">
      <alignment horizontal="right" vertical="center" wrapText="1"/>
    </xf>
    <xf numFmtId="3" fontId="67" fillId="0" borderId="0" xfId="452" applyNumberFormat="1" applyFont="1" applyFill="1" applyAlignment="1">
      <alignment horizontal="right" vertical="center" wrapText="1"/>
    </xf>
    <xf numFmtId="3" fontId="67" fillId="25" borderId="0" xfId="452" applyNumberFormat="1" applyFont="1" applyFill="1" applyBorder="1" applyAlignment="1">
      <alignment horizontal="right" vertical="top" wrapText="1"/>
    </xf>
    <xf numFmtId="3" fontId="67" fillId="0" borderId="0" xfId="452" applyNumberFormat="1" applyFont="1" applyBorder="1" applyAlignment="1">
      <alignment horizontal="right" vertical="top" wrapText="1"/>
    </xf>
    <xf numFmtId="3" fontId="67" fillId="0" borderId="0" xfId="452" applyNumberFormat="1" applyFont="1" applyAlignment="1">
      <alignment horizontal="left" vertical="top" wrapText="1"/>
    </xf>
    <xf numFmtId="3" fontId="67" fillId="25" borderId="0" xfId="452" applyNumberFormat="1" applyFont="1" applyFill="1" applyAlignment="1">
      <alignment horizontal="right" vertical="top" wrapText="1"/>
    </xf>
    <xf numFmtId="3" fontId="67" fillId="0" borderId="0" xfId="452" applyNumberFormat="1" applyFont="1" applyBorder="1" applyAlignment="1">
      <alignment horizontal="right" vertical="top" wrapText="1" indent="2"/>
    </xf>
    <xf numFmtId="167" fontId="148" fillId="0" borderId="0" xfId="455" applyNumberFormat="1" applyFont="1" applyFill="1" applyAlignment="1"/>
    <xf numFmtId="167" fontId="149" fillId="0" borderId="0" xfId="1907" applyNumberFormat="1" applyFont="1" applyFill="1" applyAlignment="1">
      <alignment horizontal="center"/>
    </xf>
    <xf numFmtId="167" fontId="149" fillId="0" borderId="0" xfId="1907" applyNumberFormat="1" applyFont="1" applyFill="1" applyBorder="1" applyAlignment="1">
      <alignment horizontal="left"/>
    </xf>
    <xf numFmtId="167" fontId="149" fillId="0" borderId="0" xfId="1907" applyNumberFormat="1" applyFont="1" applyFill="1" applyAlignment="1">
      <alignment horizontal="left" indent="1"/>
    </xf>
    <xf numFmtId="167" fontId="149" fillId="0" borderId="0" xfId="1907" applyNumberFormat="1" applyFont="1" applyFill="1" applyAlignment="1">
      <alignment horizontal="right" vertical="center"/>
    </xf>
    <xf numFmtId="178" fontId="150" fillId="0" borderId="0" xfId="1907" applyNumberFormat="1" applyFont="1" applyFill="1" applyAlignment="1">
      <alignment horizontal="right" vertical="center"/>
    </xf>
    <xf numFmtId="4" fontId="150" fillId="0" borderId="0" xfId="1907" applyNumberFormat="1" applyFont="1" applyFill="1" applyAlignment="1">
      <alignment horizontal="right" vertical="center"/>
    </xf>
    <xf numFmtId="43" fontId="150" fillId="0" borderId="0" xfId="1907" applyNumberFormat="1" applyFont="1" applyFill="1" applyAlignment="1">
      <alignment horizontal="center" vertical="center"/>
    </xf>
    <xf numFmtId="0" fontId="150" fillId="0" borderId="0" xfId="1907" applyFont="1" applyFill="1" applyAlignment="1">
      <alignment horizontal="center" vertical="center"/>
    </xf>
    <xf numFmtId="0" fontId="112" fillId="0" borderId="0" xfId="456" applyFont="1" applyFill="1"/>
    <xf numFmtId="167" fontId="153" fillId="0" borderId="0" xfId="1907" applyNumberFormat="1" applyFont="1" applyFill="1" applyBorder="1" applyAlignment="1">
      <alignment horizontal="center" wrapText="1"/>
    </xf>
    <xf numFmtId="167" fontId="149" fillId="0" borderId="0" xfId="1907" applyNumberFormat="1" applyFont="1" applyFill="1" applyBorder="1" applyAlignment="1">
      <alignment horizontal="center"/>
    </xf>
    <xf numFmtId="167" fontId="149" fillId="0" borderId="0" xfId="1907" applyNumberFormat="1" applyFont="1" applyFill="1" applyBorder="1" applyAlignment="1">
      <alignment horizontal="left" indent="1"/>
    </xf>
    <xf numFmtId="167" fontId="154" fillId="0" borderId="42" xfId="456" applyNumberFormat="1" applyFont="1" applyFill="1" applyBorder="1" applyAlignment="1">
      <alignment horizontal="center" vertical="center" wrapText="1"/>
    </xf>
    <xf numFmtId="167" fontId="154" fillId="0" borderId="42" xfId="456" applyNumberFormat="1" applyFont="1" applyFill="1" applyBorder="1" applyAlignment="1">
      <alignment horizontal="center" vertical="center"/>
    </xf>
    <xf numFmtId="4" fontId="154" fillId="0" borderId="42" xfId="456" applyNumberFormat="1" applyFont="1" applyFill="1" applyBorder="1" applyAlignment="1">
      <alignment horizontal="center" vertical="center" wrapText="1"/>
    </xf>
    <xf numFmtId="178" fontId="154" fillId="0" borderId="42" xfId="456" applyNumberFormat="1" applyFont="1" applyFill="1" applyBorder="1" applyAlignment="1">
      <alignment horizontal="center" vertical="center" wrapText="1"/>
    </xf>
    <xf numFmtId="20" fontId="154" fillId="0" borderId="42" xfId="456" quotePrefix="1" applyNumberFormat="1" applyFont="1" applyFill="1" applyBorder="1" applyAlignment="1">
      <alignment horizontal="center" vertical="center" wrapText="1"/>
    </xf>
    <xf numFmtId="0" fontId="154" fillId="0" borderId="75" xfId="456" quotePrefix="1" applyFont="1" applyFill="1" applyBorder="1" applyAlignment="1">
      <alignment horizontal="center" vertical="center" wrapText="1"/>
    </xf>
    <xf numFmtId="167" fontId="156" fillId="0" borderId="76" xfId="456" applyNumberFormat="1" applyFont="1" applyFill="1" applyBorder="1" applyAlignment="1">
      <alignment horizontal="center" vertical="center" wrapText="1"/>
    </xf>
    <xf numFmtId="167" fontId="156" fillId="0" borderId="15" xfId="456" applyNumberFormat="1" applyFont="1" applyFill="1" applyBorder="1" applyAlignment="1">
      <alignment horizontal="center" vertical="center" wrapText="1"/>
    </xf>
    <xf numFmtId="0" fontId="156" fillId="0" borderId="15" xfId="456" applyFont="1" applyFill="1" applyBorder="1" applyAlignment="1">
      <alignment horizontal="center" vertical="center" wrapText="1"/>
    </xf>
    <xf numFmtId="3" fontId="156" fillId="0" borderId="10" xfId="456" applyNumberFormat="1" applyFont="1" applyFill="1" applyBorder="1" applyAlignment="1">
      <alignment horizontal="center" vertical="center" wrapText="1"/>
    </xf>
    <xf numFmtId="0" fontId="156" fillId="0" borderId="77" xfId="456" applyFont="1" applyFill="1" applyBorder="1" applyAlignment="1">
      <alignment horizontal="center" vertical="center" wrapText="1"/>
    </xf>
    <xf numFmtId="0" fontId="112" fillId="0" borderId="0" xfId="456" applyFont="1" applyFill="1" applyAlignment="1">
      <alignment horizontal="center" vertical="center"/>
    </xf>
    <xf numFmtId="167" fontId="149" fillId="0" borderId="78" xfId="1907" quotePrefix="1" applyNumberFormat="1" applyFont="1" applyFill="1" applyBorder="1" applyAlignment="1">
      <alignment horizontal="center" vertical="center"/>
    </xf>
    <xf numFmtId="49" fontId="149" fillId="0" borderId="79" xfId="1907" quotePrefix="1" applyNumberFormat="1" applyFont="1" applyFill="1" applyBorder="1" applyAlignment="1">
      <alignment horizontal="center" vertical="center"/>
    </xf>
    <xf numFmtId="49" fontId="149" fillId="0" borderId="79" xfId="1907" applyNumberFormat="1" applyFont="1" applyFill="1" applyBorder="1" applyAlignment="1">
      <alignment horizontal="left" vertical="center"/>
    </xf>
    <xf numFmtId="0" fontId="149" fillId="0" borderId="79" xfId="1907" applyFont="1" applyFill="1" applyBorder="1" applyAlignment="1">
      <alignment horizontal="left" vertical="center" wrapText="1"/>
    </xf>
    <xf numFmtId="178" fontId="149" fillId="0" borderId="79" xfId="1907" applyNumberFormat="1" applyFont="1" applyFill="1" applyBorder="1" applyAlignment="1">
      <alignment vertical="center"/>
    </xf>
    <xf numFmtId="178" fontId="149" fillId="0" borderId="79" xfId="456" applyNumberFormat="1" applyFont="1" applyFill="1" applyBorder="1" applyAlignment="1">
      <alignment horizontal="right" vertical="center"/>
    </xf>
    <xf numFmtId="41" fontId="157" fillId="0" borderId="79" xfId="453" applyNumberFormat="1" applyFont="1" applyFill="1" applyBorder="1" applyAlignment="1">
      <alignment horizontal="right" vertical="center"/>
    </xf>
    <xf numFmtId="189" fontId="157" fillId="0" borderId="79" xfId="453" applyNumberFormat="1" applyFont="1" applyFill="1" applyBorder="1" applyAlignment="1">
      <alignment horizontal="right" vertical="center"/>
    </xf>
    <xf numFmtId="189" fontId="157" fillId="0" borderId="80" xfId="453" applyNumberFormat="1" applyFont="1" applyFill="1" applyBorder="1" applyAlignment="1">
      <alignment horizontal="right" vertical="center"/>
    </xf>
    <xf numFmtId="178" fontId="149" fillId="0" borderId="81" xfId="1907" applyNumberFormat="1" applyFont="1" applyFill="1" applyBorder="1" applyAlignment="1">
      <alignment vertical="center"/>
    </xf>
    <xf numFmtId="41" fontId="157" fillId="0" borderId="72" xfId="453" applyNumberFormat="1" applyFont="1" applyFill="1" applyBorder="1" applyAlignment="1">
      <alignment horizontal="right" vertical="center"/>
    </xf>
    <xf numFmtId="166" fontId="149" fillId="0" borderId="72" xfId="456" applyNumberFormat="1" applyFont="1" applyFill="1" applyBorder="1" applyAlignment="1">
      <alignment horizontal="right" vertical="center"/>
    </xf>
    <xf numFmtId="166" fontId="149" fillId="0" borderId="73" xfId="456" applyNumberFormat="1" applyFont="1" applyFill="1" applyBorder="1" applyAlignment="1">
      <alignment horizontal="right" vertical="center"/>
    </xf>
    <xf numFmtId="167" fontId="149" fillId="0" borderId="82" xfId="1907" quotePrefix="1" applyNumberFormat="1" applyFont="1" applyFill="1" applyBorder="1" applyAlignment="1">
      <alignment horizontal="center" vertical="center"/>
    </xf>
    <xf numFmtId="49" fontId="149" fillId="0" borderId="81" xfId="1907" quotePrefix="1" applyNumberFormat="1" applyFont="1" applyFill="1" applyBorder="1" applyAlignment="1">
      <alignment horizontal="center" vertical="center"/>
    </xf>
    <xf numFmtId="49" fontId="149" fillId="0" borderId="81" xfId="1907" applyNumberFormat="1" applyFont="1" applyFill="1" applyBorder="1" applyAlignment="1">
      <alignment horizontal="left" vertical="center"/>
    </xf>
    <xf numFmtId="0" fontId="149" fillId="0" borderId="81" xfId="1907" applyFont="1" applyFill="1" applyBorder="1" applyAlignment="1">
      <alignment horizontal="left" vertical="center" wrapText="1"/>
    </xf>
    <xf numFmtId="178" fontId="149" fillId="0" borderId="81" xfId="456" applyNumberFormat="1" applyFont="1" applyFill="1" applyBorder="1" applyAlignment="1">
      <alignment horizontal="right" vertical="center"/>
    </xf>
    <xf numFmtId="41" fontId="157" fillId="0" borderId="81" xfId="453" applyNumberFormat="1" applyFont="1" applyFill="1" applyBorder="1" applyAlignment="1">
      <alignment horizontal="right" vertical="center"/>
    </xf>
    <xf numFmtId="189" fontId="157" fillId="0" borderId="81" xfId="453" applyNumberFormat="1" applyFont="1" applyFill="1" applyBorder="1" applyAlignment="1">
      <alignment horizontal="right" vertical="center"/>
    </xf>
    <xf numFmtId="189" fontId="157" fillId="0" borderId="83" xfId="453" applyNumberFormat="1" applyFont="1" applyFill="1" applyBorder="1" applyAlignment="1">
      <alignment horizontal="right" vertical="center"/>
    </xf>
    <xf numFmtId="0" fontId="149" fillId="0" borderId="72" xfId="1907" applyFont="1" applyFill="1" applyBorder="1" applyAlignment="1">
      <alignment horizontal="left" vertical="center" wrapText="1"/>
    </xf>
    <xf numFmtId="178" fontId="149" fillId="0" borderId="72" xfId="1907" applyNumberFormat="1" applyFont="1" applyFill="1" applyBorder="1" applyAlignment="1">
      <alignment vertical="center"/>
    </xf>
    <xf numFmtId="189" fontId="157" fillId="0" borderId="72" xfId="453" applyNumberFormat="1" applyFont="1" applyFill="1" applyBorder="1" applyAlignment="1">
      <alignment horizontal="right" vertical="center"/>
    </xf>
    <xf numFmtId="189" fontId="157" fillId="0" borderId="73" xfId="453" applyNumberFormat="1" applyFont="1" applyFill="1" applyBorder="1" applyAlignment="1">
      <alignment horizontal="right" vertical="center"/>
    </xf>
    <xf numFmtId="0" fontId="149" fillId="0" borderId="15" xfId="1907" applyFont="1" applyFill="1" applyBorder="1" applyAlignment="1">
      <alignment horizontal="left" vertical="center" wrapText="1"/>
    </xf>
    <xf numFmtId="178" fontId="149" fillId="0" borderId="15" xfId="1907" applyNumberFormat="1" applyFont="1" applyFill="1" applyBorder="1" applyAlignment="1">
      <alignment vertical="center"/>
    </xf>
    <xf numFmtId="41" fontId="157" fillId="0" borderId="15" xfId="453" applyNumberFormat="1" applyFont="1" applyFill="1" applyBorder="1" applyAlignment="1">
      <alignment horizontal="right" vertical="center"/>
    </xf>
    <xf numFmtId="189" fontId="157" fillId="0" borderId="15" xfId="453" applyNumberFormat="1" applyFont="1" applyFill="1" applyBorder="1" applyAlignment="1">
      <alignment horizontal="right" vertical="center"/>
    </xf>
    <xf numFmtId="189" fontId="157" fillId="0" borderId="77" xfId="453" applyNumberFormat="1" applyFont="1" applyFill="1" applyBorder="1" applyAlignment="1">
      <alignment horizontal="right" vertical="center"/>
    </xf>
    <xf numFmtId="0" fontId="149" fillId="0" borderId="85" xfId="1907" applyFont="1" applyFill="1" applyBorder="1" applyAlignment="1">
      <alignment horizontal="left" vertical="center" wrapText="1"/>
    </xf>
    <xf numFmtId="178" fontId="149" fillId="0" borderId="85" xfId="1907" applyNumberFormat="1" applyFont="1" applyFill="1" applyBorder="1" applyAlignment="1">
      <alignment vertical="center"/>
    </xf>
    <xf numFmtId="41" fontId="157" fillId="0" borderId="85" xfId="453" applyNumberFormat="1" applyFont="1" applyFill="1" applyBorder="1" applyAlignment="1">
      <alignment horizontal="right" vertical="center"/>
    </xf>
    <xf numFmtId="189" fontId="157" fillId="0" borderId="85" xfId="453" applyNumberFormat="1" applyFont="1" applyFill="1" applyBorder="1" applyAlignment="1">
      <alignment horizontal="right" vertical="center"/>
    </xf>
    <xf numFmtId="189" fontId="157" fillId="0" borderId="86" xfId="453" applyNumberFormat="1" applyFont="1" applyFill="1" applyBorder="1" applyAlignment="1">
      <alignment horizontal="right" vertical="center"/>
    </xf>
    <xf numFmtId="167" fontId="149" fillId="0" borderId="87" xfId="1907" quotePrefix="1" applyNumberFormat="1" applyFont="1" applyFill="1" applyBorder="1" applyAlignment="1">
      <alignment horizontal="center" vertical="center"/>
    </xf>
    <xf numFmtId="49" fontId="149" fillId="0" borderId="20" xfId="1907" quotePrefix="1" applyNumberFormat="1" applyFont="1" applyFill="1" applyBorder="1" applyAlignment="1">
      <alignment horizontal="center" vertical="center"/>
    </xf>
    <xf numFmtId="49" fontId="149" fillId="0" borderId="20" xfId="1907" applyNumberFormat="1" applyFont="1" applyFill="1" applyBorder="1" applyAlignment="1">
      <alignment horizontal="left" vertical="center"/>
    </xf>
    <xf numFmtId="0" fontId="149" fillId="0" borderId="20" xfId="1907" applyFont="1" applyFill="1" applyBorder="1" applyAlignment="1">
      <alignment horizontal="left" vertical="center" wrapText="1"/>
    </xf>
    <xf numFmtId="178" fontId="149" fillId="0" borderId="20" xfId="1907" applyNumberFormat="1" applyFont="1" applyFill="1" applyBorder="1" applyAlignment="1">
      <alignment vertical="center"/>
    </xf>
    <xf numFmtId="178" fontId="149" fillId="0" borderId="88" xfId="456" applyNumberFormat="1" applyFont="1" applyFill="1" applyBorder="1" applyAlignment="1">
      <alignment horizontal="right" vertical="center"/>
    </xf>
    <xf numFmtId="41" fontId="157" fillId="0" borderId="23" xfId="453" applyNumberFormat="1" applyFont="1" applyFill="1" applyBorder="1" applyAlignment="1">
      <alignment horizontal="right" vertical="center"/>
    </xf>
    <xf numFmtId="189" fontId="157" fillId="0" borderId="20" xfId="453" applyNumberFormat="1" applyFont="1" applyFill="1" applyBorder="1" applyAlignment="1">
      <alignment horizontal="right" vertical="center"/>
    </xf>
    <xf numFmtId="189" fontId="157" fillId="0" borderId="89" xfId="453" applyNumberFormat="1" applyFont="1" applyFill="1" applyBorder="1" applyAlignment="1">
      <alignment horizontal="right" vertical="center"/>
    </xf>
    <xf numFmtId="178" fontId="149" fillId="0" borderId="20" xfId="456" applyNumberFormat="1" applyFont="1" applyFill="1" applyBorder="1" applyAlignment="1">
      <alignment horizontal="right" vertical="center"/>
    </xf>
    <xf numFmtId="178" fontId="149" fillId="0" borderId="72" xfId="1907" applyNumberFormat="1" applyFont="1" applyFill="1" applyBorder="1" applyAlignment="1">
      <alignment vertical="center" wrapText="1"/>
    </xf>
    <xf numFmtId="178" fontId="149" fillId="0" borderId="85" xfId="1907" applyNumberFormat="1" applyFont="1" applyFill="1" applyBorder="1" applyAlignment="1">
      <alignment vertical="center" wrapText="1"/>
    </xf>
    <xf numFmtId="178" fontId="149" fillId="0" borderId="85" xfId="456" applyNumberFormat="1" applyFont="1" applyFill="1" applyBorder="1" applyAlignment="1">
      <alignment horizontal="right" vertical="center"/>
    </xf>
    <xf numFmtId="166" fontId="149" fillId="0" borderId="85" xfId="456" applyNumberFormat="1" applyFont="1" applyFill="1" applyBorder="1" applyAlignment="1">
      <alignment horizontal="right" vertical="center"/>
    </xf>
    <xf numFmtId="166" fontId="149" fillId="0" borderId="86" xfId="456" applyNumberFormat="1" applyFont="1" applyFill="1" applyBorder="1" applyAlignment="1">
      <alignment horizontal="right" vertical="center"/>
    </xf>
    <xf numFmtId="167" fontId="149" fillId="0" borderId="87" xfId="1907" quotePrefix="1" applyNumberFormat="1" applyFont="1" applyFill="1" applyBorder="1" applyAlignment="1">
      <alignment horizontal="center" vertical="center" wrapText="1"/>
    </xf>
    <xf numFmtId="167" fontId="149" fillId="0" borderId="20" xfId="1907" applyNumberFormat="1" applyFont="1" applyFill="1" applyBorder="1" applyAlignment="1">
      <alignment horizontal="center" vertical="center" wrapText="1"/>
    </xf>
    <xf numFmtId="178" fontId="149" fillId="0" borderId="20" xfId="1907" applyNumberFormat="1" applyFont="1" applyFill="1" applyBorder="1" applyAlignment="1">
      <alignment vertical="center" wrapText="1"/>
    </xf>
    <xf numFmtId="166" fontId="149" fillId="0" borderId="20" xfId="456" applyNumberFormat="1" applyFont="1" applyFill="1" applyBorder="1" applyAlignment="1">
      <alignment horizontal="right" vertical="center"/>
    </xf>
    <xf numFmtId="166" fontId="149" fillId="0" borderId="90" xfId="456" applyNumberFormat="1" applyFont="1" applyFill="1" applyBorder="1" applyAlignment="1">
      <alignment horizontal="right" vertical="center"/>
    </xf>
    <xf numFmtId="0" fontId="149" fillId="0" borderId="42" xfId="1907" applyFont="1" applyFill="1" applyBorder="1" applyAlignment="1">
      <alignment horizontal="left" vertical="center" wrapText="1"/>
    </xf>
    <xf numFmtId="178" fontId="149" fillId="0" borderId="42" xfId="1907" applyNumberFormat="1" applyFont="1" applyFill="1" applyBorder="1" applyAlignment="1">
      <alignment vertical="center" wrapText="1"/>
    </xf>
    <xf numFmtId="178" fontId="149" fillId="0" borderId="42" xfId="456" applyNumberFormat="1" applyFont="1" applyFill="1" applyBorder="1" applyAlignment="1">
      <alignment horizontal="right" vertical="center"/>
    </xf>
    <xf numFmtId="166" fontId="149" fillId="0" borderId="42" xfId="456" applyNumberFormat="1" applyFont="1" applyFill="1" applyBorder="1" applyAlignment="1">
      <alignment horizontal="right" vertical="center"/>
    </xf>
    <xf numFmtId="166" fontId="149" fillId="0" borderId="75" xfId="456" applyNumberFormat="1" applyFont="1" applyFill="1" applyBorder="1" applyAlignment="1">
      <alignment horizontal="right" vertical="center"/>
    </xf>
    <xf numFmtId="167" fontId="149" fillId="0" borderId="15" xfId="1907" applyNumberFormat="1" applyFont="1" applyFill="1" applyBorder="1" applyAlignment="1">
      <alignment horizontal="center" vertical="center" wrapText="1"/>
    </xf>
    <xf numFmtId="178" fontId="149" fillId="0" borderId="15" xfId="1907" applyNumberFormat="1" applyFont="1" applyFill="1" applyBorder="1" applyAlignment="1">
      <alignment vertical="center" wrapText="1"/>
    </xf>
    <xf numFmtId="178" fontId="149" fillId="0" borderId="72" xfId="456" applyNumberFormat="1" applyFont="1" applyFill="1" applyBorder="1" applyAlignment="1">
      <alignment horizontal="right" vertical="center"/>
    </xf>
    <xf numFmtId="0" fontId="158" fillId="0" borderId="0" xfId="456" applyFont="1" applyFill="1" applyAlignment="1">
      <alignment horizontal="center" vertical="center"/>
    </xf>
    <xf numFmtId="167" fontId="149" fillId="0" borderId="42" xfId="1907" applyNumberFormat="1" applyFont="1" applyFill="1" applyBorder="1" applyAlignment="1">
      <alignment horizontal="center" vertical="center" wrapText="1"/>
    </xf>
    <xf numFmtId="0" fontId="150" fillId="0" borderId="0" xfId="1907" applyFont="1" applyFill="1"/>
    <xf numFmtId="178" fontId="149" fillId="0" borderId="15" xfId="456" applyNumberFormat="1" applyFont="1" applyFill="1" applyBorder="1" applyAlignment="1">
      <alignment horizontal="right" vertical="center"/>
    </xf>
    <xf numFmtId="166" fontId="149" fillId="0" borderId="15" xfId="456" applyNumberFormat="1" applyFont="1" applyFill="1" applyBorder="1" applyAlignment="1">
      <alignment horizontal="right" vertical="center"/>
    </xf>
    <xf numFmtId="166" fontId="149" fillId="0" borderId="77" xfId="456" applyNumberFormat="1" applyFont="1" applyFill="1" applyBorder="1" applyAlignment="1">
      <alignment horizontal="right" vertical="center"/>
    </xf>
    <xf numFmtId="178" fontId="157" fillId="0" borderId="42" xfId="453" applyNumberFormat="1" applyFont="1" applyFill="1" applyBorder="1" applyAlignment="1">
      <alignment horizontal="right" vertical="center"/>
    </xf>
    <xf numFmtId="41" fontId="157" fillId="0" borderId="42" xfId="453" applyNumberFormat="1" applyFont="1" applyFill="1" applyBorder="1" applyAlignment="1">
      <alignment horizontal="right" vertical="center"/>
    </xf>
    <xf numFmtId="189" fontId="157" fillId="0" borderId="42" xfId="453" applyNumberFormat="1" applyFont="1" applyFill="1" applyBorder="1" applyAlignment="1">
      <alignment horizontal="right" vertical="center"/>
    </xf>
    <xf numFmtId="189" fontId="157" fillId="0" borderId="75" xfId="453" applyNumberFormat="1" applyFont="1" applyFill="1" applyBorder="1" applyAlignment="1">
      <alignment horizontal="right" vertical="center"/>
    </xf>
    <xf numFmtId="190" fontId="157" fillId="0" borderId="42" xfId="453" applyNumberFormat="1" applyFont="1" applyFill="1" applyBorder="1" applyAlignment="1">
      <alignment horizontal="right" vertical="center"/>
    </xf>
    <xf numFmtId="0" fontId="159" fillId="0" borderId="0" xfId="456" applyFont="1" applyFill="1" applyAlignment="1">
      <alignment vertical="top"/>
    </xf>
    <xf numFmtId="178" fontId="157" fillId="0" borderId="15" xfId="453" applyNumberFormat="1" applyFont="1" applyFill="1" applyBorder="1" applyAlignment="1">
      <alignment horizontal="right" vertical="center"/>
    </xf>
    <xf numFmtId="167" fontId="149" fillId="0" borderId="72" xfId="1907" applyNumberFormat="1" applyFont="1" applyFill="1" applyBorder="1" applyAlignment="1">
      <alignment horizontal="center" vertical="center" wrapText="1"/>
    </xf>
    <xf numFmtId="0" fontId="149" fillId="0" borderId="72" xfId="1907" applyFont="1" applyFill="1" applyBorder="1" applyAlignment="1">
      <alignment vertical="center" wrapText="1"/>
    </xf>
    <xf numFmtId="178" fontId="149" fillId="0" borderId="42" xfId="1907" applyNumberFormat="1" applyFont="1" applyFill="1" applyBorder="1" applyAlignment="1">
      <alignment vertical="center"/>
    </xf>
    <xf numFmtId="0" fontId="149" fillId="0" borderId="42" xfId="1907" applyFont="1" applyFill="1" applyBorder="1" applyAlignment="1">
      <alignment vertical="center" wrapText="1"/>
    </xf>
    <xf numFmtId="167" fontId="149" fillId="0" borderId="20" xfId="1907" quotePrefix="1" applyNumberFormat="1" applyFont="1" applyFill="1" applyBorder="1" applyAlignment="1">
      <alignment horizontal="center" vertical="center"/>
    </xf>
    <xf numFmtId="167" fontId="149" fillId="0" borderId="20" xfId="1907" applyNumberFormat="1" applyFont="1" applyFill="1" applyBorder="1" applyAlignment="1">
      <alignment vertical="center" wrapText="1"/>
    </xf>
    <xf numFmtId="0" fontId="149" fillId="0" borderId="20" xfId="1907" applyFont="1" applyFill="1" applyBorder="1" applyAlignment="1">
      <alignment vertical="center" wrapText="1"/>
    </xf>
    <xf numFmtId="178" fontId="160" fillId="0" borderId="20" xfId="456" applyNumberFormat="1" applyFont="1" applyFill="1" applyBorder="1" applyAlignment="1">
      <alignment horizontal="right" vertical="center"/>
    </xf>
    <xf numFmtId="188" fontId="149" fillId="0" borderId="20" xfId="456" applyNumberFormat="1" applyFont="1" applyFill="1" applyBorder="1" applyAlignment="1">
      <alignment horizontal="right" vertical="center"/>
    </xf>
    <xf numFmtId="0" fontId="149" fillId="0" borderId="72" xfId="1907" quotePrefix="1" applyFont="1" applyFill="1" applyBorder="1" applyAlignment="1">
      <alignment horizontal="center" vertical="center"/>
    </xf>
    <xf numFmtId="49" fontId="149" fillId="0" borderId="72" xfId="1907" quotePrefix="1" applyNumberFormat="1" applyFont="1" applyFill="1" applyBorder="1" applyAlignment="1">
      <alignment horizontal="center" vertical="center"/>
    </xf>
    <xf numFmtId="49" fontId="149" fillId="0" borderId="72" xfId="1907" applyNumberFormat="1" applyFont="1" applyFill="1" applyBorder="1" applyAlignment="1">
      <alignment horizontal="left" vertical="center"/>
    </xf>
    <xf numFmtId="178" fontId="157" fillId="0" borderId="72" xfId="453" applyNumberFormat="1" applyFont="1" applyFill="1" applyBorder="1" applyAlignment="1">
      <alignment horizontal="right" vertical="center"/>
    </xf>
    <xf numFmtId="49" fontId="149" fillId="0" borderId="15" xfId="1907" quotePrefix="1" applyNumberFormat="1" applyFont="1" applyFill="1" applyBorder="1" applyAlignment="1">
      <alignment horizontal="center" vertical="center"/>
    </xf>
    <xf numFmtId="49" fontId="149" fillId="0" borderId="15" xfId="1907" applyNumberFormat="1" applyFont="1" applyFill="1" applyBorder="1" applyAlignment="1">
      <alignment horizontal="left" vertical="center" wrapText="1"/>
    </xf>
    <xf numFmtId="166" fontId="149" fillId="0" borderId="23" xfId="456" applyNumberFormat="1" applyFont="1" applyFill="1" applyBorder="1" applyAlignment="1">
      <alignment horizontal="right" vertical="center"/>
    </xf>
    <xf numFmtId="49" fontId="149" fillId="0" borderId="72" xfId="1907" applyNumberFormat="1" applyFont="1" applyFill="1" applyBorder="1" applyAlignment="1">
      <alignment vertical="center"/>
    </xf>
    <xf numFmtId="0" fontId="149" fillId="0" borderId="87" xfId="1907" applyFont="1" applyFill="1" applyBorder="1" applyAlignment="1">
      <alignment horizontal="center" vertical="center"/>
    </xf>
    <xf numFmtId="0" fontId="149" fillId="0" borderId="20" xfId="1907" quotePrefix="1" applyFont="1" applyFill="1" applyBorder="1" applyAlignment="1">
      <alignment horizontal="center" vertical="center"/>
    </xf>
    <xf numFmtId="178" fontId="157" fillId="0" borderId="20" xfId="453" applyNumberFormat="1" applyFont="1" applyFill="1" applyBorder="1" applyAlignment="1">
      <alignment horizontal="right" vertical="center"/>
    </xf>
    <xf numFmtId="0" fontId="149" fillId="0" borderId="85" xfId="1907" quotePrefix="1" applyFont="1" applyFill="1" applyBorder="1" applyAlignment="1">
      <alignment horizontal="center" vertical="center"/>
    </xf>
    <xf numFmtId="0" fontId="149" fillId="0" borderId="85" xfId="1907" applyFont="1" applyFill="1" applyBorder="1" applyAlignment="1">
      <alignment vertical="center" wrapText="1"/>
    </xf>
    <xf numFmtId="178" fontId="157" fillId="0" borderId="85" xfId="453" applyNumberFormat="1" applyFont="1" applyFill="1" applyBorder="1" applyAlignment="1">
      <alignment horizontal="right" vertical="center"/>
    </xf>
    <xf numFmtId="178" fontId="149" fillId="0" borderId="20" xfId="1907" applyNumberFormat="1" applyFont="1" applyFill="1" applyBorder="1" applyAlignment="1">
      <alignment horizontal="right" vertical="center"/>
    </xf>
    <xf numFmtId="41" fontId="157" fillId="0" borderId="88" xfId="453" applyNumberFormat="1" applyFont="1" applyFill="1" applyBorder="1" applyAlignment="1">
      <alignment horizontal="right" vertical="center"/>
    </xf>
    <xf numFmtId="189" fontId="157" fillId="0" borderId="23" xfId="453" applyNumberFormat="1" applyFont="1" applyFill="1" applyBorder="1" applyAlignment="1">
      <alignment horizontal="right" vertical="center"/>
    </xf>
    <xf numFmtId="0" fontId="149" fillId="0" borderId="82" xfId="1907" applyFont="1" applyFill="1" applyBorder="1" applyAlignment="1">
      <alignment horizontal="center" vertical="center"/>
    </xf>
    <xf numFmtId="188" fontId="149" fillId="0" borderId="81" xfId="456" applyNumberFormat="1" applyFont="1" applyFill="1" applyBorder="1" applyAlignment="1">
      <alignment horizontal="right" vertical="center"/>
    </xf>
    <xf numFmtId="166" fontId="149" fillId="0" borderId="81" xfId="456" applyNumberFormat="1" applyFont="1" applyFill="1" applyBorder="1" applyAlignment="1">
      <alignment horizontal="right" vertical="center"/>
    </xf>
    <xf numFmtId="166" fontId="149" fillId="0" borderId="83" xfId="456" applyNumberFormat="1" applyFont="1" applyFill="1" applyBorder="1" applyAlignment="1">
      <alignment horizontal="right" vertical="center"/>
    </xf>
    <xf numFmtId="167" fontId="149" fillId="0" borderId="82" xfId="1907" applyNumberFormat="1" applyFont="1" applyFill="1" applyBorder="1" applyAlignment="1">
      <alignment horizontal="center" vertical="center"/>
    </xf>
    <xf numFmtId="167" fontId="149" fillId="0" borderId="78" xfId="1907" applyNumberFormat="1" applyFont="1" applyFill="1" applyBorder="1" applyAlignment="1">
      <alignment horizontal="center" vertical="center"/>
    </xf>
    <xf numFmtId="188" fontId="149" fillId="0" borderId="79" xfId="456" applyNumberFormat="1" applyFont="1" applyFill="1" applyBorder="1" applyAlignment="1">
      <alignment horizontal="right" vertical="center"/>
    </xf>
    <xf numFmtId="189" fontId="161" fillId="0" borderId="79" xfId="453" applyNumberFormat="1" applyFont="1" applyFill="1" applyBorder="1" applyAlignment="1">
      <alignment horizontal="right" vertical="center"/>
    </xf>
    <xf numFmtId="0" fontId="149" fillId="0" borderId="72" xfId="1907" quotePrefix="1" applyFont="1" applyFill="1" applyBorder="1" applyAlignment="1">
      <alignment vertical="center" wrapText="1"/>
    </xf>
    <xf numFmtId="189" fontId="161" fillId="0" borderId="72" xfId="453" applyNumberFormat="1" applyFont="1" applyFill="1" applyBorder="1" applyAlignment="1">
      <alignment horizontal="right" vertical="center"/>
    </xf>
    <xf numFmtId="0" fontId="149" fillId="0" borderId="15" xfId="1907" applyFont="1" applyFill="1" applyBorder="1" applyAlignment="1">
      <alignment vertical="center" wrapText="1"/>
    </xf>
    <xf numFmtId="189" fontId="161" fillId="0" borderId="15" xfId="453" applyNumberFormat="1" applyFont="1" applyFill="1" applyBorder="1" applyAlignment="1">
      <alignment horizontal="right" vertical="center"/>
    </xf>
    <xf numFmtId="49" fontId="149" fillId="0" borderId="20" xfId="1907" applyNumberFormat="1" applyFont="1" applyFill="1" applyBorder="1" applyAlignment="1">
      <alignment horizontal="left" vertical="center" wrapText="1"/>
    </xf>
    <xf numFmtId="41" fontId="157" fillId="0" borderId="20" xfId="453" applyNumberFormat="1" applyFont="1" applyFill="1" applyBorder="1" applyAlignment="1">
      <alignment horizontal="right" vertical="center"/>
    </xf>
    <xf numFmtId="49" fontId="149" fillId="0" borderId="81" xfId="1907" applyNumberFormat="1" applyFont="1" applyFill="1" applyBorder="1" applyAlignment="1">
      <alignment horizontal="left" vertical="center" wrapText="1"/>
    </xf>
    <xf numFmtId="178" fontId="149" fillId="0" borderId="81" xfId="1907" applyNumberFormat="1" applyFont="1" applyFill="1" applyBorder="1" applyAlignment="1">
      <alignment horizontal="right" vertical="center"/>
    </xf>
    <xf numFmtId="189" fontId="161" fillId="0" borderId="81" xfId="453" applyNumberFormat="1" applyFont="1" applyFill="1" applyBorder="1" applyAlignment="1">
      <alignment horizontal="right" vertical="center"/>
    </xf>
    <xf numFmtId="188" fontId="149" fillId="0" borderId="72" xfId="456" applyNumberFormat="1" applyFont="1" applyFill="1" applyBorder="1" applyAlignment="1">
      <alignment horizontal="right" vertical="center"/>
    </xf>
    <xf numFmtId="49" fontId="149" fillId="0" borderId="85" xfId="1907" quotePrefix="1" applyNumberFormat="1" applyFont="1" applyFill="1" applyBorder="1" applyAlignment="1">
      <alignment horizontal="center" vertical="center"/>
    </xf>
    <xf numFmtId="49" fontId="149" fillId="0" borderId="85" xfId="1907" applyNumberFormat="1" applyFont="1" applyFill="1" applyBorder="1" applyAlignment="1">
      <alignment horizontal="left" vertical="center" wrapText="1"/>
    </xf>
    <xf numFmtId="188" fontId="149" fillId="0" borderId="85" xfId="456" applyNumberFormat="1" applyFont="1" applyFill="1" applyBorder="1" applyAlignment="1">
      <alignment horizontal="right" vertical="center"/>
    </xf>
    <xf numFmtId="189" fontId="161" fillId="0" borderId="88" xfId="453" applyNumberFormat="1" applyFont="1" applyFill="1" applyBorder="1" applyAlignment="1">
      <alignment horizontal="right" vertical="center"/>
    </xf>
    <xf numFmtId="188" fontId="149" fillId="0" borderId="42" xfId="456" applyNumberFormat="1" applyFont="1" applyFill="1" applyBorder="1" applyAlignment="1">
      <alignment horizontal="right" vertical="center"/>
    </xf>
    <xf numFmtId="189" fontId="157" fillId="0" borderId="90" xfId="453" applyNumberFormat="1" applyFont="1" applyFill="1" applyBorder="1" applyAlignment="1">
      <alignment horizontal="right" vertical="center"/>
    </xf>
    <xf numFmtId="49" fontId="149" fillId="0" borderId="72" xfId="1907" applyNumberFormat="1" applyFont="1" applyFill="1" applyBorder="1" applyAlignment="1">
      <alignment horizontal="left" vertical="center" wrapText="1"/>
    </xf>
    <xf numFmtId="49" fontId="149" fillId="0" borderId="23" xfId="1907" quotePrefix="1" applyNumberFormat="1" applyFont="1" applyFill="1" applyBorder="1" applyAlignment="1">
      <alignment horizontal="center" vertical="center"/>
    </xf>
    <xf numFmtId="49" fontId="149" fillId="0" borderId="23" xfId="1907" applyNumberFormat="1" applyFont="1" applyFill="1" applyBorder="1" applyAlignment="1">
      <alignment horizontal="left" vertical="center" wrapText="1"/>
    </xf>
    <xf numFmtId="0" fontId="149" fillId="0" borderId="23" xfId="1907" applyFont="1" applyFill="1" applyBorder="1" applyAlignment="1">
      <alignment horizontal="left" vertical="center" wrapText="1"/>
    </xf>
    <xf numFmtId="178" fontId="149" fillId="0" borderId="23" xfId="1907" applyNumberFormat="1" applyFont="1" applyFill="1" applyBorder="1" applyAlignment="1">
      <alignment vertical="center"/>
    </xf>
    <xf numFmtId="188" fontId="149" fillId="0" borderId="23" xfId="456" applyNumberFormat="1" applyFont="1" applyFill="1" applyBorder="1" applyAlignment="1">
      <alignment horizontal="right" vertical="center"/>
    </xf>
    <xf numFmtId="49" fontId="149" fillId="0" borderId="85" xfId="1907" applyNumberFormat="1" applyFont="1" applyFill="1" applyBorder="1" applyAlignment="1">
      <alignment horizontal="left" vertical="center"/>
    </xf>
    <xf numFmtId="188" fontId="149" fillId="0" borderId="20" xfId="456" applyNumberFormat="1" applyFont="1" applyFill="1" applyBorder="1" applyAlignment="1">
      <alignment vertical="center"/>
    </xf>
    <xf numFmtId="49" fontId="149" fillId="0" borderId="79" xfId="1907" applyNumberFormat="1" applyFont="1" applyFill="1" applyBorder="1" applyAlignment="1">
      <alignment horizontal="left" vertical="center" wrapText="1"/>
    </xf>
    <xf numFmtId="188" fontId="149" fillId="0" borderId="79" xfId="456" applyNumberFormat="1" applyFont="1" applyFill="1" applyBorder="1" applyAlignment="1">
      <alignment vertical="center"/>
    </xf>
    <xf numFmtId="167" fontId="149" fillId="0" borderId="78" xfId="1907" applyNumberFormat="1" applyFont="1" applyFill="1" applyBorder="1" applyAlignment="1">
      <alignment horizontal="center"/>
    </xf>
    <xf numFmtId="167" fontId="149" fillId="0" borderId="79" xfId="1907" applyNumberFormat="1" applyFont="1" applyFill="1" applyBorder="1" applyAlignment="1">
      <alignment horizontal="center"/>
    </xf>
    <xf numFmtId="167" fontId="149" fillId="0" borderId="79" xfId="1907" applyNumberFormat="1" applyFont="1" applyFill="1" applyBorder="1" applyAlignment="1">
      <alignment horizontal="left"/>
    </xf>
    <xf numFmtId="167" fontId="153" fillId="0" borderId="79" xfId="1907" applyNumberFormat="1" applyFont="1" applyFill="1" applyBorder="1" applyAlignment="1">
      <alignment horizontal="left" vertical="center" indent="1"/>
    </xf>
    <xf numFmtId="178" fontId="153" fillId="0" borderId="79" xfId="1907" applyNumberFormat="1" applyFont="1" applyFill="1" applyBorder="1" applyAlignment="1">
      <alignment vertical="center"/>
    </xf>
    <xf numFmtId="166" fontId="153" fillId="0" borderId="79" xfId="456" applyNumberFormat="1" applyFont="1" applyFill="1" applyBorder="1" applyAlignment="1">
      <alignment horizontal="right" vertical="center"/>
    </xf>
    <xf numFmtId="166" fontId="153" fillId="0" borderId="80" xfId="456" applyNumberFormat="1" applyFont="1" applyFill="1" applyBorder="1" applyAlignment="1">
      <alignment horizontal="right" vertical="center"/>
    </xf>
    <xf numFmtId="167" fontId="153" fillId="0" borderId="0" xfId="1907" applyNumberFormat="1" applyFont="1" applyFill="1" applyBorder="1" applyAlignment="1">
      <alignment horizontal="left" vertical="center" indent="1"/>
    </xf>
    <xf numFmtId="188" fontId="153" fillId="0" borderId="0" xfId="1907" applyNumberFormat="1" applyFont="1" applyFill="1" applyBorder="1" applyAlignment="1">
      <alignment horizontal="right" vertical="center"/>
    </xf>
    <xf numFmtId="166" fontId="153" fillId="0" borderId="0" xfId="456" applyNumberFormat="1" applyFont="1" applyFill="1" applyBorder="1" applyAlignment="1">
      <alignment horizontal="right" vertical="center"/>
    </xf>
    <xf numFmtId="189" fontId="157" fillId="0" borderId="0" xfId="453" applyNumberFormat="1" applyFont="1" applyFill="1" applyBorder="1" applyAlignment="1">
      <alignment horizontal="right" vertical="center"/>
    </xf>
    <xf numFmtId="0" fontId="140" fillId="0" borderId="0" xfId="456" applyFont="1" applyFill="1" applyAlignment="1">
      <alignment horizontal="right" vertical="top"/>
    </xf>
    <xf numFmtId="0" fontId="158" fillId="0" borderId="0" xfId="456" applyFont="1" applyFill="1" applyAlignment="1">
      <alignment horizontal="right" vertical="top"/>
    </xf>
    <xf numFmtId="0" fontId="112" fillId="0" borderId="0" xfId="456" applyFont="1" applyFill="1" applyAlignment="1">
      <alignment vertical="center"/>
    </xf>
    <xf numFmtId="167" fontId="112" fillId="0" borderId="0" xfId="1907" applyNumberFormat="1" applyFont="1" applyFill="1" applyBorder="1" applyAlignment="1">
      <alignment vertical="center" wrapText="1"/>
    </xf>
    <xf numFmtId="167" fontId="159" fillId="0" borderId="0" xfId="1907" applyNumberFormat="1" applyFont="1" applyFill="1" applyBorder="1" applyAlignment="1">
      <alignment vertical="center" wrapText="1"/>
    </xf>
    <xf numFmtId="4" fontId="112" fillId="0" borderId="0" xfId="1907" applyNumberFormat="1" applyFont="1" applyFill="1" applyBorder="1" applyAlignment="1">
      <alignment vertical="center" wrapText="1"/>
    </xf>
    <xf numFmtId="4" fontId="112" fillId="0" borderId="0" xfId="1907" applyNumberFormat="1" applyFont="1" applyFill="1" applyBorder="1" applyAlignment="1">
      <alignment horizontal="right" vertical="center" wrapText="1"/>
    </xf>
    <xf numFmtId="167" fontId="112" fillId="0" borderId="0" xfId="1907" applyNumberFormat="1" applyFont="1" applyFill="1" applyBorder="1" applyAlignment="1">
      <alignment horizontal="right" vertical="center" wrapText="1"/>
    </xf>
    <xf numFmtId="0" fontId="112" fillId="0" borderId="0" xfId="456" applyFont="1" applyFill="1" applyAlignment="1">
      <alignment horizontal="center"/>
    </xf>
    <xf numFmtId="0" fontId="112" fillId="0" borderId="0" xfId="456" applyFont="1" applyFill="1" applyAlignment="1">
      <alignment horizontal="right"/>
    </xf>
    <xf numFmtId="178" fontId="112" fillId="0" borderId="0" xfId="456" applyNumberFormat="1" applyFont="1" applyFill="1" applyAlignment="1">
      <alignment horizontal="right"/>
    </xf>
    <xf numFmtId="43" fontId="112" fillId="0" borderId="0" xfId="456" applyNumberFormat="1" applyFont="1" applyFill="1" applyAlignment="1">
      <alignment horizontal="right"/>
    </xf>
    <xf numFmtId="43" fontId="27" fillId="0" borderId="0" xfId="456" applyNumberFormat="1" applyFont="1" applyFill="1" applyAlignment="1">
      <alignment horizontal="right"/>
    </xf>
    <xf numFmtId="188" fontId="112" fillId="0" borderId="0" xfId="456" applyNumberFormat="1" applyFont="1" applyFill="1"/>
    <xf numFmtId="191" fontId="112" fillId="0" borderId="0" xfId="456" applyNumberFormat="1" applyFont="1" applyFill="1" applyAlignment="1">
      <alignment horizontal="right"/>
    </xf>
    <xf numFmtId="167" fontId="112" fillId="0" borderId="0" xfId="456" applyNumberFormat="1" applyFont="1" applyFill="1" applyAlignment="1">
      <alignment horizontal="center"/>
    </xf>
    <xf numFmtId="167" fontId="112" fillId="0" borderId="0" xfId="456" applyNumberFormat="1" applyFont="1" applyFill="1" applyBorder="1" applyAlignment="1">
      <alignment horizontal="left"/>
    </xf>
    <xf numFmtId="167" fontId="112" fillId="0" borderId="0" xfId="456" applyNumberFormat="1" applyFont="1" applyFill="1" applyAlignment="1">
      <alignment horizontal="left" indent="1"/>
    </xf>
    <xf numFmtId="167" fontId="112" fillId="0" borderId="0" xfId="456" applyNumberFormat="1" applyFont="1" applyFill="1" applyAlignment="1">
      <alignment horizontal="right" vertical="center"/>
    </xf>
    <xf numFmtId="167" fontId="149" fillId="0" borderId="79" xfId="1907" quotePrefix="1" applyNumberFormat="1" applyFont="1" applyFill="1" applyBorder="1" applyAlignment="1">
      <alignment horizontal="center" vertical="center"/>
    </xf>
    <xf numFmtId="167" fontId="149" fillId="0" borderId="79" xfId="1907" applyNumberFormat="1" applyFont="1" applyFill="1" applyBorder="1" applyAlignment="1">
      <alignment horizontal="left" vertical="center"/>
    </xf>
    <xf numFmtId="166" fontId="149" fillId="0" borderId="79" xfId="456" applyNumberFormat="1" applyFont="1" applyFill="1" applyBorder="1" applyAlignment="1">
      <alignment horizontal="right" vertical="center"/>
    </xf>
    <xf numFmtId="166" fontId="149" fillId="0" borderId="80" xfId="456" applyNumberFormat="1" applyFont="1" applyFill="1" applyBorder="1" applyAlignment="1">
      <alignment horizontal="right" vertical="center"/>
    </xf>
    <xf numFmtId="167" fontId="66" fillId="0" borderId="0" xfId="452" applyNumberFormat="1" applyFont="1" applyFill="1"/>
    <xf numFmtId="167" fontId="162" fillId="0" borderId="0" xfId="452" applyNumberFormat="1" applyFont="1" applyFill="1" applyAlignment="1">
      <alignment horizontal="center"/>
    </xf>
    <xf numFmtId="167" fontId="150" fillId="0" borderId="0" xfId="452" applyNumberFormat="1" applyFont="1" applyFill="1" applyBorder="1" applyAlignment="1">
      <alignment horizontal="center" vertical="center"/>
    </xf>
    <xf numFmtId="167" fontId="150" fillId="0" borderId="0" xfId="452" applyNumberFormat="1" applyFont="1" applyFill="1" applyAlignment="1">
      <alignment horizontal="center" vertical="center" wrapText="1"/>
    </xf>
    <xf numFmtId="41" fontId="150" fillId="0" borderId="0" xfId="452" applyNumberFormat="1" applyFont="1" applyFill="1" applyAlignment="1">
      <alignment horizontal="right" vertical="center"/>
    </xf>
    <xf numFmtId="4" fontId="150" fillId="0" borderId="0" xfId="452" applyNumberFormat="1" applyFont="1" applyFill="1" applyAlignment="1">
      <alignment horizontal="right" vertical="center"/>
    </xf>
    <xf numFmtId="43" fontId="150" fillId="0" borderId="0" xfId="452" applyNumberFormat="1" applyFont="1" applyFill="1" applyAlignment="1">
      <alignment horizontal="right" vertical="center"/>
    </xf>
    <xf numFmtId="0" fontId="150" fillId="0" borderId="0" xfId="452" applyFont="1" applyFill="1"/>
    <xf numFmtId="0" fontId="162" fillId="0" borderId="0" xfId="452" applyFont="1" applyFill="1"/>
    <xf numFmtId="0" fontId="158" fillId="0" borderId="0" xfId="452" applyFont="1" applyFill="1" applyBorder="1" applyAlignment="1">
      <alignment horizontal="center"/>
    </xf>
    <xf numFmtId="0" fontId="83" fillId="0" borderId="0" xfId="452" applyFont="1" applyFill="1" applyBorder="1"/>
    <xf numFmtId="0" fontId="83" fillId="0" borderId="0" xfId="452" applyFont="1" applyFill="1" applyBorder="1" applyAlignment="1">
      <alignment horizontal="right"/>
    </xf>
    <xf numFmtId="0" fontId="103" fillId="0" borderId="0" xfId="452" applyFont="1" applyFill="1" applyBorder="1" applyAlignment="1">
      <alignment horizontal="right"/>
    </xf>
    <xf numFmtId="0" fontId="83" fillId="0" borderId="0" xfId="452" applyFont="1" applyFill="1"/>
    <xf numFmtId="0" fontId="55" fillId="0" borderId="42" xfId="452" applyFont="1" applyFill="1" applyBorder="1" applyAlignment="1">
      <alignment horizontal="center" vertical="center"/>
    </xf>
    <xf numFmtId="0" fontId="55" fillId="0" borderId="45" xfId="452" applyFont="1" applyFill="1" applyBorder="1" applyAlignment="1">
      <alignment horizontal="center" vertical="center"/>
    </xf>
    <xf numFmtId="0" fontId="86" fillId="0" borderId="0" xfId="452" applyFont="1" applyFill="1" applyAlignment="1">
      <alignment horizontal="center" vertical="center"/>
    </xf>
    <xf numFmtId="0" fontId="55" fillId="0" borderId="27" xfId="452" applyFont="1" applyFill="1" applyBorder="1" applyAlignment="1">
      <alignment horizontal="left" vertical="center" wrapText="1"/>
    </xf>
    <xf numFmtId="178" fontId="55" fillId="0" borderId="27" xfId="452" applyNumberFormat="1" applyFont="1" applyFill="1" applyBorder="1" applyAlignment="1">
      <alignment vertical="center" wrapText="1"/>
    </xf>
    <xf numFmtId="41" fontId="163" fillId="0" borderId="42" xfId="452" applyNumberFormat="1" applyFont="1" applyFill="1" applyBorder="1" applyAlignment="1">
      <alignment horizontal="right" vertical="center"/>
    </xf>
    <xf numFmtId="0" fontId="83" fillId="0" borderId="42" xfId="452" applyFont="1" applyFill="1" applyBorder="1" applyAlignment="1">
      <alignment horizontal="center" vertical="center"/>
    </xf>
    <xf numFmtId="178" fontId="55" fillId="0" borderId="42" xfId="452" applyNumberFormat="1" applyFont="1" applyFill="1" applyBorder="1" applyAlignment="1">
      <alignment vertical="center" wrapText="1"/>
    </xf>
    <xf numFmtId="0" fontId="86" fillId="0" borderId="0" xfId="452" applyFont="1" applyFill="1" applyAlignment="1">
      <alignment vertical="center"/>
    </xf>
    <xf numFmtId="0" fontId="55" fillId="0" borderId="15" xfId="452" applyFont="1" applyFill="1" applyBorder="1" applyAlignment="1">
      <alignment horizontal="center" vertical="center"/>
    </xf>
    <xf numFmtId="190" fontId="55" fillId="0" borderId="42" xfId="452" applyNumberFormat="1" applyFont="1" applyFill="1" applyBorder="1" applyAlignment="1">
      <alignment horizontal="right" vertical="center"/>
    </xf>
    <xf numFmtId="178" fontId="55" fillId="0" borderId="42" xfId="452" applyNumberFormat="1" applyFont="1" applyFill="1" applyBorder="1" applyAlignment="1">
      <alignment horizontal="right" vertical="center"/>
    </xf>
    <xf numFmtId="178" fontId="163" fillId="0" borderId="42" xfId="452" applyNumberFormat="1" applyFont="1" applyFill="1" applyBorder="1" applyAlignment="1">
      <alignment horizontal="right" vertical="center"/>
    </xf>
    <xf numFmtId="0" fontId="83" fillId="0" borderId="20" xfId="452" applyFont="1" applyFill="1" applyBorder="1" applyAlignment="1">
      <alignment horizontal="center" vertical="center"/>
    </xf>
    <xf numFmtId="0" fontId="55" fillId="0" borderId="23" xfId="452" applyFont="1" applyFill="1" applyBorder="1" applyAlignment="1">
      <alignment horizontal="center" vertical="center"/>
    </xf>
    <xf numFmtId="190" fontId="55" fillId="0" borderId="27" xfId="452" applyNumberFormat="1" applyFont="1" applyFill="1" applyBorder="1" applyAlignment="1">
      <alignment vertical="center" wrapText="1"/>
    </xf>
    <xf numFmtId="0" fontId="55" fillId="0" borderId="20" xfId="452" applyFont="1" applyFill="1" applyBorder="1" applyAlignment="1">
      <alignment horizontal="center" vertical="center"/>
    </xf>
    <xf numFmtId="41" fontId="163" fillId="0" borderId="27" xfId="452" applyNumberFormat="1" applyFont="1" applyFill="1" applyBorder="1" applyAlignment="1">
      <alignment horizontal="right" vertical="center"/>
    </xf>
    <xf numFmtId="49" fontId="55" fillId="0" borderId="15" xfId="452" applyNumberFormat="1" applyFont="1" applyFill="1" applyBorder="1" applyAlignment="1">
      <alignment horizontal="center" vertical="center"/>
    </xf>
    <xf numFmtId="0" fontId="86" fillId="0" borderId="0" xfId="452" applyFont="1" applyFill="1" applyBorder="1" applyAlignment="1">
      <alignment vertical="center"/>
    </xf>
    <xf numFmtId="0" fontId="55" fillId="0" borderId="36" xfId="452" applyFont="1" applyFill="1" applyBorder="1" applyAlignment="1">
      <alignment horizontal="left" vertical="center" wrapText="1"/>
    </xf>
    <xf numFmtId="192" fontId="55" fillId="0" borderId="42" xfId="452" applyNumberFormat="1" applyFont="1" applyFill="1" applyBorder="1" applyAlignment="1">
      <alignment horizontal="center" vertical="center"/>
    </xf>
    <xf numFmtId="0" fontId="55" fillId="0" borderId="0" xfId="452" applyFont="1" applyFill="1" applyBorder="1" applyAlignment="1">
      <alignment vertical="center"/>
    </xf>
    <xf numFmtId="0" fontId="55" fillId="0" borderId="0" xfId="452" applyFont="1" applyFill="1" applyBorder="1" applyAlignment="1">
      <alignment horizontal="right" vertical="center"/>
    </xf>
    <xf numFmtId="178" fontId="73" fillId="0" borderId="42" xfId="452" applyNumberFormat="1" applyFont="1" applyFill="1" applyBorder="1" applyAlignment="1">
      <alignment horizontal="right" vertical="center"/>
    </xf>
    <xf numFmtId="0" fontId="55" fillId="0" borderId="0" xfId="452" applyFont="1" applyFill="1" applyAlignment="1">
      <alignment vertical="center"/>
    </xf>
    <xf numFmtId="0" fontId="114" fillId="0" borderId="0" xfId="452" applyFont="1" applyFill="1" applyBorder="1"/>
    <xf numFmtId="0" fontId="114" fillId="0" borderId="11" xfId="452" applyFont="1" applyFill="1" applyBorder="1" applyAlignment="1">
      <alignment horizontal="right"/>
    </xf>
    <xf numFmtId="0" fontId="114" fillId="0" borderId="0" xfId="452" applyFont="1" applyFill="1" applyAlignment="1">
      <alignment horizontal="right"/>
    </xf>
    <xf numFmtId="0" fontId="114" fillId="0" borderId="0" xfId="452" applyFont="1" applyFill="1"/>
    <xf numFmtId="0" fontId="96" fillId="0" borderId="0" xfId="452" applyFill="1" applyBorder="1"/>
    <xf numFmtId="4" fontId="96" fillId="0" borderId="0" xfId="452" applyNumberFormat="1" applyFill="1" applyBorder="1"/>
    <xf numFmtId="0" fontId="114" fillId="0" borderId="0" xfId="452" applyFont="1" applyFill="1" applyBorder="1" applyAlignment="1">
      <alignment horizontal="left"/>
    </xf>
    <xf numFmtId="0" fontId="164" fillId="0" borderId="0" xfId="452" applyFont="1" applyFill="1"/>
    <xf numFmtId="0" fontId="164" fillId="0" borderId="0" xfId="452" applyFont="1" applyFill="1" applyAlignment="1">
      <alignment horizontal="right"/>
    </xf>
    <xf numFmtId="0" fontId="165" fillId="0" borderId="0" xfId="0" applyFont="1" applyBorder="1" applyAlignment="1" applyProtection="1">
      <alignment horizontal="left"/>
    </xf>
    <xf numFmtId="0" fontId="165" fillId="0" borderId="0" xfId="0" applyFont="1"/>
    <xf numFmtId="178" fontId="149" fillId="0" borderId="72" xfId="456" applyNumberFormat="1" applyFont="1" applyFill="1" applyBorder="1" applyAlignment="1">
      <alignment horizontal="right" vertical="center"/>
    </xf>
    <xf numFmtId="178" fontId="149" fillId="0" borderId="85" xfId="456" applyNumberFormat="1" applyFont="1" applyFill="1" applyBorder="1" applyAlignment="1">
      <alignment horizontal="right" vertical="center"/>
    </xf>
    <xf numFmtId="167" fontId="149" fillId="0" borderId="72" xfId="1907" applyNumberFormat="1" applyFont="1" applyFill="1" applyBorder="1" applyAlignment="1">
      <alignment horizontal="center" vertical="center" wrapText="1"/>
    </xf>
    <xf numFmtId="167" fontId="149" fillId="0" borderId="42" xfId="1907" applyNumberFormat="1" applyFont="1" applyFill="1" applyBorder="1" applyAlignment="1">
      <alignment horizontal="center" vertical="center" wrapText="1"/>
    </xf>
    <xf numFmtId="0" fontId="149" fillId="0" borderId="72" xfId="1907" applyFont="1" applyFill="1" applyBorder="1" applyAlignment="1">
      <alignment horizontal="left" vertical="center" wrapText="1"/>
    </xf>
    <xf numFmtId="0" fontId="149" fillId="0" borderId="42" xfId="1907" applyFont="1" applyFill="1" applyBorder="1" applyAlignment="1">
      <alignment horizontal="left" vertical="center" wrapText="1"/>
    </xf>
    <xf numFmtId="178" fontId="149" fillId="0" borderId="42" xfId="456" applyNumberFormat="1" applyFont="1" applyFill="1" applyBorder="1" applyAlignment="1">
      <alignment horizontal="right" vertical="center"/>
    </xf>
    <xf numFmtId="0" fontId="149" fillId="0" borderId="85" xfId="1907" applyFont="1" applyFill="1" applyBorder="1" applyAlignment="1">
      <alignment horizontal="left" vertical="center" wrapText="1"/>
    </xf>
    <xf numFmtId="41" fontId="157" fillId="0" borderId="72" xfId="453" applyNumberFormat="1" applyFont="1" applyFill="1" applyBorder="1" applyAlignment="1">
      <alignment horizontal="right" vertical="center"/>
    </xf>
    <xf numFmtId="41" fontId="157" fillId="0" borderId="85" xfId="453" applyNumberFormat="1" applyFont="1" applyFill="1" applyBorder="1" applyAlignment="1">
      <alignment horizontal="right" vertical="center"/>
    </xf>
    <xf numFmtId="9" fontId="118" fillId="0" borderId="0" xfId="1908" applyFont="1" applyProtection="1">
      <protection locked="0" hidden="1"/>
    </xf>
    <xf numFmtId="0" fontId="91" fillId="0" borderId="0" xfId="0" applyFont="1" applyAlignment="1">
      <alignment horizontal="center" vertical="center" wrapText="1"/>
    </xf>
    <xf numFmtId="0" fontId="91" fillId="25" borderId="0" xfId="0" applyFont="1" applyFill="1" applyAlignment="1">
      <alignment horizontal="center" vertical="center" wrapText="1"/>
    </xf>
    <xf numFmtId="0" fontId="92" fillId="0" borderId="0" xfId="0" applyFont="1" applyAlignment="1">
      <alignment horizontal="center"/>
    </xf>
    <xf numFmtId="165" fontId="66" fillId="0" borderId="0" xfId="451" applyFont="1" applyAlignment="1">
      <alignment horizontal="center"/>
    </xf>
    <xf numFmtId="165" fontId="69" fillId="0" borderId="54" xfId="339" applyFont="1" applyBorder="1" applyAlignment="1" applyProtection="1">
      <alignment horizontal="center" vertical="center"/>
    </xf>
    <xf numFmtId="165" fontId="69" fillId="0" borderId="64" xfId="339" applyFont="1" applyBorder="1" applyAlignment="1" applyProtection="1">
      <alignment horizontal="center" vertical="center"/>
    </xf>
    <xf numFmtId="165" fontId="69" fillId="0" borderId="65" xfId="339" applyFont="1" applyBorder="1" applyAlignment="1" applyProtection="1">
      <alignment horizontal="center" vertical="center"/>
    </xf>
    <xf numFmtId="165" fontId="69" fillId="0" borderId="49" xfId="339" applyFont="1" applyBorder="1" applyAlignment="1" applyProtection="1">
      <alignment horizontal="center" vertical="center"/>
    </xf>
    <xf numFmtId="165" fontId="69" fillId="0" borderId="28" xfId="339" applyFont="1" applyBorder="1" applyAlignment="1" applyProtection="1">
      <alignment horizontal="center" vertical="center"/>
    </xf>
    <xf numFmtId="165" fontId="69" fillId="0" borderId="45" xfId="339" applyFont="1" applyBorder="1" applyAlignment="1" applyProtection="1">
      <alignment horizontal="center" vertical="center"/>
    </xf>
    <xf numFmtId="165" fontId="72" fillId="0" borderId="0" xfId="340" quotePrefix="1" applyFont="1" applyAlignment="1">
      <alignment vertical="top"/>
    </xf>
    <xf numFmtId="0" fontId="55" fillId="0" borderId="0" xfId="0" applyFont="1" applyAlignment="1"/>
    <xf numFmtId="0" fontId="66" fillId="0" borderId="0" xfId="313" applyFont="1" applyFill="1" applyAlignment="1">
      <alignment horizontal="center"/>
    </xf>
    <xf numFmtId="0" fontId="66" fillId="0" borderId="27" xfId="313" applyFont="1" applyFill="1" applyBorder="1" applyAlignment="1">
      <alignment horizontal="center" vertical="center"/>
    </xf>
    <xf numFmtId="0" fontId="66" fillId="0" borderId="28" xfId="313" applyFont="1" applyFill="1" applyBorder="1" applyAlignment="1">
      <alignment horizontal="center" vertical="center"/>
    </xf>
    <xf numFmtId="0" fontId="66" fillId="0" borderId="45" xfId="313" applyFont="1" applyFill="1" applyBorder="1" applyAlignment="1">
      <alignment horizontal="center" vertical="center"/>
    </xf>
    <xf numFmtId="0" fontId="66" fillId="0" borderId="10" xfId="313" applyFont="1" applyFill="1" applyBorder="1" applyAlignment="1">
      <alignment horizontal="center" vertical="center"/>
    </xf>
    <xf numFmtId="0" fontId="66" fillId="0" borderId="11" xfId="313" applyFont="1" applyFill="1" applyBorder="1" applyAlignment="1">
      <alignment horizontal="center" vertical="center"/>
    </xf>
    <xf numFmtId="0" fontId="66" fillId="0" borderId="14" xfId="313" applyFont="1" applyFill="1" applyBorder="1" applyAlignment="1">
      <alignment horizontal="center" vertical="center"/>
    </xf>
    <xf numFmtId="165" fontId="66" fillId="0" borderId="0" xfId="340" applyFont="1" applyAlignment="1" applyProtection="1">
      <alignment horizontal="center"/>
    </xf>
    <xf numFmtId="165" fontId="69" fillId="0" borderId="10" xfId="340" applyFont="1" applyBorder="1" applyAlignment="1" applyProtection="1">
      <alignment horizontal="center" vertical="center"/>
    </xf>
    <xf numFmtId="165" fontId="69" fillId="0" borderId="14" xfId="340" applyFont="1" applyBorder="1" applyAlignment="1" applyProtection="1">
      <alignment horizontal="center" vertical="center"/>
    </xf>
    <xf numFmtId="165" fontId="69" fillId="0" borderId="18" xfId="340" applyFont="1" applyBorder="1" applyAlignment="1" applyProtection="1">
      <alignment horizontal="center" vertical="center"/>
    </xf>
    <xf numFmtId="165" fontId="69" fillId="0" borderId="35" xfId="340" applyFont="1" applyBorder="1" applyAlignment="1" applyProtection="1">
      <alignment horizontal="center" vertical="center"/>
    </xf>
    <xf numFmtId="165" fontId="86" fillId="0" borderId="27" xfId="340" applyFont="1" applyBorder="1" applyAlignment="1" applyProtection="1">
      <alignment horizontal="center" vertical="center"/>
    </xf>
    <xf numFmtId="165" fontId="86" fillId="0" borderId="45" xfId="340" applyFont="1" applyBorder="1" applyAlignment="1" applyProtection="1">
      <alignment horizontal="center" vertical="center"/>
    </xf>
    <xf numFmtId="0" fontId="119" fillId="0" borderId="0" xfId="0" applyFont="1" applyAlignment="1" applyProtection="1">
      <alignment horizontal="center"/>
      <protection locked="0" hidden="1"/>
    </xf>
    <xf numFmtId="0" fontId="123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22" fillId="0" borderId="27" xfId="0" applyFont="1" applyBorder="1" applyAlignment="1" applyProtection="1">
      <alignment horizontal="center" vertical="center"/>
      <protection locked="0" hidden="1"/>
    </xf>
    <xf numFmtId="0" fontId="122" fillId="0" borderId="28" xfId="0" applyFont="1" applyBorder="1" applyAlignment="1" applyProtection="1">
      <alignment horizontal="center" vertical="center"/>
      <protection locked="0" hidden="1"/>
    </xf>
    <xf numFmtId="165" fontId="72" fillId="0" borderId="0" xfId="340" quotePrefix="1" applyFont="1" applyBorder="1" applyAlignment="1"/>
    <xf numFmtId="0" fontId="72" fillId="0" borderId="0" xfId="0" applyFont="1" applyBorder="1" applyAlignment="1"/>
    <xf numFmtId="0" fontId="89" fillId="0" borderId="0" xfId="0" applyFont="1" applyBorder="1" applyAlignment="1"/>
    <xf numFmtId="0" fontId="89" fillId="0" borderId="0" xfId="0" applyFont="1" applyAlignment="1"/>
    <xf numFmtId="0" fontId="79" fillId="0" borderId="0" xfId="0" applyFont="1" applyFill="1" applyAlignment="1">
      <alignment vertical="center"/>
    </xf>
    <xf numFmtId="0" fontId="82" fillId="0" borderId="0" xfId="0" applyFont="1"/>
    <xf numFmtId="0" fontId="75" fillId="0" borderId="60" xfId="343" applyFont="1" applyFill="1" applyBorder="1" applyAlignment="1">
      <alignment horizontal="center" vertical="center"/>
    </xf>
    <xf numFmtId="0" fontId="75" fillId="0" borderId="41" xfId="343" applyFont="1" applyFill="1" applyBorder="1" applyAlignment="1">
      <alignment horizontal="center" vertical="center"/>
    </xf>
    <xf numFmtId="165" fontId="137" fillId="0" borderId="11" xfId="340" quotePrefix="1" applyFont="1" applyFill="1" applyBorder="1" applyAlignment="1"/>
    <xf numFmtId="0" fontId="137" fillId="0" borderId="11" xfId="0" applyFont="1" applyFill="1" applyBorder="1" applyAlignment="1"/>
    <xf numFmtId="0" fontId="136" fillId="0" borderId="11" xfId="0" applyFont="1" applyFill="1" applyBorder="1" applyAlignment="1"/>
    <xf numFmtId="0" fontId="104" fillId="24" borderId="0" xfId="299" applyFont="1" applyFill="1" applyBorder="1" applyAlignment="1">
      <alignment horizontal="left" vertical="center" wrapText="1"/>
    </xf>
    <xf numFmtId="0" fontId="104" fillId="24" borderId="0" xfId="299" applyFont="1" applyFill="1" applyBorder="1" applyAlignment="1">
      <alignment horizontal="left" vertical="top" wrapText="1"/>
    </xf>
    <xf numFmtId="165" fontId="76" fillId="25" borderId="18" xfId="483" applyNumberFormat="1" applyFont="1" applyFill="1" applyBorder="1" applyAlignment="1" applyProtection="1">
      <alignment horizontal="center"/>
    </xf>
    <xf numFmtId="165" fontId="76" fillId="25" borderId="0" xfId="483" applyNumberFormat="1" applyFont="1" applyFill="1" applyBorder="1" applyAlignment="1" applyProtection="1">
      <alignment horizontal="center"/>
    </xf>
    <xf numFmtId="165" fontId="76" fillId="25" borderId="35" xfId="483" applyNumberFormat="1" applyFont="1" applyFill="1" applyBorder="1" applyAlignment="1" applyProtection="1">
      <alignment horizontal="center"/>
    </xf>
    <xf numFmtId="165" fontId="66" fillId="25" borderId="0" xfId="483" applyNumberFormat="1" applyFont="1" applyFill="1" applyAlignment="1">
      <alignment horizontal="left"/>
    </xf>
    <xf numFmtId="165" fontId="66" fillId="25" borderId="10" xfId="483" applyNumberFormat="1" applyFont="1" applyFill="1" applyBorder="1" applyAlignment="1" applyProtection="1">
      <alignment horizontal="center" vertical="top"/>
    </xf>
    <xf numFmtId="165" fontId="66" fillId="25" borderId="11" xfId="483" applyNumberFormat="1" applyFont="1" applyFill="1" applyBorder="1" applyAlignment="1" applyProtection="1">
      <alignment horizontal="center" vertical="top"/>
    </xf>
    <xf numFmtId="165" fontId="66" fillId="25" borderId="14" xfId="483" applyNumberFormat="1" applyFont="1" applyFill="1" applyBorder="1" applyAlignment="1" applyProtection="1">
      <alignment horizontal="center" vertical="top"/>
    </xf>
    <xf numFmtId="165" fontId="66" fillId="25" borderId="10" xfId="483" applyNumberFormat="1" applyFont="1" applyFill="1" applyBorder="1" applyAlignment="1">
      <alignment horizontal="center" vertical="top"/>
    </xf>
    <xf numFmtId="165" fontId="66" fillId="25" borderId="14" xfId="483" applyNumberFormat="1" applyFont="1" applyFill="1" applyBorder="1" applyAlignment="1">
      <alignment horizontal="center" vertical="top"/>
    </xf>
    <xf numFmtId="165" fontId="76" fillId="25" borderId="36" xfId="483" applyNumberFormat="1" applyFont="1" applyFill="1" applyBorder="1" applyAlignment="1" applyProtection="1">
      <alignment horizontal="center"/>
      <protection locked="0"/>
    </xf>
    <xf numFmtId="165" fontId="76" fillId="25" borderId="29" xfId="483" applyNumberFormat="1" applyFont="1" applyFill="1" applyBorder="1" applyAlignment="1" applyProtection="1">
      <alignment horizontal="center"/>
      <protection locked="0"/>
    </xf>
    <xf numFmtId="165" fontId="76" fillId="25" borderId="37" xfId="483" applyNumberFormat="1" applyFont="1" applyFill="1" applyBorder="1" applyAlignment="1" applyProtection="1">
      <alignment horizontal="center"/>
      <protection locked="0"/>
    </xf>
    <xf numFmtId="165" fontId="66" fillId="0" borderId="10" xfId="485" applyNumberFormat="1" applyFont="1" applyBorder="1" applyAlignment="1" applyProtection="1">
      <alignment horizontal="center" vertical="top"/>
    </xf>
    <xf numFmtId="165" fontId="66" fillId="0" borderId="11" xfId="485" applyNumberFormat="1" applyFont="1" applyBorder="1" applyAlignment="1" applyProtection="1">
      <alignment horizontal="center" vertical="top"/>
    </xf>
    <xf numFmtId="165" fontId="66" fillId="0" borderId="14" xfId="485" applyNumberFormat="1" applyFont="1" applyBorder="1" applyAlignment="1" applyProtection="1">
      <alignment horizontal="center" vertical="top"/>
    </xf>
    <xf numFmtId="165" fontId="66" fillId="0" borderId="10" xfId="485" applyNumberFormat="1" applyFont="1" applyBorder="1" applyAlignment="1">
      <alignment horizontal="center" vertical="top"/>
    </xf>
    <xf numFmtId="165" fontId="66" fillId="0" borderId="14" xfId="485" applyNumberFormat="1" applyFont="1" applyBorder="1" applyAlignment="1">
      <alignment horizontal="center" vertical="top"/>
    </xf>
    <xf numFmtId="165" fontId="76" fillId="25" borderId="18" xfId="310" applyNumberFormat="1" applyFont="1" applyFill="1" applyBorder="1" applyAlignment="1" applyProtection="1">
      <alignment horizontal="center"/>
    </xf>
    <xf numFmtId="165" fontId="76" fillId="25" borderId="0" xfId="310" applyNumberFormat="1" applyFont="1" applyFill="1" applyBorder="1" applyAlignment="1" applyProtection="1">
      <alignment horizontal="center"/>
    </xf>
    <xf numFmtId="165" fontId="76" fillId="25" borderId="35" xfId="310" applyNumberFormat="1" applyFont="1" applyFill="1" applyBorder="1" applyAlignment="1" applyProtection="1">
      <alignment horizontal="center"/>
    </xf>
    <xf numFmtId="165" fontId="98" fillId="25" borderId="0" xfId="310" applyNumberFormat="1" applyFont="1" applyFill="1" applyAlignment="1">
      <alignment horizontal="left"/>
    </xf>
    <xf numFmtId="165" fontId="66" fillId="25" borderId="0" xfId="310" applyNumberFormat="1" applyFont="1" applyFill="1" applyAlignment="1">
      <alignment horizontal="left"/>
    </xf>
    <xf numFmtId="165" fontId="66" fillId="25" borderId="0" xfId="310" applyNumberFormat="1" applyFont="1" applyFill="1" applyAlignment="1" applyProtection="1">
      <alignment horizontal="center"/>
    </xf>
    <xf numFmtId="165" fontId="66" fillId="25" borderId="10" xfId="310" applyNumberFormat="1" applyFont="1" applyFill="1" applyBorder="1" applyAlignment="1" applyProtection="1">
      <alignment horizontal="center" vertical="top"/>
    </xf>
    <xf numFmtId="165" fontId="66" fillId="25" borderId="11" xfId="310" applyNumberFormat="1" applyFont="1" applyFill="1" applyBorder="1" applyAlignment="1" applyProtection="1">
      <alignment horizontal="center" vertical="top"/>
    </xf>
    <xf numFmtId="165" fontId="66" fillId="25" borderId="14" xfId="310" applyNumberFormat="1" applyFont="1" applyFill="1" applyBorder="1" applyAlignment="1" applyProtection="1">
      <alignment horizontal="center" vertical="top"/>
    </xf>
    <xf numFmtId="165" fontId="66" fillId="25" borderId="10" xfId="310" applyNumberFormat="1" applyFont="1" applyFill="1" applyBorder="1" applyAlignment="1">
      <alignment horizontal="center" vertical="top"/>
    </xf>
    <xf numFmtId="165" fontId="66" fillId="25" borderId="14" xfId="310" applyNumberFormat="1" applyFont="1" applyFill="1" applyBorder="1" applyAlignment="1">
      <alignment horizontal="center" vertical="top"/>
    </xf>
    <xf numFmtId="165" fontId="66" fillId="25" borderId="36" xfId="315" applyNumberFormat="1" applyFont="1" applyFill="1" applyBorder="1" applyAlignment="1">
      <alignment horizontal="center" vertical="top"/>
    </xf>
    <xf numFmtId="165" fontId="66" fillId="25" borderId="29" xfId="315" applyNumberFormat="1" applyFont="1" applyFill="1" applyBorder="1" applyAlignment="1">
      <alignment horizontal="center" vertical="top"/>
    </xf>
    <xf numFmtId="165" fontId="66" fillId="25" borderId="37" xfId="315" applyNumberFormat="1" applyFont="1" applyFill="1" applyBorder="1" applyAlignment="1">
      <alignment horizontal="center" vertical="top"/>
    </xf>
    <xf numFmtId="165" fontId="76" fillId="25" borderId="18" xfId="315" applyNumberFormat="1" applyFont="1" applyFill="1" applyBorder="1" applyAlignment="1" applyProtection="1">
      <alignment horizontal="center"/>
    </xf>
    <xf numFmtId="165" fontId="76" fillId="25" borderId="0" xfId="315" applyNumberFormat="1" applyFont="1" applyFill="1" applyBorder="1" applyAlignment="1" applyProtection="1">
      <alignment horizontal="center"/>
    </xf>
    <xf numFmtId="165" fontId="76" fillId="25" borderId="35" xfId="315" applyNumberFormat="1" applyFont="1" applyFill="1" applyBorder="1" applyAlignment="1" applyProtection="1">
      <alignment horizontal="center"/>
    </xf>
    <xf numFmtId="165" fontId="72" fillId="25" borderId="0" xfId="315" applyNumberFormat="1" applyFont="1" applyFill="1" applyAlignment="1">
      <alignment horizontal="left"/>
    </xf>
    <xf numFmtId="165" fontId="66" fillId="25" borderId="0" xfId="315" applyNumberFormat="1" applyFont="1" applyFill="1" applyAlignment="1">
      <alignment horizontal="left"/>
    </xf>
    <xf numFmtId="165" fontId="66" fillId="25" borderId="0" xfId="315" applyNumberFormat="1" applyFont="1" applyFill="1" applyAlignment="1" applyProtection="1">
      <alignment horizontal="center"/>
    </xf>
    <xf numFmtId="165" fontId="66" fillId="25" borderId="10" xfId="315" applyNumberFormat="1" applyFont="1" applyFill="1" applyBorder="1" applyAlignment="1" applyProtection="1">
      <alignment horizontal="center" vertical="top"/>
    </xf>
    <xf numFmtId="165" fontId="66" fillId="25" borderId="11" xfId="315" applyNumberFormat="1" applyFont="1" applyFill="1" applyBorder="1" applyAlignment="1" applyProtection="1">
      <alignment horizontal="center" vertical="top"/>
    </xf>
    <xf numFmtId="165" fontId="66" fillId="25" borderId="14" xfId="315" applyNumberFormat="1" applyFont="1" applyFill="1" applyBorder="1" applyAlignment="1" applyProtection="1">
      <alignment horizontal="center" vertical="top"/>
    </xf>
    <xf numFmtId="165" fontId="66" fillId="25" borderId="10" xfId="315" applyNumberFormat="1" applyFont="1" applyFill="1" applyBorder="1" applyAlignment="1">
      <alignment horizontal="center" vertical="top"/>
    </xf>
    <xf numFmtId="165" fontId="66" fillId="25" borderId="14" xfId="315" applyNumberFormat="1" applyFont="1" applyFill="1" applyBorder="1" applyAlignment="1">
      <alignment horizontal="center" vertical="top"/>
    </xf>
    <xf numFmtId="165" fontId="66" fillId="0" borderId="0" xfId="466" applyFont="1" applyAlignment="1">
      <alignment horizontal="left"/>
    </xf>
    <xf numFmtId="165" fontId="117" fillId="0" borderId="0" xfId="467" applyFont="1" applyAlignment="1">
      <alignment horizontal="center"/>
    </xf>
    <xf numFmtId="165" fontId="71" fillId="0" borderId="54" xfId="467" applyFont="1" applyBorder="1" applyAlignment="1" applyProtection="1">
      <alignment horizontal="center" vertical="center"/>
    </xf>
    <xf numFmtId="165" fontId="71" fillId="0" borderId="59" xfId="467" applyFont="1" applyBorder="1" applyAlignment="1" applyProtection="1">
      <alignment horizontal="center" vertical="center"/>
    </xf>
    <xf numFmtId="165" fontId="66" fillId="0" borderId="13" xfId="467" quotePrefix="1" applyFont="1" applyBorder="1" applyAlignment="1" applyProtection="1">
      <alignment horizontal="left"/>
    </xf>
    <xf numFmtId="165" fontId="66" fillId="0" borderId="12" xfId="467" quotePrefix="1" applyFont="1" applyBorder="1" applyAlignment="1" applyProtection="1">
      <alignment horizontal="left"/>
    </xf>
    <xf numFmtId="165" fontId="66" fillId="0" borderId="19" xfId="467" quotePrefix="1" applyFont="1" applyBorder="1" applyAlignment="1" applyProtection="1">
      <alignment horizontal="left"/>
    </xf>
    <xf numFmtId="165" fontId="66" fillId="0" borderId="0" xfId="467" quotePrefix="1" applyFont="1" applyBorder="1" applyAlignment="1" applyProtection="1">
      <alignment horizontal="left"/>
    </xf>
    <xf numFmtId="165" fontId="67" fillId="0" borderId="60" xfId="467" applyFont="1" applyBorder="1" applyAlignment="1" applyProtection="1">
      <alignment horizontal="left"/>
    </xf>
    <xf numFmtId="165" fontId="67" fillId="0" borderId="29" xfId="467" quotePrefix="1" applyFont="1" applyBorder="1" applyAlignment="1" applyProtection="1">
      <alignment horizontal="left"/>
    </xf>
    <xf numFmtId="165" fontId="67" fillId="0" borderId="19" xfId="467" quotePrefix="1" applyFont="1" applyBorder="1" applyAlignment="1" applyProtection="1">
      <alignment horizontal="left"/>
    </xf>
    <xf numFmtId="165" fontId="67" fillId="0" borderId="0" xfId="467" quotePrefix="1" applyFont="1" applyBorder="1" applyAlignment="1" applyProtection="1">
      <alignment horizontal="left"/>
    </xf>
    <xf numFmtId="0" fontId="66" fillId="0" borderId="0" xfId="449" applyFont="1" applyAlignment="1">
      <alignment horizontal="center" vertical="center"/>
    </xf>
    <xf numFmtId="3" fontId="66" fillId="0" borderId="10" xfId="449" applyNumberFormat="1" applyFont="1" applyBorder="1" applyAlignment="1">
      <alignment horizontal="center" vertical="center"/>
    </xf>
    <xf numFmtId="3" fontId="66" fillId="0" borderId="18" xfId="449" applyNumberFormat="1" applyFont="1" applyBorder="1" applyAlignment="1">
      <alignment horizontal="center" vertical="center"/>
    </xf>
    <xf numFmtId="3" fontId="66" fillId="0" borderId="36" xfId="449" applyNumberFormat="1" applyFont="1" applyBorder="1" applyAlignment="1">
      <alignment horizontal="center" vertical="center"/>
    </xf>
    <xf numFmtId="165" fontId="66" fillId="0" borderId="17" xfId="341" applyFont="1" applyFill="1" applyBorder="1" applyAlignment="1">
      <alignment horizontal="center" vertical="center" wrapText="1"/>
    </xf>
    <xf numFmtId="165" fontId="66" fillId="0" borderId="20" xfId="341" applyFont="1" applyFill="1" applyBorder="1" applyAlignment="1">
      <alignment horizontal="center" vertical="center" wrapText="1"/>
    </xf>
    <xf numFmtId="165" fontId="66" fillId="0" borderId="23" xfId="341" applyFont="1" applyFill="1" applyBorder="1" applyAlignment="1">
      <alignment horizontal="center" vertical="center" wrapText="1"/>
    </xf>
    <xf numFmtId="3" fontId="144" fillId="0" borderId="0" xfId="452" applyNumberFormat="1" applyFont="1" applyAlignment="1">
      <alignment horizontal="right" vertical="top" wrapText="1"/>
    </xf>
    <xf numFmtId="0" fontId="144" fillId="24" borderId="0" xfId="452" applyFont="1" applyFill="1" applyBorder="1" applyAlignment="1">
      <alignment horizontal="center" vertical="center" wrapText="1"/>
    </xf>
    <xf numFmtId="3" fontId="144" fillId="0" borderId="29" xfId="452" applyNumberFormat="1" applyFont="1" applyBorder="1" applyAlignment="1">
      <alignment horizontal="right" vertical="top" wrapText="1"/>
    </xf>
    <xf numFmtId="0" fontId="144" fillId="0" borderId="15" xfId="452" applyFont="1" applyBorder="1" applyAlignment="1">
      <alignment horizontal="center" vertical="center" wrapText="1"/>
    </xf>
    <xf numFmtId="0" fontId="144" fillId="0" borderId="23" xfId="452" applyFont="1" applyBorder="1" applyAlignment="1">
      <alignment horizontal="center" vertical="center" wrapText="1"/>
    </xf>
    <xf numFmtId="3" fontId="144" fillId="0" borderId="15" xfId="452" applyNumberFormat="1" applyFont="1" applyBorder="1" applyAlignment="1">
      <alignment horizontal="center" vertical="center" wrapText="1"/>
    </xf>
    <xf numFmtId="3" fontId="144" fillId="0" borderId="23" xfId="452" applyNumberFormat="1" applyFont="1" applyBorder="1" applyAlignment="1">
      <alignment horizontal="center" vertical="center" wrapText="1"/>
    </xf>
    <xf numFmtId="0" fontId="151" fillId="0" borderId="0" xfId="1907" applyFont="1" applyFill="1" applyBorder="1" applyAlignment="1">
      <alignment horizontal="center"/>
    </xf>
    <xf numFmtId="0" fontId="151" fillId="0" borderId="0" xfId="1907" applyFont="1" applyFill="1" applyAlignment="1">
      <alignment horizontal="center"/>
    </xf>
    <xf numFmtId="0" fontId="152" fillId="0" borderId="0" xfId="1907" applyFont="1" applyFill="1" applyAlignment="1">
      <alignment horizontal="center"/>
    </xf>
    <xf numFmtId="167" fontId="153" fillId="0" borderId="0" xfId="1907" applyNumberFormat="1" applyFont="1" applyFill="1" applyBorder="1" applyAlignment="1">
      <alignment horizontal="center" vertical="center"/>
    </xf>
    <xf numFmtId="167" fontId="154" fillId="0" borderId="71" xfId="456" applyNumberFormat="1" applyFont="1" applyFill="1" applyBorder="1" applyAlignment="1">
      <alignment horizontal="center" vertical="center" wrapText="1"/>
    </xf>
    <xf numFmtId="167" fontId="154" fillId="0" borderId="74" xfId="456" applyNumberFormat="1" applyFont="1" applyFill="1" applyBorder="1" applyAlignment="1">
      <alignment horizontal="center" vertical="center" wrapText="1"/>
    </xf>
    <xf numFmtId="167" fontId="154" fillId="0" borderId="72" xfId="456" applyNumberFormat="1" applyFont="1" applyFill="1" applyBorder="1" applyAlignment="1">
      <alignment horizontal="center" vertical="center" wrapText="1"/>
    </xf>
    <xf numFmtId="167" fontId="154" fillId="0" borderId="42" xfId="456" applyNumberFormat="1" applyFont="1" applyFill="1" applyBorder="1" applyAlignment="1">
      <alignment horizontal="center" vertical="center" wrapText="1"/>
    </xf>
    <xf numFmtId="0" fontId="155" fillId="0" borderId="72" xfId="456" applyFont="1" applyFill="1" applyBorder="1" applyAlignment="1">
      <alignment horizontal="center"/>
    </xf>
    <xf numFmtId="4" fontId="154" fillId="0" borderId="72" xfId="456" applyNumberFormat="1" applyFont="1" applyFill="1" applyBorder="1" applyAlignment="1">
      <alignment horizontal="center" vertical="center"/>
    </xf>
    <xf numFmtId="4" fontId="155" fillId="0" borderId="72" xfId="456" applyNumberFormat="1" applyFont="1" applyFill="1" applyBorder="1" applyAlignment="1">
      <alignment horizontal="center" vertical="center"/>
    </xf>
    <xf numFmtId="41" fontId="154" fillId="0" borderId="72" xfId="456" applyNumberFormat="1" applyFont="1" applyFill="1" applyBorder="1" applyAlignment="1">
      <alignment horizontal="center" vertical="center"/>
    </xf>
    <xf numFmtId="41" fontId="155" fillId="0" borderId="72" xfId="456" applyNumberFormat="1" applyFont="1" applyFill="1" applyBorder="1" applyAlignment="1">
      <alignment horizontal="center" vertical="center"/>
    </xf>
    <xf numFmtId="43" fontId="154" fillId="0" borderId="72" xfId="456" applyNumberFormat="1" applyFont="1" applyFill="1" applyBorder="1" applyAlignment="1">
      <alignment horizontal="center" vertical="center"/>
    </xf>
    <xf numFmtId="43" fontId="154" fillId="0" borderId="73" xfId="456" applyNumberFormat="1" applyFont="1" applyFill="1" applyBorder="1" applyAlignment="1">
      <alignment horizontal="center" vertical="center"/>
    </xf>
    <xf numFmtId="167" fontId="149" fillId="0" borderId="71" xfId="1907" quotePrefix="1" applyNumberFormat="1" applyFont="1" applyFill="1" applyBorder="1" applyAlignment="1">
      <alignment horizontal="center" vertical="center"/>
    </xf>
    <xf numFmtId="167" fontId="149" fillId="0" borderId="84" xfId="1907" quotePrefix="1" applyNumberFormat="1" applyFont="1" applyFill="1" applyBorder="1" applyAlignment="1">
      <alignment horizontal="center" vertical="center"/>
    </xf>
    <xf numFmtId="49" fontId="149" fillId="0" borderId="72" xfId="1907" quotePrefix="1" applyNumberFormat="1" applyFont="1" applyFill="1" applyBorder="1" applyAlignment="1">
      <alignment horizontal="center" vertical="center"/>
    </xf>
    <xf numFmtId="49" fontId="149" fillId="0" borderId="85" xfId="1907" quotePrefix="1" applyNumberFormat="1" applyFont="1" applyFill="1" applyBorder="1" applyAlignment="1">
      <alignment horizontal="center" vertical="center"/>
    </xf>
    <xf numFmtId="49" fontId="149" fillId="0" borderId="72" xfId="1907" applyNumberFormat="1" applyFont="1" applyFill="1" applyBorder="1" applyAlignment="1">
      <alignment horizontal="left" vertical="center"/>
    </xf>
    <xf numFmtId="49" fontId="149" fillId="0" borderId="85" xfId="1907" applyNumberFormat="1" applyFont="1" applyFill="1" applyBorder="1" applyAlignment="1">
      <alignment horizontal="left" vertical="center"/>
    </xf>
    <xf numFmtId="178" fontId="149" fillId="0" borderId="72" xfId="1907" applyNumberFormat="1" applyFont="1" applyFill="1" applyBorder="1" applyAlignment="1">
      <alignment horizontal="right" vertical="center"/>
    </xf>
    <xf numFmtId="178" fontId="149" fillId="0" borderId="85" xfId="1907" applyNumberFormat="1" applyFont="1" applyFill="1" applyBorder="1" applyAlignment="1">
      <alignment horizontal="right" vertical="center"/>
    </xf>
    <xf numFmtId="178" fontId="149" fillId="0" borderId="72" xfId="456" applyNumberFormat="1" applyFont="1" applyFill="1" applyBorder="1" applyAlignment="1">
      <alignment horizontal="right" vertical="center"/>
    </xf>
    <xf numFmtId="178" fontId="149" fillId="0" borderId="85" xfId="456" applyNumberFormat="1" applyFont="1" applyFill="1" applyBorder="1" applyAlignment="1">
      <alignment horizontal="right" vertical="center"/>
    </xf>
    <xf numFmtId="41" fontId="149" fillId="0" borderId="72" xfId="456" applyNumberFormat="1" applyFont="1" applyFill="1" applyBorder="1" applyAlignment="1">
      <alignment horizontal="right" vertical="center"/>
    </xf>
    <xf numFmtId="41" fontId="149" fillId="0" borderId="85" xfId="456" applyNumberFormat="1" applyFont="1" applyFill="1" applyBorder="1" applyAlignment="1">
      <alignment horizontal="right" vertical="center"/>
    </xf>
    <xf numFmtId="167" fontId="149" fillId="0" borderId="76" xfId="1907" quotePrefix="1" applyNumberFormat="1" applyFont="1" applyFill="1" applyBorder="1" applyAlignment="1">
      <alignment horizontal="center" vertical="center"/>
    </xf>
    <xf numFmtId="49" fontId="149" fillId="0" borderId="15" xfId="1907" quotePrefix="1" applyNumberFormat="1" applyFont="1" applyFill="1" applyBorder="1" applyAlignment="1">
      <alignment horizontal="center" vertical="center"/>
    </xf>
    <xf numFmtId="49" fontId="149" fillId="0" borderId="15" xfId="1907" applyNumberFormat="1" applyFont="1" applyFill="1" applyBorder="1" applyAlignment="1">
      <alignment horizontal="left" vertical="center"/>
    </xf>
    <xf numFmtId="178" fontId="149" fillId="0" borderId="15" xfId="1907" applyNumberFormat="1" applyFont="1" applyFill="1" applyBorder="1" applyAlignment="1">
      <alignment horizontal="right" vertical="center"/>
    </xf>
    <xf numFmtId="178" fontId="149" fillId="0" borderId="15" xfId="456" applyNumberFormat="1" applyFont="1" applyFill="1" applyBorder="1" applyAlignment="1">
      <alignment horizontal="right" vertical="center"/>
    </xf>
    <xf numFmtId="41" fontId="149" fillId="0" borderId="15" xfId="456" applyNumberFormat="1" applyFont="1" applyFill="1" applyBorder="1" applyAlignment="1">
      <alignment horizontal="right" vertical="center"/>
    </xf>
    <xf numFmtId="167" fontId="149" fillId="0" borderId="71" xfId="1907" quotePrefix="1" applyNumberFormat="1" applyFont="1" applyFill="1" applyBorder="1" applyAlignment="1">
      <alignment horizontal="center" vertical="center" wrapText="1"/>
    </xf>
    <xf numFmtId="167" fontId="149" fillId="0" borderId="74" xfId="1907" quotePrefix="1" applyNumberFormat="1" applyFont="1" applyFill="1" applyBorder="1" applyAlignment="1">
      <alignment horizontal="center" vertical="center" wrapText="1"/>
    </xf>
    <xf numFmtId="167" fontId="149" fillId="0" borderId="76" xfId="1907" quotePrefix="1" applyNumberFormat="1" applyFont="1" applyFill="1" applyBorder="1" applyAlignment="1">
      <alignment horizontal="center" vertical="center" wrapText="1"/>
    </xf>
    <xf numFmtId="167" fontId="149" fillId="0" borderId="72" xfId="1907" applyNumberFormat="1" applyFont="1" applyFill="1" applyBorder="1" applyAlignment="1">
      <alignment horizontal="center" vertical="center" wrapText="1"/>
    </xf>
    <xf numFmtId="167" fontId="149" fillId="0" borderId="42" xfId="1907" applyNumberFormat="1" applyFont="1" applyFill="1" applyBorder="1" applyAlignment="1">
      <alignment horizontal="center" vertical="center" wrapText="1"/>
    </xf>
    <xf numFmtId="0" fontId="149" fillId="0" borderId="72" xfId="1907" applyFont="1" applyFill="1" applyBorder="1" applyAlignment="1">
      <alignment horizontal="left" vertical="center" wrapText="1"/>
    </xf>
    <xf numFmtId="0" fontId="149" fillId="0" borderId="42" xfId="1907" applyFont="1" applyFill="1" applyBorder="1" applyAlignment="1">
      <alignment horizontal="left" vertical="center" wrapText="1"/>
    </xf>
    <xf numFmtId="178" fontId="149" fillId="0" borderId="42" xfId="456" applyNumberFormat="1" applyFont="1" applyFill="1" applyBorder="1" applyAlignment="1">
      <alignment horizontal="right" vertical="center"/>
    </xf>
    <xf numFmtId="167" fontId="149" fillId="0" borderId="84" xfId="1907" quotePrefix="1" applyNumberFormat="1" applyFont="1" applyFill="1" applyBorder="1" applyAlignment="1">
      <alignment horizontal="center" vertical="center" wrapText="1"/>
    </xf>
    <xf numFmtId="167" fontId="149" fillId="0" borderId="85" xfId="1907" applyNumberFormat="1" applyFont="1" applyFill="1" applyBorder="1" applyAlignment="1">
      <alignment horizontal="center" vertical="center" wrapText="1"/>
    </xf>
    <xf numFmtId="0" fontId="149" fillId="0" borderId="85" xfId="1907" applyFont="1" applyFill="1" applyBorder="1" applyAlignment="1">
      <alignment horizontal="left" vertical="center" wrapText="1"/>
    </xf>
    <xf numFmtId="167" fontId="149" fillId="0" borderId="15" xfId="1907" applyNumberFormat="1" applyFont="1" applyFill="1" applyBorder="1" applyAlignment="1">
      <alignment horizontal="center" vertical="center" wrapText="1"/>
    </xf>
    <xf numFmtId="0" fontId="149" fillId="0" borderId="15" xfId="1907" applyFont="1" applyFill="1" applyBorder="1" applyAlignment="1">
      <alignment horizontal="left" vertical="center" wrapText="1"/>
    </xf>
    <xf numFmtId="167" fontId="149" fillId="0" borderId="74" xfId="1907" quotePrefix="1" applyNumberFormat="1" applyFont="1" applyFill="1" applyBorder="1" applyAlignment="1">
      <alignment horizontal="center" vertical="center"/>
    </xf>
    <xf numFmtId="167" fontId="149" fillId="0" borderId="72" xfId="1907" quotePrefix="1" applyNumberFormat="1" applyFont="1" applyFill="1" applyBorder="1" applyAlignment="1">
      <alignment horizontal="center" vertical="center"/>
    </xf>
    <xf numFmtId="167" fontId="149" fillId="0" borderId="42" xfId="1907" quotePrefix="1" applyNumberFormat="1" applyFont="1" applyFill="1" applyBorder="1" applyAlignment="1">
      <alignment horizontal="center" vertical="center"/>
    </xf>
    <xf numFmtId="167" fontId="149" fillId="0" borderId="72" xfId="1907" applyNumberFormat="1" applyFont="1" applyFill="1" applyBorder="1" applyAlignment="1">
      <alignment horizontal="left" vertical="center"/>
    </xf>
    <xf numFmtId="167" fontId="149" fillId="0" borderId="42" xfId="1907" applyNumberFormat="1" applyFont="1" applyFill="1" applyBorder="1" applyAlignment="1">
      <alignment horizontal="left" vertical="center"/>
    </xf>
    <xf numFmtId="178" fontId="149" fillId="0" borderId="42" xfId="1907" applyNumberFormat="1" applyFont="1" applyFill="1" applyBorder="1" applyAlignment="1">
      <alignment horizontal="right" vertical="center"/>
    </xf>
    <xf numFmtId="167" fontId="149" fillId="0" borderId="15" xfId="1907" quotePrefix="1" applyNumberFormat="1" applyFont="1" applyFill="1" applyBorder="1" applyAlignment="1">
      <alignment horizontal="center" vertical="center"/>
    </xf>
    <xf numFmtId="167" fontId="149" fillId="0" borderId="15" xfId="1907" applyNumberFormat="1" applyFont="1" applyFill="1" applyBorder="1" applyAlignment="1">
      <alignment horizontal="left" vertical="center"/>
    </xf>
    <xf numFmtId="167" fontId="149" fillId="0" borderId="71" xfId="1907" quotePrefix="1" applyNumberFormat="1" applyFont="1" applyFill="1" applyBorder="1" applyAlignment="1">
      <alignment horizontal="center" vertical="top" wrapText="1"/>
    </xf>
    <xf numFmtId="167" fontId="149" fillId="0" borderId="74" xfId="1907" quotePrefix="1" applyNumberFormat="1" applyFont="1" applyFill="1" applyBorder="1" applyAlignment="1">
      <alignment horizontal="center" vertical="top" wrapText="1"/>
    </xf>
    <xf numFmtId="167" fontId="149" fillId="0" borderId="76" xfId="1907" quotePrefix="1" applyNumberFormat="1" applyFont="1" applyFill="1" applyBorder="1" applyAlignment="1">
      <alignment horizontal="center" vertical="top" wrapText="1"/>
    </xf>
    <xf numFmtId="0" fontId="149" fillId="0" borderId="42" xfId="1907" quotePrefix="1" applyFont="1" applyFill="1" applyBorder="1" applyAlignment="1">
      <alignment horizontal="center" vertical="center"/>
    </xf>
    <xf numFmtId="49" fontId="149" fillId="0" borderId="42" xfId="1907" quotePrefix="1" applyNumberFormat="1" applyFont="1" applyFill="1" applyBorder="1" applyAlignment="1">
      <alignment horizontal="center" vertical="center"/>
    </xf>
    <xf numFmtId="49" fontId="149" fillId="0" borderId="42" xfId="1907" applyNumberFormat="1" applyFont="1" applyFill="1" applyBorder="1" applyAlignment="1">
      <alignment horizontal="left" vertical="center" wrapText="1"/>
    </xf>
    <xf numFmtId="49" fontId="149" fillId="0" borderId="15" xfId="1907" applyNumberFormat="1" applyFont="1" applyFill="1" applyBorder="1" applyAlignment="1">
      <alignment horizontal="left" vertical="center" wrapText="1"/>
    </xf>
    <xf numFmtId="188" fontId="149" fillId="0" borderId="72" xfId="456" applyNumberFormat="1" applyFont="1" applyFill="1" applyBorder="1" applyAlignment="1">
      <alignment horizontal="right" vertical="center"/>
    </xf>
    <xf numFmtId="188" fontId="149" fillId="0" borderId="42" xfId="456" applyNumberFormat="1" applyFont="1" applyFill="1" applyBorder="1" applyAlignment="1">
      <alignment horizontal="right" vertical="center"/>
    </xf>
    <xf numFmtId="188" fontId="149" fillId="0" borderId="85" xfId="456" applyNumberFormat="1" applyFont="1" applyFill="1" applyBorder="1" applyAlignment="1">
      <alignment horizontal="right" vertical="center"/>
    </xf>
    <xf numFmtId="167" fontId="149" fillId="0" borderId="85" xfId="1907" quotePrefix="1" applyNumberFormat="1" applyFont="1" applyFill="1" applyBorder="1" applyAlignment="1">
      <alignment horizontal="center" vertical="center"/>
    </xf>
    <xf numFmtId="167" fontId="149" fillId="0" borderId="85" xfId="1907" applyNumberFormat="1" applyFont="1" applyFill="1" applyBorder="1" applyAlignment="1">
      <alignment horizontal="left" vertical="center"/>
    </xf>
    <xf numFmtId="0" fontId="149" fillId="0" borderId="71" xfId="1907" applyFont="1" applyFill="1" applyBorder="1" applyAlignment="1">
      <alignment horizontal="center" vertical="center"/>
    </xf>
    <xf numFmtId="0" fontId="149" fillId="0" borderId="74" xfId="1907" applyFont="1" applyFill="1" applyBorder="1" applyAlignment="1">
      <alignment horizontal="center" vertical="center"/>
    </xf>
    <xf numFmtId="0" fontId="149" fillId="0" borderId="76" xfId="1907" applyFont="1" applyFill="1" applyBorder="1" applyAlignment="1">
      <alignment horizontal="center" vertical="center"/>
    </xf>
    <xf numFmtId="49" fontId="149" fillId="0" borderId="42" xfId="1907" applyNumberFormat="1" applyFont="1" applyFill="1" applyBorder="1" applyAlignment="1">
      <alignment horizontal="left" vertical="center"/>
    </xf>
    <xf numFmtId="0" fontId="149" fillId="0" borderId="84" xfId="1907" applyFont="1" applyFill="1" applyBorder="1" applyAlignment="1">
      <alignment horizontal="center" vertical="center"/>
    </xf>
    <xf numFmtId="178" fontId="157" fillId="0" borderId="72" xfId="453" applyNumberFormat="1" applyFont="1" applyFill="1" applyBorder="1" applyAlignment="1">
      <alignment horizontal="right" vertical="center"/>
    </xf>
    <xf numFmtId="178" fontId="157" fillId="0" borderId="42" xfId="453" applyNumberFormat="1" applyFont="1" applyFill="1" applyBorder="1" applyAlignment="1">
      <alignment horizontal="right" vertical="center"/>
    </xf>
    <xf numFmtId="178" fontId="157" fillId="0" borderId="85" xfId="453" applyNumberFormat="1" applyFont="1" applyFill="1" applyBorder="1" applyAlignment="1">
      <alignment horizontal="right" vertical="center"/>
    </xf>
    <xf numFmtId="49" fontId="149" fillId="0" borderId="85" xfId="1907" applyNumberFormat="1" applyFont="1" applyFill="1" applyBorder="1" applyAlignment="1">
      <alignment horizontal="left" vertical="center" wrapText="1"/>
    </xf>
    <xf numFmtId="188" fontId="149" fillId="0" borderId="15" xfId="456" applyNumberFormat="1" applyFont="1" applyFill="1" applyBorder="1" applyAlignment="1">
      <alignment horizontal="right" vertical="center"/>
    </xf>
    <xf numFmtId="0" fontId="149" fillId="0" borderId="72" xfId="1907" quotePrefix="1" applyFont="1" applyFill="1" applyBorder="1" applyAlignment="1">
      <alignment horizontal="center" vertical="center"/>
    </xf>
    <xf numFmtId="0" fontId="149" fillId="0" borderId="85" xfId="1907" quotePrefix="1" applyFont="1" applyFill="1" applyBorder="1" applyAlignment="1">
      <alignment horizontal="center" vertical="center"/>
    </xf>
    <xf numFmtId="49" fontId="149" fillId="0" borderId="71" xfId="1907" quotePrefix="1" applyNumberFormat="1" applyFont="1" applyFill="1" applyBorder="1" applyAlignment="1">
      <alignment horizontal="center" vertical="center"/>
    </xf>
    <xf numFmtId="49" fontId="149" fillId="0" borderId="74" xfId="1907" quotePrefix="1" applyNumberFormat="1" applyFont="1" applyFill="1" applyBorder="1" applyAlignment="1">
      <alignment horizontal="center" vertical="center"/>
    </xf>
    <xf numFmtId="49" fontId="149" fillId="0" borderId="76" xfId="1907" quotePrefix="1" applyNumberFormat="1" applyFont="1" applyFill="1" applyBorder="1" applyAlignment="1">
      <alignment horizontal="center" vertical="center"/>
    </xf>
    <xf numFmtId="49" fontId="149" fillId="0" borderId="72" xfId="1907" applyNumberFormat="1" applyFont="1" applyFill="1" applyBorder="1" applyAlignment="1">
      <alignment horizontal="left" vertical="center" wrapText="1"/>
    </xf>
    <xf numFmtId="178" fontId="157" fillId="0" borderId="15" xfId="453" applyNumberFormat="1" applyFont="1" applyFill="1" applyBorder="1" applyAlignment="1">
      <alignment horizontal="right" vertical="center"/>
    </xf>
    <xf numFmtId="41" fontId="157" fillId="0" borderId="72" xfId="453" applyNumberFormat="1" applyFont="1" applyFill="1" applyBorder="1" applyAlignment="1">
      <alignment horizontal="right" vertical="center"/>
    </xf>
    <xf numFmtId="41" fontId="157" fillId="0" borderId="15" xfId="453" applyNumberFormat="1" applyFont="1" applyFill="1" applyBorder="1" applyAlignment="1">
      <alignment horizontal="right" vertical="center"/>
    </xf>
    <xf numFmtId="167" fontId="149" fillId="0" borderId="71" xfId="1907" applyNumberFormat="1" applyFont="1" applyFill="1" applyBorder="1" applyAlignment="1">
      <alignment horizontal="center" vertical="center"/>
    </xf>
    <xf numFmtId="167" fontId="149" fillId="0" borderId="76" xfId="1907" applyNumberFormat="1" applyFont="1" applyFill="1" applyBorder="1" applyAlignment="1">
      <alignment horizontal="center" vertical="center"/>
    </xf>
    <xf numFmtId="41" fontId="157" fillId="0" borderId="85" xfId="453" applyNumberFormat="1" applyFont="1" applyFill="1" applyBorder="1" applyAlignment="1">
      <alignment horizontal="right" vertical="center"/>
    </xf>
    <xf numFmtId="167" fontId="149" fillId="0" borderId="84" xfId="1907" applyNumberFormat="1" applyFont="1" applyFill="1" applyBorder="1" applyAlignment="1">
      <alignment horizontal="center" vertical="center"/>
    </xf>
    <xf numFmtId="41" fontId="157" fillId="0" borderId="72" xfId="453" applyNumberFormat="1" applyFont="1" applyFill="1" applyBorder="1" applyAlignment="1">
      <alignment horizontal="center" vertical="center"/>
    </xf>
    <xf numFmtId="41" fontId="157" fillId="0" borderId="85" xfId="453" applyNumberFormat="1" applyFont="1" applyFill="1" applyBorder="1" applyAlignment="1">
      <alignment horizontal="center" vertical="center"/>
    </xf>
    <xf numFmtId="167" fontId="149" fillId="0" borderId="91" xfId="1907" quotePrefix="1" applyNumberFormat="1" applyFont="1" applyFill="1" applyBorder="1" applyAlignment="1">
      <alignment horizontal="center" vertical="center"/>
    </xf>
    <xf numFmtId="188" fontId="149" fillId="0" borderId="23" xfId="456" applyNumberFormat="1" applyFont="1" applyFill="1" applyBorder="1" applyAlignment="1">
      <alignment horizontal="right" vertical="center"/>
    </xf>
    <xf numFmtId="0" fontId="55" fillId="0" borderId="20" xfId="452" applyFont="1" applyFill="1" applyBorder="1" applyAlignment="1">
      <alignment horizontal="center" vertical="center"/>
    </xf>
    <xf numFmtId="0" fontId="55" fillId="0" borderId="23" xfId="452" applyFont="1" applyFill="1" applyBorder="1" applyAlignment="1">
      <alignment horizontal="center" vertical="center"/>
    </xf>
    <xf numFmtId="0" fontId="55" fillId="0" borderId="20" xfId="452" applyFont="1" applyFill="1" applyBorder="1" applyAlignment="1">
      <alignment horizontal="center" vertical="center" wrapText="1"/>
    </xf>
    <xf numFmtId="0" fontId="55" fillId="0" borderId="23" xfId="452" applyFont="1" applyFill="1" applyBorder="1" applyAlignment="1">
      <alignment horizontal="center" vertical="center" wrapText="1"/>
    </xf>
    <xf numFmtId="0" fontId="55" fillId="0" borderId="15" xfId="452" applyFont="1" applyFill="1" applyBorder="1" applyAlignment="1">
      <alignment horizontal="center" vertical="center"/>
    </xf>
    <xf numFmtId="0" fontId="83" fillId="0" borderId="15" xfId="452" applyFont="1" applyFill="1" applyBorder="1" applyAlignment="1">
      <alignment horizontal="center" vertical="center"/>
    </xf>
    <xf numFmtId="0" fontId="83" fillId="0" borderId="20" xfId="452" applyFont="1" applyFill="1" applyBorder="1" applyAlignment="1">
      <alignment horizontal="center" vertical="center"/>
    </xf>
    <xf numFmtId="0" fontId="83" fillId="0" borderId="23" xfId="452" applyFont="1" applyFill="1" applyBorder="1" applyAlignment="1">
      <alignment horizontal="center" vertical="center"/>
    </xf>
    <xf numFmtId="0" fontId="158" fillId="25" borderId="0" xfId="452" applyFont="1" applyFill="1" applyBorder="1" applyAlignment="1">
      <alignment horizontal="center"/>
    </xf>
    <xf numFmtId="0" fontId="55" fillId="25" borderId="42" xfId="452" applyFont="1" applyFill="1" applyBorder="1" applyAlignment="1">
      <alignment horizontal="center" vertical="center"/>
    </xf>
    <xf numFmtId="0" fontId="55" fillId="0" borderId="27" xfId="452" applyFont="1" applyFill="1" applyBorder="1" applyAlignment="1">
      <alignment horizontal="center" vertical="center"/>
    </xf>
    <xf numFmtId="0" fontId="55" fillId="0" borderId="28" xfId="452" applyFont="1" applyFill="1" applyBorder="1" applyAlignment="1">
      <alignment horizontal="center" vertical="center"/>
    </xf>
    <xf numFmtId="0" fontId="55" fillId="0" borderId="45" xfId="452" applyFont="1" applyFill="1" applyBorder="1" applyAlignment="1">
      <alignment horizontal="center" vertical="center"/>
    </xf>
    <xf numFmtId="0" fontId="108" fillId="0" borderId="15" xfId="452" applyFont="1" applyFill="1" applyBorder="1" applyAlignment="1">
      <alignment horizontal="center" vertical="center" wrapText="1"/>
    </xf>
    <xf numFmtId="0" fontId="108" fillId="0" borderId="20" xfId="452" applyFont="1" applyFill="1" applyBorder="1" applyAlignment="1">
      <alignment horizontal="center" vertical="center" wrapText="1"/>
    </xf>
    <xf numFmtId="0" fontId="108" fillId="0" borderId="23" xfId="452" applyFont="1" applyFill="1" applyBorder="1" applyAlignment="1">
      <alignment horizontal="center" vertical="center" wrapText="1"/>
    </xf>
    <xf numFmtId="0" fontId="55" fillId="0" borderId="14" xfId="452" applyFont="1" applyFill="1" applyBorder="1" applyAlignment="1">
      <alignment horizontal="center" vertical="center"/>
    </xf>
    <xf numFmtId="0" fontId="55" fillId="0" borderId="35" xfId="452" applyFont="1" applyFill="1" applyBorder="1" applyAlignment="1">
      <alignment horizontal="center" vertical="center"/>
    </xf>
    <xf numFmtId="0" fontId="55" fillId="0" borderId="37" xfId="452" applyFont="1" applyFill="1" applyBorder="1" applyAlignment="1">
      <alignment horizontal="center" vertical="center"/>
    </xf>
    <xf numFmtId="0" fontId="83" fillId="0" borderId="42" xfId="452" applyFont="1" applyFill="1" applyBorder="1" applyAlignment="1">
      <alignment horizontal="center" vertical="center"/>
    </xf>
    <xf numFmtId="0" fontId="55" fillId="0" borderId="15" xfId="452" applyFont="1" applyFill="1" applyBorder="1" applyAlignment="1">
      <alignment horizontal="center" vertical="top" wrapText="1"/>
    </xf>
    <xf numFmtId="0" fontId="55" fillId="0" borderId="20" xfId="452" applyFont="1" applyFill="1" applyBorder="1" applyAlignment="1">
      <alignment horizontal="center" vertical="top"/>
    </xf>
    <xf numFmtId="0" fontId="55" fillId="0" borderId="23" xfId="452" applyFont="1" applyFill="1" applyBorder="1" applyAlignment="1">
      <alignment horizontal="center" vertical="top"/>
    </xf>
    <xf numFmtId="192" fontId="55" fillId="0" borderId="15" xfId="452" applyNumberFormat="1" applyFont="1" applyFill="1" applyBorder="1" applyAlignment="1">
      <alignment horizontal="center" vertical="center"/>
    </xf>
    <xf numFmtId="192" fontId="55" fillId="0" borderId="23" xfId="452" applyNumberFormat="1" applyFont="1" applyFill="1" applyBorder="1" applyAlignment="1">
      <alignment horizontal="center" vertical="center"/>
    </xf>
    <xf numFmtId="166" fontId="166" fillId="0" borderId="0" xfId="1908" applyNumberFormat="1" applyFont="1" applyProtection="1">
      <protection locked="0" hidden="1"/>
    </xf>
    <xf numFmtId="166" fontId="118" fillId="0" borderId="0" xfId="0" applyNumberFormat="1" applyFont="1" applyProtection="1">
      <protection locked="0" hidden="1"/>
    </xf>
  </cellXfs>
  <cellStyles count="190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2" xfId="500"/>
    <cellStyle name="Normalny 16 2 2" xfId="570"/>
    <cellStyle name="Normalny 16 2 2 2" xfId="928"/>
    <cellStyle name="Normalny 16 2 2 2 2" xfId="1646"/>
    <cellStyle name="Normalny 16 2 2 3" xfId="1108"/>
    <cellStyle name="Normalny 16 2 2 3 2" xfId="1826"/>
    <cellStyle name="Normalny 16 2 2 4" xfId="748"/>
    <cellStyle name="Normalny 16 2 2 4 2" xfId="1466"/>
    <cellStyle name="Normalny 16 2 2 5" xfId="1288"/>
    <cellStyle name="Normalny 16 2 3" xfId="639"/>
    <cellStyle name="Normalny 16 2 3 2" xfId="997"/>
    <cellStyle name="Normalny 16 2 3 2 2" xfId="1715"/>
    <cellStyle name="Normalny 16 2 3 3" xfId="1177"/>
    <cellStyle name="Normalny 16 2 3 3 2" xfId="1895"/>
    <cellStyle name="Normalny 16 2 3 4" xfId="817"/>
    <cellStyle name="Normalny 16 2 3 4 2" xfId="1535"/>
    <cellStyle name="Normalny 16 2 3 5" xfId="1357"/>
    <cellStyle name="Normalny 16 2 4" xfId="860"/>
    <cellStyle name="Normalny 16 2 4 2" xfId="1578"/>
    <cellStyle name="Normalny 16 2 5" xfId="1040"/>
    <cellStyle name="Normalny 16 2 5 2" xfId="1758"/>
    <cellStyle name="Normalny 16 2 6" xfId="680"/>
    <cellStyle name="Normalny 16 2 6 2" xfId="1398"/>
    <cellStyle name="Normalny 16 2 7" xfId="1220"/>
    <cellStyle name="Normalny 16 3" xfId="516"/>
    <cellStyle name="Normalny 16 3 2" xfId="584"/>
    <cellStyle name="Normalny 16 3 2 2" xfId="942"/>
    <cellStyle name="Normalny 16 3 2 2 2" xfId="1660"/>
    <cellStyle name="Normalny 16 3 2 3" xfId="1122"/>
    <cellStyle name="Normalny 16 3 2 3 2" xfId="1840"/>
    <cellStyle name="Normalny 16 3 2 4" xfId="762"/>
    <cellStyle name="Normalny 16 3 2 4 2" xfId="1480"/>
    <cellStyle name="Normalny 16 3 2 5" xfId="1302"/>
    <cellStyle name="Normalny 16 3 3" xfId="874"/>
    <cellStyle name="Normalny 16 3 3 2" xfId="1592"/>
    <cellStyle name="Normalny 16 3 4" xfId="1054"/>
    <cellStyle name="Normalny 16 3 4 2" xfId="1772"/>
    <cellStyle name="Normalny 16 3 5" xfId="694"/>
    <cellStyle name="Normalny 16 3 5 2" xfId="1412"/>
    <cellStyle name="Normalny 16 3 6" xfId="1234"/>
    <cellStyle name="Normalny 16 4" xfId="539"/>
    <cellStyle name="Normalny 16 4 2" xfId="897"/>
    <cellStyle name="Normalny 16 4 2 2" xfId="1615"/>
    <cellStyle name="Normalny 16 4 3" xfId="1077"/>
    <cellStyle name="Normalny 16 4 3 2" xfId="1795"/>
    <cellStyle name="Normalny 16 4 4" xfId="717"/>
    <cellStyle name="Normalny 16 4 4 2" xfId="1435"/>
    <cellStyle name="Normalny 16 4 5" xfId="1257"/>
    <cellStyle name="Normalny 16 5" xfId="608"/>
    <cellStyle name="Normalny 16 5 2" xfId="966"/>
    <cellStyle name="Normalny 16 5 2 2" xfId="1684"/>
    <cellStyle name="Normalny 16 5 3" xfId="1146"/>
    <cellStyle name="Normalny 16 5 3 2" xfId="1864"/>
    <cellStyle name="Normalny 16 5 4" xfId="786"/>
    <cellStyle name="Normalny 16 5 4 2" xfId="1504"/>
    <cellStyle name="Normalny 16 5 5" xfId="1326"/>
    <cellStyle name="Normalny 16 6" xfId="829"/>
    <cellStyle name="Normalny 16 6 2" xfId="1547"/>
    <cellStyle name="Normalny 16 7" xfId="1009"/>
    <cellStyle name="Normalny 16 7 2" xfId="1727"/>
    <cellStyle name="Normalny 16 8" xfId="649"/>
    <cellStyle name="Normalny 16 8 2" xfId="1367"/>
    <cellStyle name="Normalny 16 9" xfId="1189"/>
    <cellStyle name="Normalny 17" xfId="459"/>
    <cellStyle name="Normalny 17 2" xfId="502"/>
    <cellStyle name="Normalny 17 2 2" xfId="571"/>
    <cellStyle name="Normalny 17 2 2 2" xfId="929"/>
    <cellStyle name="Normalny 17 2 2 2 2" xfId="1647"/>
    <cellStyle name="Normalny 17 2 2 3" xfId="1109"/>
    <cellStyle name="Normalny 17 2 2 3 2" xfId="1827"/>
    <cellStyle name="Normalny 17 2 2 4" xfId="749"/>
    <cellStyle name="Normalny 17 2 2 4 2" xfId="1467"/>
    <cellStyle name="Normalny 17 2 2 5" xfId="1289"/>
    <cellStyle name="Normalny 17 2 3" xfId="640"/>
    <cellStyle name="Normalny 17 2 3 2" xfId="998"/>
    <cellStyle name="Normalny 17 2 3 2 2" xfId="1716"/>
    <cellStyle name="Normalny 17 2 3 3" xfId="1178"/>
    <cellStyle name="Normalny 17 2 3 3 2" xfId="1896"/>
    <cellStyle name="Normalny 17 2 3 4" xfId="818"/>
    <cellStyle name="Normalny 17 2 3 4 2" xfId="1536"/>
    <cellStyle name="Normalny 17 2 3 5" xfId="1358"/>
    <cellStyle name="Normalny 17 2 4" xfId="861"/>
    <cellStyle name="Normalny 17 2 4 2" xfId="1579"/>
    <cellStyle name="Normalny 17 2 5" xfId="1041"/>
    <cellStyle name="Normalny 17 2 5 2" xfId="1759"/>
    <cellStyle name="Normalny 17 2 6" xfId="681"/>
    <cellStyle name="Normalny 17 2 6 2" xfId="1399"/>
    <cellStyle name="Normalny 17 2 7" xfId="1221"/>
    <cellStyle name="Normalny 17 3" xfId="517"/>
    <cellStyle name="Normalny 17 3 2" xfId="585"/>
    <cellStyle name="Normalny 17 3 2 2" xfId="943"/>
    <cellStyle name="Normalny 17 3 2 2 2" xfId="1661"/>
    <cellStyle name="Normalny 17 3 2 3" xfId="1123"/>
    <cellStyle name="Normalny 17 3 2 3 2" xfId="1841"/>
    <cellStyle name="Normalny 17 3 2 4" xfId="763"/>
    <cellStyle name="Normalny 17 3 2 4 2" xfId="1481"/>
    <cellStyle name="Normalny 17 3 2 5" xfId="1303"/>
    <cellStyle name="Normalny 17 3 3" xfId="875"/>
    <cellStyle name="Normalny 17 3 3 2" xfId="1593"/>
    <cellStyle name="Normalny 17 3 4" xfId="1055"/>
    <cellStyle name="Normalny 17 3 4 2" xfId="1773"/>
    <cellStyle name="Normalny 17 3 5" xfId="695"/>
    <cellStyle name="Normalny 17 3 5 2" xfId="1413"/>
    <cellStyle name="Normalny 17 3 6" xfId="1235"/>
    <cellStyle name="Normalny 17 4" xfId="540"/>
    <cellStyle name="Normalny 17 4 2" xfId="898"/>
    <cellStyle name="Normalny 17 4 2 2" xfId="1616"/>
    <cellStyle name="Normalny 17 4 3" xfId="1078"/>
    <cellStyle name="Normalny 17 4 3 2" xfId="1796"/>
    <cellStyle name="Normalny 17 4 4" xfId="718"/>
    <cellStyle name="Normalny 17 4 4 2" xfId="1436"/>
    <cellStyle name="Normalny 17 4 5" xfId="1258"/>
    <cellStyle name="Normalny 17 5" xfId="609"/>
    <cellStyle name="Normalny 17 5 2" xfId="967"/>
    <cellStyle name="Normalny 17 5 2 2" xfId="1685"/>
    <cellStyle name="Normalny 17 5 3" xfId="1147"/>
    <cellStyle name="Normalny 17 5 3 2" xfId="1865"/>
    <cellStyle name="Normalny 17 5 4" xfId="787"/>
    <cellStyle name="Normalny 17 5 4 2" xfId="1505"/>
    <cellStyle name="Normalny 17 5 5" xfId="1327"/>
    <cellStyle name="Normalny 17 6" xfId="830"/>
    <cellStyle name="Normalny 17 6 2" xfId="1548"/>
    <cellStyle name="Normalny 17 7" xfId="1010"/>
    <cellStyle name="Normalny 17 7 2" xfId="1728"/>
    <cellStyle name="Normalny 17 8" xfId="650"/>
    <cellStyle name="Normalny 17 8 2" xfId="1368"/>
    <cellStyle name="Normalny 17 9" xfId="1190"/>
    <cellStyle name="Normalny 18" xfId="457"/>
    <cellStyle name="Normalny 18 2" xfId="501"/>
    <cellStyle name="Normalny 19" xfId="462"/>
    <cellStyle name="Normalny 19 2" xfId="504"/>
    <cellStyle name="Normalny 19 2 2" xfId="573"/>
    <cellStyle name="Normalny 19 2 2 2" xfId="931"/>
    <cellStyle name="Normalny 19 2 2 2 2" xfId="1649"/>
    <cellStyle name="Normalny 19 2 2 3" xfId="1111"/>
    <cellStyle name="Normalny 19 2 2 3 2" xfId="1829"/>
    <cellStyle name="Normalny 19 2 2 4" xfId="751"/>
    <cellStyle name="Normalny 19 2 2 4 2" xfId="1469"/>
    <cellStyle name="Normalny 19 2 2 5" xfId="1291"/>
    <cellStyle name="Normalny 19 2 3" xfId="642"/>
    <cellStyle name="Normalny 19 2 3 2" xfId="1000"/>
    <cellStyle name="Normalny 19 2 3 2 2" xfId="1718"/>
    <cellStyle name="Normalny 19 2 3 3" xfId="1180"/>
    <cellStyle name="Normalny 19 2 3 3 2" xfId="1898"/>
    <cellStyle name="Normalny 19 2 3 4" xfId="820"/>
    <cellStyle name="Normalny 19 2 3 4 2" xfId="1538"/>
    <cellStyle name="Normalny 19 2 3 5" xfId="1360"/>
    <cellStyle name="Normalny 19 2 4" xfId="863"/>
    <cellStyle name="Normalny 19 2 4 2" xfId="1581"/>
    <cellStyle name="Normalny 19 2 5" xfId="1043"/>
    <cellStyle name="Normalny 19 2 5 2" xfId="1761"/>
    <cellStyle name="Normalny 19 2 6" xfId="683"/>
    <cellStyle name="Normalny 19 2 6 2" xfId="1401"/>
    <cellStyle name="Normalny 19 2 7" xfId="1223"/>
    <cellStyle name="Normalny 19 3" xfId="519"/>
    <cellStyle name="Normalny 19 3 2" xfId="587"/>
    <cellStyle name="Normalny 19 3 2 2" xfId="945"/>
    <cellStyle name="Normalny 19 3 2 2 2" xfId="1663"/>
    <cellStyle name="Normalny 19 3 2 3" xfId="1125"/>
    <cellStyle name="Normalny 19 3 2 3 2" xfId="1843"/>
    <cellStyle name="Normalny 19 3 2 4" xfId="765"/>
    <cellStyle name="Normalny 19 3 2 4 2" xfId="1483"/>
    <cellStyle name="Normalny 19 3 2 5" xfId="1305"/>
    <cellStyle name="Normalny 19 3 3" xfId="877"/>
    <cellStyle name="Normalny 19 3 3 2" xfId="1595"/>
    <cellStyle name="Normalny 19 3 4" xfId="1057"/>
    <cellStyle name="Normalny 19 3 4 2" xfId="1775"/>
    <cellStyle name="Normalny 19 3 5" xfId="697"/>
    <cellStyle name="Normalny 19 3 5 2" xfId="1415"/>
    <cellStyle name="Normalny 19 3 6" xfId="1237"/>
    <cellStyle name="Normalny 19 4" xfId="542"/>
    <cellStyle name="Normalny 19 4 2" xfId="900"/>
    <cellStyle name="Normalny 19 4 2 2" xfId="1618"/>
    <cellStyle name="Normalny 19 4 3" xfId="1080"/>
    <cellStyle name="Normalny 19 4 3 2" xfId="1798"/>
    <cellStyle name="Normalny 19 4 4" xfId="720"/>
    <cellStyle name="Normalny 19 4 4 2" xfId="1438"/>
    <cellStyle name="Normalny 19 4 5" xfId="1260"/>
    <cellStyle name="Normalny 19 5" xfId="611"/>
    <cellStyle name="Normalny 19 5 2" xfId="969"/>
    <cellStyle name="Normalny 19 5 2 2" xfId="1687"/>
    <cellStyle name="Normalny 19 5 3" xfId="1149"/>
    <cellStyle name="Normalny 19 5 3 2" xfId="1867"/>
    <cellStyle name="Normalny 19 5 4" xfId="789"/>
    <cellStyle name="Normalny 19 5 4 2" xfId="1507"/>
    <cellStyle name="Normalny 19 5 5" xfId="1329"/>
    <cellStyle name="Normalny 19 6" xfId="832"/>
    <cellStyle name="Normalny 19 6 2" xfId="1550"/>
    <cellStyle name="Normalny 19 7" xfId="1012"/>
    <cellStyle name="Normalny 19 7 2" xfId="1730"/>
    <cellStyle name="Normalny 19 8" xfId="652"/>
    <cellStyle name="Normalny 19 8 2" xfId="1370"/>
    <cellStyle name="Normalny 19 9" xfId="119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4"/>
    <cellStyle name="Normalny 22 2 2" xfId="592"/>
    <cellStyle name="Normalny 22 2 2 2" xfId="950"/>
    <cellStyle name="Normalny 22 2 2 2 2" xfId="1668"/>
    <cellStyle name="Normalny 22 2 2 3" xfId="1130"/>
    <cellStyle name="Normalny 22 2 2 3 2" xfId="1848"/>
    <cellStyle name="Normalny 22 2 2 4" xfId="770"/>
    <cellStyle name="Normalny 22 2 2 4 2" xfId="1488"/>
    <cellStyle name="Normalny 22 2 2 5" xfId="1310"/>
    <cellStyle name="Normalny 22 2 3" xfId="882"/>
    <cellStyle name="Normalny 22 2 3 2" xfId="1600"/>
    <cellStyle name="Normalny 22 2 4" xfId="1062"/>
    <cellStyle name="Normalny 22 2 4 2" xfId="1780"/>
    <cellStyle name="Normalny 22 2 5" xfId="702"/>
    <cellStyle name="Normalny 22 2 5 2" xfId="1420"/>
    <cellStyle name="Normalny 22 2 6" xfId="1242"/>
    <cellStyle name="Normalny 22 3" xfId="547"/>
    <cellStyle name="Normalny 22 3 2" xfId="905"/>
    <cellStyle name="Normalny 22 3 2 2" xfId="1623"/>
    <cellStyle name="Normalny 22 3 3" xfId="1085"/>
    <cellStyle name="Normalny 22 3 3 2" xfId="1803"/>
    <cellStyle name="Normalny 22 3 4" xfId="725"/>
    <cellStyle name="Normalny 22 3 4 2" xfId="1443"/>
    <cellStyle name="Normalny 22 3 5" xfId="1265"/>
    <cellStyle name="Normalny 22 4" xfId="616"/>
    <cellStyle name="Normalny 22 4 2" xfId="974"/>
    <cellStyle name="Normalny 22 4 2 2" xfId="1692"/>
    <cellStyle name="Normalny 22 4 3" xfId="1154"/>
    <cellStyle name="Normalny 22 4 3 2" xfId="1872"/>
    <cellStyle name="Normalny 22 4 4" xfId="794"/>
    <cellStyle name="Normalny 22 4 4 2" xfId="1512"/>
    <cellStyle name="Normalny 22 4 5" xfId="1334"/>
    <cellStyle name="Normalny 22 5" xfId="837"/>
    <cellStyle name="Normalny 22 5 2" xfId="1555"/>
    <cellStyle name="Normalny 22 6" xfId="1017"/>
    <cellStyle name="Normalny 22 6 2" xfId="1735"/>
    <cellStyle name="Normalny 22 7" xfId="657"/>
    <cellStyle name="Normalny 22 7 2" xfId="1375"/>
    <cellStyle name="Normalny 22 8" xfId="1197"/>
    <cellStyle name="Normalny 23" xfId="480"/>
    <cellStyle name="Normalny 23 2" xfId="556"/>
    <cellStyle name="Normalny 23 2 2" xfId="914"/>
    <cellStyle name="Normalny 23 2 2 2" xfId="1632"/>
    <cellStyle name="Normalny 23 2 3" xfId="1094"/>
    <cellStyle name="Normalny 23 2 3 2" xfId="1812"/>
    <cellStyle name="Normalny 23 2 4" xfId="734"/>
    <cellStyle name="Normalny 23 2 4 2" xfId="1452"/>
    <cellStyle name="Normalny 23 2 5" xfId="1274"/>
    <cellStyle name="Normalny 23 3" xfId="625"/>
    <cellStyle name="Normalny 23 3 2" xfId="983"/>
    <cellStyle name="Normalny 23 3 2 2" xfId="1701"/>
    <cellStyle name="Normalny 23 3 3" xfId="1163"/>
    <cellStyle name="Normalny 23 3 3 2" xfId="1881"/>
    <cellStyle name="Normalny 23 3 4" xfId="803"/>
    <cellStyle name="Normalny 23 3 4 2" xfId="1521"/>
    <cellStyle name="Normalny 23 3 5" xfId="1343"/>
    <cellStyle name="Normalny 23 4" xfId="846"/>
    <cellStyle name="Normalny 23 4 2" xfId="1564"/>
    <cellStyle name="Normalny 23 5" xfId="1026"/>
    <cellStyle name="Normalny 23 5 2" xfId="1744"/>
    <cellStyle name="Normalny 23 6" xfId="666"/>
    <cellStyle name="Normalny 23 6 2" xfId="1384"/>
    <cellStyle name="Normalny 23 7" xfId="1206"/>
    <cellStyle name="Normalny 24" xfId="489"/>
    <cellStyle name="Normalny 24 2" xfId="559"/>
    <cellStyle name="Normalny 24 2 2" xfId="917"/>
    <cellStyle name="Normalny 24 2 2 2" xfId="1635"/>
    <cellStyle name="Normalny 24 2 3" xfId="1097"/>
    <cellStyle name="Normalny 24 2 3 2" xfId="1815"/>
    <cellStyle name="Normalny 24 2 4" xfId="737"/>
    <cellStyle name="Normalny 24 2 4 2" xfId="1455"/>
    <cellStyle name="Normalny 24 2 5" xfId="1277"/>
    <cellStyle name="Normalny 24 3" xfId="628"/>
    <cellStyle name="Normalny 24 3 2" xfId="986"/>
    <cellStyle name="Normalny 24 3 2 2" xfId="1704"/>
    <cellStyle name="Normalny 24 3 3" xfId="1166"/>
    <cellStyle name="Normalny 24 3 3 2" xfId="1884"/>
    <cellStyle name="Normalny 24 3 4" xfId="806"/>
    <cellStyle name="Normalny 24 3 4 2" xfId="1524"/>
    <cellStyle name="Normalny 24 3 5" xfId="1346"/>
    <cellStyle name="Normalny 24 4" xfId="849"/>
    <cellStyle name="Normalny 24 4 2" xfId="1567"/>
    <cellStyle name="Normalny 24 5" xfId="1029"/>
    <cellStyle name="Normalny 24 5 2" xfId="1747"/>
    <cellStyle name="Normalny 24 6" xfId="669"/>
    <cellStyle name="Normalny 24 6 2" xfId="1387"/>
    <cellStyle name="Normalny 24 7" xfId="1209"/>
    <cellStyle name="Normalny 25" xfId="492"/>
    <cellStyle name="Normalny 25 2" xfId="493"/>
    <cellStyle name="Normalny 25 2 2" xfId="563"/>
    <cellStyle name="Normalny 25 2 2 2" xfId="921"/>
    <cellStyle name="Normalny 25 2 2 2 2" xfId="1639"/>
    <cellStyle name="Normalny 25 2 2 3" xfId="1101"/>
    <cellStyle name="Normalny 25 2 2 3 2" xfId="1819"/>
    <cellStyle name="Normalny 25 2 2 4" xfId="741"/>
    <cellStyle name="Normalny 25 2 2 4 2" xfId="1459"/>
    <cellStyle name="Normalny 25 2 2 5" xfId="1281"/>
    <cellStyle name="Normalny 25 2 3" xfId="632"/>
    <cellStyle name="Normalny 25 2 3 2" xfId="990"/>
    <cellStyle name="Normalny 25 2 3 2 2" xfId="1708"/>
    <cellStyle name="Normalny 25 2 3 3" xfId="1170"/>
    <cellStyle name="Normalny 25 2 3 3 2" xfId="1888"/>
    <cellStyle name="Normalny 25 2 3 4" xfId="810"/>
    <cellStyle name="Normalny 25 2 3 4 2" xfId="1528"/>
    <cellStyle name="Normalny 25 2 3 5" xfId="1350"/>
    <cellStyle name="Normalny 25 2 4" xfId="853"/>
    <cellStyle name="Normalny 25 2 4 2" xfId="1571"/>
    <cellStyle name="Normalny 25 2 5" xfId="1033"/>
    <cellStyle name="Normalny 25 2 5 2" xfId="1751"/>
    <cellStyle name="Normalny 25 2 6" xfId="673"/>
    <cellStyle name="Normalny 25 2 6 2" xfId="1391"/>
    <cellStyle name="Normalny 25 2 7" xfId="1213"/>
    <cellStyle name="Normalny 25 3" xfId="562"/>
    <cellStyle name="Normalny 25 3 2" xfId="920"/>
    <cellStyle name="Normalny 25 3 2 2" xfId="1638"/>
    <cellStyle name="Normalny 25 3 3" xfId="1100"/>
    <cellStyle name="Normalny 25 3 3 2" xfId="1818"/>
    <cellStyle name="Normalny 25 3 4" xfId="740"/>
    <cellStyle name="Normalny 25 3 4 2" xfId="1458"/>
    <cellStyle name="Normalny 25 3 5" xfId="1280"/>
    <cellStyle name="Normalny 25 4" xfId="631"/>
    <cellStyle name="Normalny 25 4 2" xfId="989"/>
    <cellStyle name="Normalny 25 4 2 2" xfId="1707"/>
    <cellStyle name="Normalny 25 4 3" xfId="1169"/>
    <cellStyle name="Normalny 25 4 3 2" xfId="1887"/>
    <cellStyle name="Normalny 25 4 4" xfId="809"/>
    <cellStyle name="Normalny 25 4 4 2" xfId="1527"/>
    <cellStyle name="Normalny 25 4 5" xfId="1349"/>
    <cellStyle name="Normalny 25 5" xfId="852"/>
    <cellStyle name="Normalny 25 5 2" xfId="1570"/>
    <cellStyle name="Normalny 25 6" xfId="1032"/>
    <cellStyle name="Normalny 25 6 2" xfId="1750"/>
    <cellStyle name="Normalny 25 7" xfId="672"/>
    <cellStyle name="Normalny 25 7 2" xfId="1390"/>
    <cellStyle name="Normalny 25 8" xfId="1212"/>
    <cellStyle name="Normalny 26" xfId="494"/>
    <cellStyle name="Normalny 26 2" xfId="564"/>
    <cellStyle name="Normalny 26 2 2" xfId="922"/>
    <cellStyle name="Normalny 26 2 2 2" xfId="1640"/>
    <cellStyle name="Normalny 26 2 3" xfId="1102"/>
    <cellStyle name="Normalny 26 2 3 2" xfId="1820"/>
    <cellStyle name="Normalny 26 2 4" xfId="742"/>
    <cellStyle name="Normalny 26 2 4 2" xfId="1460"/>
    <cellStyle name="Normalny 26 2 5" xfId="1282"/>
    <cellStyle name="Normalny 26 3" xfId="633"/>
    <cellStyle name="Normalny 26 3 2" xfId="991"/>
    <cellStyle name="Normalny 26 3 2 2" xfId="1709"/>
    <cellStyle name="Normalny 26 3 3" xfId="1171"/>
    <cellStyle name="Normalny 26 3 3 2" xfId="1889"/>
    <cellStyle name="Normalny 26 3 4" xfId="811"/>
    <cellStyle name="Normalny 26 3 4 2" xfId="1529"/>
    <cellStyle name="Normalny 26 3 5" xfId="1351"/>
    <cellStyle name="Normalny 26 4" xfId="854"/>
    <cellStyle name="Normalny 26 4 2" xfId="1572"/>
    <cellStyle name="Normalny 26 5" xfId="1034"/>
    <cellStyle name="Normalny 26 5 2" xfId="1752"/>
    <cellStyle name="Normalny 26 6" xfId="674"/>
    <cellStyle name="Normalny 26 6 2" xfId="1392"/>
    <cellStyle name="Normalny 26 7" xfId="1214"/>
    <cellStyle name="Normalny 27" xfId="495"/>
    <cellStyle name="Normalny 27 2" xfId="565"/>
    <cellStyle name="Normalny 27 2 2" xfId="923"/>
    <cellStyle name="Normalny 27 2 2 2" xfId="1641"/>
    <cellStyle name="Normalny 27 2 3" xfId="1103"/>
    <cellStyle name="Normalny 27 2 3 2" xfId="1821"/>
    <cellStyle name="Normalny 27 2 4" xfId="743"/>
    <cellStyle name="Normalny 27 2 4 2" xfId="1461"/>
    <cellStyle name="Normalny 27 2 5" xfId="1283"/>
    <cellStyle name="Normalny 27 3" xfId="634"/>
    <cellStyle name="Normalny 27 3 2" xfId="992"/>
    <cellStyle name="Normalny 27 3 2 2" xfId="1710"/>
    <cellStyle name="Normalny 27 3 3" xfId="1172"/>
    <cellStyle name="Normalny 27 3 3 2" xfId="1890"/>
    <cellStyle name="Normalny 27 3 4" xfId="812"/>
    <cellStyle name="Normalny 27 3 4 2" xfId="1530"/>
    <cellStyle name="Normalny 27 3 5" xfId="1352"/>
    <cellStyle name="Normalny 27 4" xfId="855"/>
    <cellStyle name="Normalny 27 4 2" xfId="1573"/>
    <cellStyle name="Normalny 27 5" xfId="1035"/>
    <cellStyle name="Normalny 27 5 2" xfId="1753"/>
    <cellStyle name="Normalny 27 6" xfId="675"/>
    <cellStyle name="Normalny 27 6 2" xfId="1393"/>
    <cellStyle name="Normalny 27 7" xfId="1215"/>
    <cellStyle name="Normalny 28" xfId="496"/>
    <cellStyle name="Normalny 28 2" xfId="566"/>
    <cellStyle name="Normalny 28 2 2" xfId="924"/>
    <cellStyle name="Normalny 28 2 2 2" xfId="1642"/>
    <cellStyle name="Normalny 28 2 3" xfId="1104"/>
    <cellStyle name="Normalny 28 2 3 2" xfId="1822"/>
    <cellStyle name="Normalny 28 2 4" xfId="744"/>
    <cellStyle name="Normalny 28 2 4 2" xfId="1462"/>
    <cellStyle name="Normalny 28 2 5" xfId="1284"/>
    <cellStyle name="Normalny 28 3" xfId="635"/>
    <cellStyle name="Normalny 28 3 2" xfId="993"/>
    <cellStyle name="Normalny 28 3 2 2" xfId="1711"/>
    <cellStyle name="Normalny 28 3 3" xfId="1173"/>
    <cellStyle name="Normalny 28 3 3 2" xfId="1891"/>
    <cellStyle name="Normalny 28 3 4" xfId="813"/>
    <cellStyle name="Normalny 28 3 4 2" xfId="1531"/>
    <cellStyle name="Normalny 28 3 5" xfId="1353"/>
    <cellStyle name="Normalny 28 4" xfId="856"/>
    <cellStyle name="Normalny 28 4 2" xfId="1574"/>
    <cellStyle name="Normalny 28 5" xfId="1036"/>
    <cellStyle name="Normalny 28 5 2" xfId="1754"/>
    <cellStyle name="Normalny 28 6" xfId="676"/>
    <cellStyle name="Normalny 28 6 2" xfId="1394"/>
    <cellStyle name="Normalny 28 7" xfId="1216"/>
    <cellStyle name="Normalny 29" xfId="507"/>
    <cellStyle name="Normalny 29 2" xfId="576"/>
    <cellStyle name="Normalny 29 2 2" xfId="934"/>
    <cellStyle name="Normalny 29 2 2 2" xfId="1652"/>
    <cellStyle name="Normalny 29 2 3" xfId="1114"/>
    <cellStyle name="Normalny 29 2 3 2" xfId="1832"/>
    <cellStyle name="Normalny 29 2 4" xfId="754"/>
    <cellStyle name="Normalny 29 2 4 2" xfId="1472"/>
    <cellStyle name="Normalny 29 2 5" xfId="1294"/>
    <cellStyle name="Normalny 29 3" xfId="645"/>
    <cellStyle name="Normalny 29 3 2" xfId="1003"/>
    <cellStyle name="Normalny 29 3 2 2" xfId="1721"/>
    <cellStyle name="Normalny 29 3 3" xfId="1183"/>
    <cellStyle name="Normalny 29 3 3 2" xfId="1901"/>
    <cellStyle name="Normalny 29 3 4" xfId="823"/>
    <cellStyle name="Normalny 29 3 4 2" xfId="1541"/>
    <cellStyle name="Normalny 29 3 5" xfId="1363"/>
    <cellStyle name="Normalny 29 4" xfId="866"/>
    <cellStyle name="Normalny 29 4 2" xfId="1584"/>
    <cellStyle name="Normalny 29 5" xfId="1046"/>
    <cellStyle name="Normalny 29 5 2" xfId="1764"/>
    <cellStyle name="Normalny 29 6" xfId="686"/>
    <cellStyle name="Normalny 29 6 2" xfId="1404"/>
    <cellStyle name="Normalny 29 7" xfId="1226"/>
    <cellStyle name="Normalny 3" xfId="313"/>
    <cellStyle name="Normalny 3 10" xfId="469"/>
    <cellStyle name="Normalny 3 10 2" xfId="522"/>
    <cellStyle name="Normalny 3 10 2 2" xfId="590"/>
    <cellStyle name="Normalny 3 10 2 2 2" xfId="948"/>
    <cellStyle name="Normalny 3 10 2 2 2 2" xfId="1666"/>
    <cellStyle name="Normalny 3 10 2 2 3" xfId="1128"/>
    <cellStyle name="Normalny 3 10 2 2 3 2" xfId="1846"/>
    <cellStyle name="Normalny 3 10 2 2 4" xfId="768"/>
    <cellStyle name="Normalny 3 10 2 2 4 2" xfId="1486"/>
    <cellStyle name="Normalny 3 10 2 2 5" xfId="1308"/>
    <cellStyle name="Normalny 3 10 2 3" xfId="880"/>
    <cellStyle name="Normalny 3 10 2 3 2" xfId="1598"/>
    <cellStyle name="Normalny 3 10 2 4" xfId="1060"/>
    <cellStyle name="Normalny 3 10 2 4 2" xfId="1778"/>
    <cellStyle name="Normalny 3 10 2 5" xfId="700"/>
    <cellStyle name="Normalny 3 10 2 5 2" xfId="1418"/>
    <cellStyle name="Normalny 3 10 2 6" xfId="1240"/>
    <cellStyle name="Normalny 3 10 3" xfId="545"/>
    <cellStyle name="Normalny 3 10 3 2" xfId="903"/>
    <cellStyle name="Normalny 3 10 3 2 2" xfId="1621"/>
    <cellStyle name="Normalny 3 10 3 3" xfId="1083"/>
    <cellStyle name="Normalny 3 10 3 3 2" xfId="1801"/>
    <cellStyle name="Normalny 3 10 3 4" xfId="723"/>
    <cellStyle name="Normalny 3 10 3 4 2" xfId="1441"/>
    <cellStyle name="Normalny 3 10 3 5" xfId="1263"/>
    <cellStyle name="Normalny 3 10 4" xfId="614"/>
    <cellStyle name="Normalny 3 10 4 2" xfId="972"/>
    <cellStyle name="Normalny 3 10 4 2 2" xfId="1690"/>
    <cellStyle name="Normalny 3 10 4 3" xfId="1152"/>
    <cellStyle name="Normalny 3 10 4 3 2" xfId="1870"/>
    <cellStyle name="Normalny 3 10 4 4" xfId="792"/>
    <cellStyle name="Normalny 3 10 4 4 2" xfId="1510"/>
    <cellStyle name="Normalny 3 10 4 5" xfId="1332"/>
    <cellStyle name="Normalny 3 10 5" xfId="835"/>
    <cellStyle name="Normalny 3 10 5 2" xfId="1553"/>
    <cellStyle name="Normalny 3 10 6" xfId="1015"/>
    <cellStyle name="Normalny 3 10 6 2" xfId="1733"/>
    <cellStyle name="Normalny 3 10 7" xfId="655"/>
    <cellStyle name="Normalny 3 10 7 2" xfId="1373"/>
    <cellStyle name="Normalny 3 10 8" xfId="1195"/>
    <cellStyle name="Normalny 3 11" xfId="472"/>
    <cellStyle name="Normalny 3 11 2" xfId="525"/>
    <cellStyle name="Normalny 3 11 2 2" xfId="593"/>
    <cellStyle name="Normalny 3 11 2 2 2" xfId="951"/>
    <cellStyle name="Normalny 3 11 2 2 2 2" xfId="1669"/>
    <cellStyle name="Normalny 3 11 2 2 3" xfId="1131"/>
    <cellStyle name="Normalny 3 11 2 2 3 2" xfId="1849"/>
    <cellStyle name="Normalny 3 11 2 2 4" xfId="771"/>
    <cellStyle name="Normalny 3 11 2 2 4 2" xfId="1489"/>
    <cellStyle name="Normalny 3 11 2 2 5" xfId="1311"/>
    <cellStyle name="Normalny 3 11 2 3" xfId="883"/>
    <cellStyle name="Normalny 3 11 2 3 2" xfId="1601"/>
    <cellStyle name="Normalny 3 11 2 4" xfId="1063"/>
    <cellStyle name="Normalny 3 11 2 4 2" xfId="1781"/>
    <cellStyle name="Normalny 3 11 2 5" xfId="703"/>
    <cellStyle name="Normalny 3 11 2 5 2" xfId="1421"/>
    <cellStyle name="Normalny 3 11 2 6" xfId="1243"/>
    <cellStyle name="Normalny 3 11 3" xfId="548"/>
    <cellStyle name="Normalny 3 11 3 2" xfId="906"/>
    <cellStyle name="Normalny 3 11 3 2 2" xfId="1624"/>
    <cellStyle name="Normalny 3 11 3 3" xfId="1086"/>
    <cellStyle name="Normalny 3 11 3 3 2" xfId="1804"/>
    <cellStyle name="Normalny 3 11 3 4" xfId="726"/>
    <cellStyle name="Normalny 3 11 3 4 2" xfId="1444"/>
    <cellStyle name="Normalny 3 11 3 5" xfId="1266"/>
    <cellStyle name="Normalny 3 11 4" xfId="617"/>
    <cellStyle name="Normalny 3 11 4 2" xfId="975"/>
    <cellStyle name="Normalny 3 11 4 2 2" xfId="1693"/>
    <cellStyle name="Normalny 3 11 4 3" xfId="1155"/>
    <cellStyle name="Normalny 3 11 4 3 2" xfId="1873"/>
    <cellStyle name="Normalny 3 11 4 4" xfId="795"/>
    <cellStyle name="Normalny 3 11 4 4 2" xfId="1513"/>
    <cellStyle name="Normalny 3 11 4 5" xfId="1335"/>
    <cellStyle name="Normalny 3 11 5" xfId="838"/>
    <cellStyle name="Normalny 3 11 5 2" xfId="1556"/>
    <cellStyle name="Normalny 3 11 6" xfId="1018"/>
    <cellStyle name="Normalny 3 11 6 2" xfId="1736"/>
    <cellStyle name="Normalny 3 11 7" xfId="658"/>
    <cellStyle name="Normalny 3 11 7 2" xfId="1376"/>
    <cellStyle name="Normalny 3 11 8" xfId="1198"/>
    <cellStyle name="Normalny 3 12" xfId="474"/>
    <cellStyle name="Normalny 3 12 2" xfId="527"/>
    <cellStyle name="Normalny 3 12 2 2" xfId="595"/>
    <cellStyle name="Normalny 3 12 2 2 2" xfId="953"/>
    <cellStyle name="Normalny 3 12 2 2 2 2" xfId="1671"/>
    <cellStyle name="Normalny 3 12 2 2 3" xfId="1133"/>
    <cellStyle name="Normalny 3 12 2 2 3 2" xfId="1851"/>
    <cellStyle name="Normalny 3 12 2 2 4" xfId="773"/>
    <cellStyle name="Normalny 3 12 2 2 4 2" xfId="1491"/>
    <cellStyle name="Normalny 3 12 2 2 5" xfId="1313"/>
    <cellStyle name="Normalny 3 12 2 3" xfId="885"/>
    <cellStyle name="Normalny 3 12 2 3 2" xfId="1603"/>
    <cellStyle name="Normalny 3 12 2 4" xfId="1065"/>
    <cellStyle name="Normalny 3 12 2 4 2" xfId="1783"/>
    <cellStyle name="Normalny 3 12 2 5" xfId="705"/>
    <cellStyle name="Normalny 3 12 2 5 2" xfId="1423"/>
    <cellStyle name="Normalny 3 12 2 6" xfId="1245"/>
    <cellStyle name="Normalny 3 12 3" xfId="550"/>
    <cellStyle name="Normalny 3 12 3 2" xfId="908"/>
    <cellStyle name="Normalny 3 12 3 2 2" xfId="1626"/>
    <cellStyle name="Normalny 3 12 3 3" xfId="1088"/>
    <cellStyle name="Normalny 3 12 3 3 2" xfId="1806"/>
    <cellStyle name="Normalny 3 12 3 4" xfId="728"/>
    <cellStyle name="Normalny 3 12 3 4 2" xfId="1446"/>
    <cellStyle name="Normalny 3 12 3 5" xfId="1268"/>
    <cellStyle name="Normalny 3 12 4" xfId="619"/>
    <cellStyle name="Normalny 3 12 4 2" xfId="977"/>
    <cellStyle name="Normalny 3 12 4 2 2" xfId="1695"/>
    <cellStyle name="Normalny 3 12 4 3" xfId="1157"/>
    <cellStyle name="Normalny 3 12 4 3 2" xfId="1875"/>
    <cellStyle name="Normalny 3 12 4 4" xfId="797"/>
    <cellStyle name="Normalny 3 12 4 4 2" xfId="1515"/>
    <cellStyle name="Normalny 3 12 4 5" xfId="1337"/>
    <cellStyle name="Normalny 3 12 5" xfId="840"/>
    <cellStyle name="Normalny 3 12 5 2" xfId="1558"/>
    <cellStyle name="Normalny 3 12 6" xfId="1020"/>
    <cellStyle name="Normalny 3 12 6 2" xfId="1738"/>
    <cellStyle name="Normalny 3 12 7" xfId="660"/>
    <cellStyle name="Normalny 3 12 7 2" xfId="1378"/>
    <cellStyle name="Normalny 3 12 8" xfId="1200"/>
    <cellStyle name="Normalny 3 13" xfId="476"/>
    <cellStyle name="Normalny 3 13 2" xfId="529"/>
    <cellStyle name="Normalny 3 13 2 2" xfId="597"/>
    <cellStyle name="Normalny 3 13 2 2 2" xfId="955"/>
    <cellStyle name="Normalny 3 13 2 2 2 2" xfId="1673"/>
    <cellStyle name="Normalny 3 13 2 2 3" xfId="1135"/>
    <cellStyle name="Normalny 3 13 2 2 3 2" xfId="1853"/>
    <cellStyle name="Normalny 3 13 2 2 4" xfId="775"/>
    <cellStyle name="Normalny 3 13 2 2 4 2" xfId="1493"/>
    <cellStyle name="Normalny 3 13 2 2 5" xfId="1315"/>
    <cellStyle name="Normalny 3 13 2 3" xfId="887"/>
    <cellStyle name="Normalny 3 13 2 3 2" xfId="1605"/>
    <cellStyle name="Normalny 3 13 2 4" xfId="1067"/>
    <cellStyle name="Normalny 3 13 2 4 2" xfId="1785"/>
    <cellStyle name="Normalny 3 13 2 5" xfId="707"/>
    <cellStyle name="Normalny 3 13 2 5 2" xfId="1425"/>
    <cellStyle name="Normalny 3 13 2 6" xfId="1247"/>
    <cellStyle name="Normalny 3 13 3" xfId="552"/>
    <cellStyle name="Normalny 3 13 3 2" xfId="910"/>
    <cellStyle name="Normalny 3 13 3 2 2" xfId="1628"/>
    <cellStyle name="Normalny 3 13 3 3" xfId="1090"/>
    <cellStyle name="Normalny 3 13 3 3 2" xfId="1808"/>
    <cellStyle name="Normalny 3 13 3 4" xfId="730"/>
    <cellStyle name="Normalny 3 13 3 4 2" xfId="1448"/>
    <cellStyle name="Normalny 3 13 3 5" xfId="1270"/>
    <cellStyle name="Normalny 3 13 4" xfId="621"/>
    <cellStyle name="Normalny 3 13 4 2" xfId="979"/>
    <cellStyle name="Normalny 3 13 4 2 2" xfId="1697"/>
    <cellStyle name="Normalny 3 13 4 3" xfId="1159"/>
    <cellStyle name="Normalny 3 13 4 3 2" xfId="1877"/>
    <cellStyle name="Normalny 3 13 4 4" xfId="799"/>
    <cellStyle name="Normalny 3 13 4 4 2" xfId="1517"/>
    <cellStyle name="Normalny 3 13 4 5" xfId="1339"/>
    <cellStyle name="Normalny 3 13 5" xfId="842"/>
    <cellStyle name="Normalny 3 13 5 2" xfId="1560"/>
    <cellStyle name="Normalny 3 13 6" xfId="1022"/>
    <cellStyle name="Normalny 3 13 6 2" xfId="1740"/>
    <cellStyle name="Normalny 3 13 7" xfId="662"/>
    <cellStyle name="Normalny 3 13 7 2" xfId="1380"/>
    <cellStyle name="Normalny 3 13 8" xfId="1202"/>
    <cellStyle name="Normalny 3 14" xfId="478"/>
    <cellStyle name="Normalny 3 14 2" xfId="531"/>
    <cellStyle name="Normalny 3 14 2 2" xfId="599"/>
    <cellStyle name="Normalny 3 14 2 2 2" xfId="957"/>
    <cellStyle name="Normalny 3 14 2 2 2 2" xfId="1675"/>
    <cellStyle name="Normalny 3 14 2 2 3" xfId="1137"/>
    <cellStyle name="Normalny 3 14 2 2 3 2" xfId="1855"/>
    <cellStyle name="Normalny 3 14 2 2 4" xfId="777"/>
    <cellStyle name="Normalny 3 14 2 2 4 2" xfId="1495"/>
    <cellStyle name="Normalny 3 14 2 2 5" xfId="1317"/>
    <cellStyle name="Normalny 3 14 2 3" xfId="889"/>
    <cellStyle name="Normalny 3 14 2 3 2" xfId="1607"/>
    <cellStyle name="Normalny 3 14 2 4" xfId="1069"/>
    <cellStyle name="Normalny 3 14 2 4 2" xfId="1787"/>
    <cellStyle name="Normalny 3 14 2 5" xfId="709"/>
    <cellStyle name="Normalny 3 14 2 5 2" xfId="1427"/>
    <cellStyle name="Normalny 3 14 2 6" xfId="1249"/>
    <cellStyle name="Normalny 3 14 3" xfId="554"/>
    <cellStyle name="Normalny 3 14 3 2" xfId="912"/>
    <cellStyle name="Normalny 3 14 3 2 2" xfId="1630"/>
    <cellStyle name="Normalny 3 14 3 3" xfId="1092"/>
    <cellStyle name="Normalny 3 14 3 3 2" xfId="1810"/>
    <cellStyle name="Normalny 3 14 3 4" xfId="732"/>
    <cellStyle name="Normalny 3 14 3 4 2" xfId="1450"/>
    <cellStyle name="Normalny 3 14 3 5" xfId="1272"/>
    <cellStyle name="Normalny 3 14 4" xfId="623"/>
    <cellStyle name="Normalny 3 14 4 2" xfId="981"/>
    <cellStyle name="Normalny 3 14 4 2 2" xfId="1699"/>
    <cellStyle name="Normalny 3 14 4 3" xfId="1161"/>
    <cellStyle name="Normalny 3 14 4 3 2" xfId="1879"/>
    <cellStyle name="Normalny 3 14 4 4" xfId="801"/>
    <cellStyle name="Normalny 3 14 4 4 2" xfId="1519"/>
    <cellStyle name="Normalny 3 14 4 5" xfId="1341"/>
    <cellStyle name="Normalny 3 14 5" xfId="844"/>
    <cellStyle name="Normalny 3 14 5 2" xfId="1562"/>
    <cellStyle name="Normalny 3 14 6" xfId="1024"/>
    <cellStyle name="Normalny 3 14 6 2" xfId="1742"/>
    <cellStyle name="Normalny 3 14 7" xfId="664"/>
    <cellStyle name="Normalny 3 14 7 2" xfId="1382"/>
    <cellStyle name="Normalny 3 14 8" xfId="1204"/>
    <cellStyle name="Normalny 3 15" xfId="481"/>
    <cellStyle name="Normalny 3 15 2" xfId="557"/>
    <cellStyle name="Normalny 3 15 2 2" xfId="915"/>
    <cellStyle name="Normalny 3 15 2 2 2" xfId="1633"/>
    <cellStyle name="Normalny 3 15 2 3" xfId="1095"/>
    <cellStyle name="Normalny 3 15 2 3 2" xfId="1813"/>
    <cellStyle name="Normalny 3 15 2 4" xfId="735"/>
    <cellStyle name="Normalny 3 15 2 4 2" xfId="1453"/>
    <cellStyle name="Normalny 3 15 2 5" xfId="1275"/>
    <cellStyle name="Normalny 3 15 3" xfId="626"/>
    <cellStyle name="Normalny 3 15 3 2" xfId="984"/>
    <cellStyle name="Normalny 3 15 3 2 2" xfId="1702"/>
    <cellStyle name="Normalny 3 15 3 3" xfId="1164"/>
    <cellStyle name="Normalny 3 15 3 3 2" xfId="1882"/>
    <cellStyle name="Normalny 3 15 3 4" xfId="804"/>
    <cellStyle name="Normalny 3 15 3 4 2" xfId="1522"/>
    <cellStyle name="Normalny 3 15 3 5" xfId="1344"/>
    <cellStyle name="Normalny 3 15 4" xfId="847"/>
    <cellStyle name="Normalny 3 15 4 2" xfId="1565"/>
    <cellStyle name="Normalny 3 15 5" xfId="1027"/>
    <cellStyle name="Normalny 3 15 5 2" xfId="1745"/>
    <cellStyle name="Normalny 3 15 6" xfId="667"/>
    <cellStyle name="Normalny 3 15 6 2" xfId="1385"/>
    <cellStyle name="Normalny 3 15 7" xfId="1207"/>
    <cellStyle name="Normalny 3 16" xfId="490"/>
    <cellStyle name="Normalny 3 16 2" xfId="560"/>
    <cellStyle name="Normalny 3 16 2 2" xfId="918"/>
    <cellStyle name="Normalny 3 16 2 2 2" xfId="1636"/>
    <cellStyle name="Normalny 3 16 2 3" xfId="1098"/>
    <cellStyle name="Normalny 3 16 2 3 2" xfId="1816"/>
    <cellStyle name="Normalny 3 16 2 4" xfId="738"/>
    <cellStyle name="Normalny 3 16 2 4 2" xfId="1456"/>
    <cellStyle name="Normalny 3 16 2 5" xfId="1278"/>
    <cellStyle name="Normalny 3 16 3" xfId="629"/>
    <cellStyle name="Normalny 3 16 3 2" xfId="987"/>
    <cellStyle name="Normalny 3 16 3 2 2" xfId="1705"/>
    <cellStyle name="Normalny 3 16 3 3" xfId="1167"/>
    <cellStyle name="Normalny 3 16 3 3 2" xfId="1885"/>
    <cellStyle name="Normalny 3 16 3 4" xfId="807"/>
    <cellStyle name="Normalny 3 16 3 4 2" xfId="1525"/>
    <cellStyle name="Normalny 3 16 3 5" xfId="1347"/>
    <cellStyle name="Normalny 3 16 4" xfId="850"/>
    <cellStyle name="Normalny 3 16 4 2" xfId="1568"/>
    <cellStyle name="Normalny 3 16 5" xfId="1030"/>
    <cellStyle name="Normalny 3 16 5 2" xfId="1748"/>
    <cellStyle name="Normalny 3 16 6" xfId="670"/>
    <cellStyle name="Normalny 3 16 6 2" xfId="1388"/>
    <cellStyle name="Normalny 3 16 7" xfId="121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2" xfId="505"/>
    <cellStyle name="Normalny 3 9 2 2" xfId="574"/>
    <cellStyle name="Normalny 3 9 2 2 2" xfId="932"/>
    <cellStyle name="Normalny 3 9 2 2 2 2" xfId="1650"/>
    <cellStyle name="Normalny 3 9 2 2 3" xfId="1112"/>
    <cellStyle name="Normalny 3 9 2 2 3 2" xfId="1830"/>
    <cellStyle name="Normalny 3 9 2 2 4" xfId="752"/>
    <cellStyle name="Normalny 3 9 2 2 4 2" xfId="1470"/>
    <cellStyle name="Normalny 3 9 2 2 5" xfId="1292"/>
    <cellStyle name="Normalny 3 9 2 3" xfId="643"/>
    <cellStyle name="Normalny 3 9 2 3 2" xfId="1001"/>
    <cellStyle name="Normalny 3 9 2 3 2 2" xfId="1719"/>
    <cellStyle name="Normalny 3 9 2 3 3" xfId="1181"/>
    <cellStyle name="Normalny 3 9 2 3 3 2" xfId="1899"/>
    <cellStyle name="Normalny 3 9 2 3 4" xfId="821"/>
    <cellStyle name="Normalny 3 9 2 3 4 2" xfId="1539"/>
    <cellStyle name="Normalny 3 9 2 3 5" xfId="1361"/>
    <cellStyle name="Normalny 3 9 2 4" xfId="864"/>
    <cellStyle name="Normalny 3 9 2 4 2" xfId="1582"/>
    <cellStyle name="Normalny 3 9 2 5" xfId="1044"/>
    <cellStyle name="Normalny 3 9 2 5 2" xfId="1762"/>
    <cellStyle name="Normalny 3 9 2 6" xfId="684"/>
    <cellStyle name="Normalny 3 9 2 6 2" xfId="1402"/>
    <cellStyle name="Normalny 3 9 2 7" xfId="1224"/>
    <cellStyle name="Normalny 3 9 3" xfId="520"/>
    <cellStyle name="Normalny 3 9 3 2" xfId="588"/>
    <cellStyle name="Normalny 3 9 3 2 2" xfId="946"/>
    <cellStyle name="Normalny 3 9 3 2 2 2" xfId="1664"/>
    <cellStyle name="Normalny 3 9 3 2 3" xfId="1126"/>
    <cellStyle name="Normalny 3 9 3 2 3 2" xfId="1844"/>
    <cellStyle name="Normalny 3 9 3 2 4" xfId="766"/>
    <cellStyle name="Normalny 3 9 3 2 4 2" xfId="1484"/>
    <cellStyle name="Normalny 3 9 3 2 5" xfId="1306"/>
    <cellStyle name="Normalny 3 9 3 3" xfId="878"/>
    <cellStyle name="Normalny 3 9 3 3 2" xfId="1596"/>
    <cellStyle name="Normalny 3 9 3 4" xfId="1058"/>
    <cellStyle name="Normalny 3 9 3 4 2" xfId="1776"/>
    <cellStyle name="Normalny 3 9 3 5" xfId="698"/>
    <cellStyle name="Normalny 3 9 3 5 2" xfId="1416"/>
    <cellStyle name="Normalny 3 9 3 6" xfId="1238"/>
    <cellStyle name="Normalny 3 9 4" xfId="543"/>
    <cellStyle name="Normalny 3 9 4 2" xfId="901"/>
    <cellStyle name="Normalny 3 9 4 2 2" xfId="1619"/>
    <cellStyle name="Normalny 3 9 4 3" xfId="1081"/>
    <cellStyle name="Normalny 3 9 4 3 2" xfId="1799"/>
    <cellStyle name="Normalny 3 9 4 4" xfId="721"/>
    <cellStyle name="Normalny 3 9 4 4 2" xfId="1439"/>
    <cellStyle name="Normalny 3 9 4 5" xfId="1261"/>
    <cellStyle name="Normalny 3 9 5" xfId="612"/>
    <cellStyle name="Normalny 3 9 5 2" xfId="970"/>
    <cellStyle name="Normalny 3 9 5 2 2" xfId="1688"/>
    <cellStyle name="Normalny 3 9 5 3" xfId="1150"/>
    <cellStyle name="Normalny 3 9 5 3 2" xfId="1868"/>
    <cellStyle name="Normalny 3 9 5 4" xfId="790"/>
    <cellStyle name="Normalny 3 9 5 4 2" xfId="1508"/>
    <cellStyle name="Normalny 3 9 5 5" xfId="1330"/>
    <cellStyle name="Normalny 3 9 6" xfId="833"/>
    <cellStyle name="Normalny 3 9 6 2" xfId="1551"/>
    <cellStyle name="Normalny 3 9 7" xfId="1013"/>
    <cellStyle name="Normalny 3 9 7 2" xfId="1731"/>
    <cellStyle name="Normalny 3 9 8" xfId="653"/>
    <cellStyle name="Normalny 3 9 8 2" xfId="1371"/>
    <cellStyle name="Normalny 3 9 9" xfId="1193"/>
    <cellStyle name="Normalny 3_Kopia Operatywka czerwiec 2016 BSE dla BP i PM_TW" xfId="323"/>
    <cellStyle name="Normalny 30" xfId="509"/>
    <cellStyle name="Normalny 31" xfId="510"/>
    <cellStyle name="Normalny 31 2" xfId="578"/>
    <cellStyle name="Normalny 31 2 2" xfId="936"/>
    <cellStyle name="Normalny 31 2 2 2" xfId="1654"/>
    <cellStyle name="Normalny 31 2 3" xfId="1116"/>
    <cellStyle name="Normalny 31 2 3 2" xfId="1834"/>
    <cellStyle name="Normalny 31 2 4" xfId="756"/>
    <cellStyle name="Normalny 31 2 4 2" xfId="1474"/>
    <cellStyle name="Normalny 31 2 5" xfId="1296"/>
    <cellStyle name="Normalny 31 3" xfId="868"/>
    <cellStyle name="Normalny 31 3 2" xfId="1586"/>
    <cellStyle name="Normalny 31 4" xfId="1048"/>
    <cellStyle name="Normalny 31 4 2" xfId="1766"/>
    <cellStyle name="Normalny 31 5" xfId="688"/>
    <cellStyle name="Normalny 31 5 2" xfId="1406"/>
    <cellStyle name="Normalny 31 6" xfId="1228"/>
    <cellStyle name="Normalny 32" xfId="512"/>
    <cellStyle name="Normalny 32 2" xfId="580"/>
    <cellStyle name="Normalny 32 2 2" xfId="938"/>
    <cellStyle name="Normalny 32 2 2 2" xfId="1656"/>
    <cellStyle name="Normalny 32 2 3" xfId="1118"/>
    <cellStyle name="Normalny 32 2 3 2" xfId="1836"/>
    <cellStyle name="Normalny 32 2 4" xfId="758"/>
    <cellStyle name="Normalny 32 2 4 2" xfId="1476"/>
    <cellStyle name="Normalny 32 2 5" xfId="1298"/>
    <cellStyle name="Normalny 32 3" xfId="870"/>
    <cellStyle name="Normalny 32 3 2" xfId="1588"/>
    <cellStyle name="Normalny 32 4" xfId="1050"/>
    <cellStyle name="Normalny 32 4 2" xfId="1768"/>
    <cellStyle name="Normalny 32 5" xfId="690"/>
    <cellStyle name="Normalny 32 5 2" xfId="1408"/>
    <cellStyle name="Normalny 32 6" xfId="1230"/>
    <cellStyle name="Normalny 33" xfId="533"/>
    <cellStyle name="Normalny 33 2" xfId="601"/>
    <cellStyle name="Normalny 33 2 2" xfId="959"/>
    <cellStyle name="Normalny 33 2 2 2" xfId="1677"/>
    <cellStyle name="Normalny 33 2 3" xfId="1139"/>
    <cellStyle name="Normalny 33 2 3 2" xfId="1857"/>
    <cellStyle name="Normalny 33 2 4" xfId="779"/>
    <cellStyle name="Normalny 33 2 4 2" xfId="1497"/>
    <cellStyle name="Normalny 33 2 5" xfId="1319"/>
    <cellStyle name="Normalny 33 3" xfId="891"/>
    <cellStyle name="Normalny 33 3 2" xfId="1609"/>
    <cellStyle name="Normalny 33 4" xfId="1071"/>
    <cellStyle name="Normalny 33 4 2" xfId="1789"/>
    <cellStyle name="Normalny 33 5" xfId="711"/>
    <cellStyle name="Normalny 33 5 2" xfId="1429"/>
    <cellStyle name="Normalny 33 6" xfId="1251"/>
    <cellStyle name="Normalny 34" xfId="534"/>
    <cellStyle name="Normalny 34 2" xfId="602"/>
    <cellStyle name="Normalny 34 2 2" xfId="960"/>
    <cellStyle name="Normalny 34 2 2 2" xfId="1678"/>
    <cellStyle name="Normalny 34 2 3" xfId="1140"/>
    <cellStyle name="Normalny 34 2 3 2" xfId="1858"/>
    <cellStyle name="Normalny 34 2 4" xfId="780"/>
    <cellStyle name="Normalny 34 2 4 2" xfId="1498"/>
    <cellStyle name="Normalny 34 2 5" xfId="1320"/>
    <cellStyle name="Normalny 34 3" xfId="892"/>
    <cellStyle name="Normalny 34 3 2" xfId="1610"/>
    <cellStyle name="Normalny 34 4" xfId="1072"/>
    <cellStyle name="Normalny 34 4 2" xfId="1790"/>
    <cellStyle name="Normalny 34 5" xfId="712"/>
    <cellStyle name="Normalny 34 5 2" xfId="1430"/>
    <cellStyle name="Normalny 34 6" xfId="1252"/>
    <cellStyle name="Normalny 35" xfId="535"/>
    <cellStyle name="Normalny 35 2" xfId="603"/>
    <cellStyle name="Normalny 35 2 2" xfId="961"/>
    <cellStyle name="Normalny 35 2 2 2" xfId="1679"/>
    <cellStyle name="Normalny 35 2 3" xfId="1141"/>
    <cellStyle name="Normalny 35 2 3 2" xfId="1859"/>
    <cellStyle name="Normalny 35 2 4" xfId="781"/>
    <cellStyle name="Normalny 35 2 4 2" xfId="1499"/>
    <cellStyle name="Normalny 35 2 5" xfId="1321"/>
    <cellStyle name="Normalny 35 3" xfId="893"/>
    <cellStyle name="Normalny 35 3 2" xfId="1611"/>
    <cellStyle name="Normalny 35 4" xfId="1073"/>
    <cellStyle name="Normalny 35 4 2" xfId="1791"/>
    <cellStyle name="Normalny 35 5" xfId="713"/>
    <cellStyle name="Normalny 35 5 2" xfId="1431"/>
    <cellStyle name="Normalny 35 6" xfId="1253"/>
    <cellStyle name="Normalny 36" xfId="536"/>
    <cellStyle name="Normalny 36 2" xfId="604"/>
    <cellStyle name="Normalny 36 2 2" xfId="962"/>
    <cellStyle name="Normalny 36 2 2 2" xfId="1680"/>
    <cellStyle name="Normalny 36 2 3" xfId="1142"/>
    <cellStyle name="Normalny 36 2 3 2" xfId="1860"/>
    <cellStyle name="Normalny 36 2 4" xfId="782"/>
    <cellStyle name="Normalny 36 2 4 2" xfId="1500"/>
    <cellStyle name="Normalny 36 2 5" xfId="1322"/>
    <cellStyle name="Normalny 36 3" xfId="894"/>
    <cellStyle name="Normalny 36 3 2" xfId="1612"/>
    <cellStyle name="Normalny 36 4" xfId="1074"/>
    <cellStyle name="Normalny 36 4 2" xfId="1792"/>
    <cellStyle name="Normalny 36 5" xfId="714"/>
    <cellStyle name="Normalny 36 5 2" xfId="1432"/>
    <cellStyle name="Normalny 36 6" xfId="1254"/>
    <cellStyle name="Normalny 37" xfId="605"/>
    <cellStyle name="Normalny 37 2" xfId="963"/>
    <cellStyle name="Normalny 37 2 2" xfId="1681"/>
    <cellStyle name="Normalny 37 3" xfId="1143"/>
    <cellStyle name="Normalny 37 3 2" xfId="1861"/>
    <cellStyle name="Normalny 37 4" xfId="783"/>
    <cellStyle name="Normalny 37 4 2" xfId="1501"/>
    <cellStyle name="Normalny 37 5" xfId="1323"/>
    <cellStyle name="Normalny 38" xfId="825"/>
    <cellStyle name="Normalny 38 2" xfId="1005"/>
    <cellStyle name="Normalny 38 2 2" xfId="1723"/>
    <cellStyle name="Normalny 38 3" xfId="1185"/>
    <cellStyle name="Normalny 38 3 2" xfId="1903"/>
    <cellStyle name="Normalny 38 4" xfId="1543"/>
    <cellStyle name="Normalny 39" xfId="1905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40" xfId="1907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" xfId="1908" builtinId="5"/>
    <cellStyle name="Procentowy 10" xfId="477"/>
    <cellStyle name="Procentowy 10 2" xfId="530"/>
    <cellStyle name="Procentowy 10 2 2" xfId="598"/>
    <cellStyle name="Procentowy 10 2 2 2" xfId="956"/>
    <cellStyle name="Procentowy 10 2 2 2 2" xfId="1674"/>
    <cellStyle name="Procentowy 10 2 2 3" xfId="1136"/>
    <cellStyle name="Procentowy 10 2 2 3 2" xfId="1854"/>
    <cellStyle name="Procentowy 10 2 2 4" xfId="776"/>
    <cellStyle name="Procentowy 10 2 2 4 2" xfId="1494"/>
    <cellStyle name="Procentowy 10 2 2 5" xfId="1316"/>
    <cellStyle name="Procentowy 10 2 3" xfId="888"/>
    <cellStyle name="Procentowy 10 2 3 2" xfId="1606"/>
    <cellStyle name="Procentowy 10 2 4" xfId="1068"/>
    <cellStyle name="Procentowy 10 2 4 2" xfId="1786"/>
    <cellStyle name="Procentowy 10 2 5" xfId="708"/>
    <cellStyle name="Procentowy 10 2 5 2" xfId="1426"/>
    <cellStyle name="Procentowy 10 2 6" xfId="1248"/>
    <cellStyle name="Procentowy 10 3" xfId="553"/>
    <cellStyle name="Procentowy 10 3 2" xfId="911"/>
    <cellStyle name="Procentowy 10 3 2 2" xfId="1629"/>
    <cellStyle name="Procentowy 10 3 3" xfId="1091"/>
    <cellStyle name="Procentowy 10 3 3 2" xfId="1809"/>
    <cellStyle name="Procentowy 10 3 4" xfId="731"/>
    <cellStyle name="Procentowy 10 3 4 2" xfId="1449"/>
    <cellStyle name="Procentowy 10 3 5" xfId="1271"/>
    <cellStyle name="Procentowy 10 4" xfId="622"/>
    <cellStyle name="Procentowy 10 4 2" xfId="980"/>
    <cellStyle name="Procentowy 10 4 2 2" xfId="1698"/>
    <cellStyle name="Procentowy 10 4 3" xfId="1160"/>
    <cellStyle name="Procentowy 10 4 3 2" xfId="1878"/>
    <cellStyle name="Procentowy 10 4 4" xfId="800"/>
    <cellStyle name="Procentowy 10 4 4 2" xfId="1518"/>
    <cellStyle name="Procentowy 10 4 5" xfId="1340"/>
    <cellStyle name="Procentowy 10 5" xfId="843"/>
    <cellStyle name="Procentowy 10 5 2" xfId="1561"/>
    <cellStyle name="Procentowy 10 6" xfId="1023"/>
    <cellStyle name="Procentowy 10 6 2" xfId="1741"/>
    <cellStyle name="Procentowy 10 7" xfId="663"/>
    <cellStyle name="Procentowy 10 7 2" xfId="1381"/>
    <cellStyle name="Procentowy 10 8" xfId="1203"/>
    <cellStyle name="Procentowy 11" xfId="479"/>
    <cellStyle name="Procentowy 11 2" xfId="532"/>
    <cellStyle name="Procentowy 11 2 2" xfId="600"/>
    <cellStyle name="Procentowy 11 2 2 2" xfId="958"/>
    <cellStyle name="Procentowy 11 2 2 2 2" xfId="1676"/>
    <cellStyle name="Procentowy 11 2 2 3" xfId="1138"/>
    <cellStyle name="Procentowy 11 2 2 3 2" xfId="1856"/>
    <cellStyle name="Procentowy 11 2 2 4" xfId="778"/>
    <cellStyle name="Procentowy 11 2 2 4 2" xfId="1496"/>
    <cellStyle name="Procentowy 11 2 2 5" xfId="1318"/>
    <cellStyle name="Procentowy 11 2 3" xfId="890"/>
    <cellStyle name="Procentowy 11 2 3 2" xfId="1608"/>
    <cellStyle name="Procentowy 11 2 4" xfId="1070"/>
    <cellStyle name="Procentowy 11 2 4 2" xfId="1788"/>
    <cellStyle name="Procentowy 11 2 5" xfId="710"/>
    <cellStyle name="Procentowy 11 2 5 2" xfId="1428"/>
    <cellStyle name="Procentowy 11 2 6" xfId="1250"/>
    <cellStyle name="Procentowy 11 3" xfId="555"/>
    <cellStyle name="Procentowy 11 3 2" xfId="913"/>
    <cellStyle name="Procentowy 11 3 2 2" xfId="1631"/>
    <cellStyle name="Procentowy 11 3 3" xfId="1093"/>
    <cellStyle name="Procentowy 11 3 3 2" xfId="1811"/>
    <cellStyle name="Procentowy 11 3 4" xfId="733"/>
    <cellStyle name="Procentowy 11 3 4 2" xfId="1451"/>
    <cellStyle name="Procentowy 11 3 5" xfId="1273"/>
    <cellStyle name="Procentowy 11 4" xfId="624"/>
    <cellStyle name="Procentowy 11 4 2" xfId="982"/>
    <cellStyle name="Procentowy 11 4 2 2" xfId="1700"/>
    <cellStyle name="Procentowy 11 4 3" xfId="1162"/>
    <cellStyle name="Procentowy 11 4 3 2" xfId="1880"/>
    <cellStyle name="Procentowy 11 4 4" xfId="802"/>
    <cellStyle name="Procentowy 11 4 4 2" xfId="1520"/>
    <cellStyle name="Procentowy 11 4 5" xfId="1342"/>
    <cellStyle name="Procentowy 11 5" xfId="845"/>
    <cellStyle name="Procentowy 11 5 2" xfId="1563"/>
    <cellStyle name="Procentowy 11 6" xfId="1025"/>
    <cellStyle name="Procentowy 11 6 2" xfId="1743"/>
    <cellStyle name="Procentowy 11 7" xfId="665"/>
    <cellStyle name="Procentowy 11 7 2" xfId="1383"/>
    <cellStyle name="Procentowy 11 8" xfId="1205"/>
    <cellStyle name="Procentowy 12" xfId="482"/>
    <cellStyle name="Procentowy 12 2" xfId="558"/>
    <cellStyle name="Procentowy 12 2 2" xfId="916"/>
    <cellStyle name="Procentowy 12 2 2 2" xfId="1634"/>
    <cellStyle name="Procentowy 12 2 3" xfId="1096"/>
    <cellStyle name="Procentowy 12 2 3 2" xfId="1814"/>
    <cellStyle name="Procentowy 12 2 4" xfId="736"/>
    <cellStyle name="Procentowy 12 2 4 2" xfId="1454"/>
    <cellStyle name="Procentowy 12 2 5" xfId="1276"/>
    <cellStyle name="Procentowy 12 3" xfId="627"/>
    <cellStyle name="Procentowy 12 3 2" xfId="985"/>
    <cellStyle name="Procentowy 12 3 2 2" xfId="1703"/>
    <cellStyle name="Procentowy 12 3 3" xfId="1165"/>
    <cellStyle name="Procentowy 12 3 3 2" xfId="1883"/>
    <cellStyle name="Procentowy 12 3 4" xfId="805"/>
    <cellStyle name="Procentowy 12 3 4 2" xfId="1523"/>
    <cellStyle name="Procentowy 12 3 5" xfId="1345"/>
    <cellStyle name="Procentowy 12 4" xfId="848"/>
    <cellStyle name="Procentowy 12 4 2" xfId="1566"/>
    <cellStyle name="Procentowy 12 5" xfId="1028"/>
    <cellStyle name="Procentowy 12 5 2" xfId="1746"/>
    <cellStyle name="Procentowy 12 6" xfId="668"/>
    <cellStyle name="Procentowy 12 6 2" xfId="1386"/>
    <cellStyle name="Procentowy 12 7" xfId="1208"/>
    <cellStyle name="Procentowy 13" xfId="491"/>
    <cellStyle name="Procentowy 13 2" xfId="561"/>
    <cellStyle name="Procentowy 13 2 2" xfId="919"/>
    <cellStyle name="Procentowy 13 2 2 2" xfId="1637"/>
    <cellStyle name="Procentowy 13 2 3" xfId="1099"/>
    <cellStyle name="Procentowy 13 2 3 2" xfId="1817"/>
    <cellStyle name="Procentowy 13 2 4" xfId="739"/>
    <cellStyle name="Procentowy 13 2 4 2" xfId="1457"/>
    <cellStyle name="Procentowy 13 2 5" xfId="1279"/>
    <cellStyle name="Procentowy 13 3" xfId="630"/>
    <cellStyle name="Procentowy 13 3 2" xfId="988"/>
    <cellStyle name="Procentowy 13 3 2 2" xfId="1706"/>
    <cellStyle name="Procentowy 13 3 3" xfId="1168"/>
    <cellStyle name="Procentowy 13 3 3 2" xfId="1886"/>
    <cellStyle name="Procentowy 13 3 4" xfId="808"/>
    <cellStyle name="Procentowy 13 3 4 2" xfId="1526"/>
    <cellStyle name="Procentowy 13 3 5" xfId="1348"/>
    <cellStyle name="Procentowy 13 4" xfId="851"/>
    <cellStyle name="Procentowy 13 4 2" xfId="1569"/>
    <cellStyle name="Procentowy 13 5" xfId="1031"/>
    <cellStyle name="Procentowy 13 5 2" xfId="1749"/>
    <cellStyle name="Procentowy 13 6" xfId="671"/>
    <cellStyle name="Procentowy 13 6 2" xfId="1389"/>
    <cellStyle name="Procentowy 13 7" xfId="1211"/>
    <cellStyle name="Procentowy 14" xfId="497"/>
    <cellStyle name="Procentowy 14 2" xfId="567"/>
    <cellStyle name="Procentowy 14 2 2" xfId="925"/>
    <cellStyle name="Procentowy 14 2 2 2" xfId="1643"/>
    <cellStyle name="Procentowy 14 2 3" xfId="1105"/>
    <cellStyle name="Procentowy 14 2 3 2" xfId="1823"/>
    <cellStyle name="Procentowy 14 2 4" xfId="745"/>
    <cellStyle name="Procentowy 14 2 4 2" xfId="1463"/>
    <cellStyle name="Procentowy 14 2 5" xfId="1285"/>
    <cellStyle name="Procentowy 14 3" xfId="636"/>
    <cellStyle name="Procentowy 14 3 2" xfId="994"/>
    <cellStyle name="Procentowy 14 3 2 2" xfId="1712"/>
    <cellStyle name="Procentowy 14 3 3" xfId="1174"/>
    <cellStyle name="Procentowy 14 3 3 2" xfId="1892"/>
    <cellStyle name="Procentowy 14 3 4" xfId="814"/>
    <cellStyle name="Procentowy 14 3 4 2" xfId="1532"/>
    <cellStyle name="Procentowy 14 3 5" xfId="1354"/>
    <cellStyle name="Procentowy 14 4" xfId="857"/>
    <cellStyle name="Procentowy 14 4 2" xfId="1575"/>
    <cellStyle name="Procentowy 14 5" xfId="1037"/>
    <cellStyle name="Procentowy 14 5 2" xfId="1755"/>
    <cellStyle name="Procentowy 14 6" xfId="677"/>
    <cellStyle name="Procentowy 14 6 2" xfId="1395"/>
    <cellStyle name="Procentowy 14 7" xfId="1217"/>
    <cellStyle name="Procentowy 15" xfId="508"/>
    <cellStyle name="Procentowy 15 2" xfId="577"/>
    <cellStyle name="Procentowy 15 2 2" xfId="935"/>
    <cellStyle name="Procentowy 15 2 2 2" xfId="1653"/>
    <cellStyle name="Procentowy 15 2 3" xfId="1115"/>
    <cellStyle name="Procentowy 15 2 3 2" xfId="1833"/>
    <cellStyle name="Procentowy 15 2 4" xfId="755"/>
    <cellStyle name="Procentowy 15 2 4 2" xfId="1473"/>
    <cellStyle name="Procentowy 15 2 5" xfId="1295"/>
    <cellStyle name="Procentowy 15 3" xfId="646"/>
    <cellStyle name="Procentowy 15 3 2" xfId="1004"/>
    <cellStyle name="Procentowy 15 3 2 2" xfId="1722"/>
    <cellStyle name="Procentowy 15 3 3" xfId="1184"/>
    <cellStyle name="Procentowy 15 3 3 2" xfId="1902"/>
    <cellStyle name="Procentowy 15 3 4" xfId="824"/>
    <cellStyle name="Procentowy 15 3 4 2" xfId="1542"/>
    <cellStyle name="Procentowy 15 3 5" xfId="1364"/>
    <cellStyle name="Procentowy 15 4" xfId="867"/>
    <cellStyle name="Procentowy 15 4 2" xfId="1585"/>
    <cellStyle name="Procentowy 15 5" xfId="1047"/>
    <cellStyle name="Procentowy 15 5 2" xfId="1765"/>
    <cellStyle name="Procentowy 15 6" xfId="687"/>
    <cellStyle name="Procentowy 15 6 2" xfId="1405"/>
    <cellStyle name="Procentowy 15 7" xfId="1227"/>
    <cellStyle name="Procentowy 16" xfId="511"/>
    <cellStyle name="Procentowy 16 2" xfId="579"/>
    <cellStyle name="Procentowy 16 2 2" xfId="937"/>
    <cellStyle name="Procentowy 16 2 2 2" xfId="1655"/>
    <cellStyle name="Procentowy 16 2 3" xfId="1117"/>
    <cellStyle name="Procentowy 16 2 3 2" xfId="1835"/>
    <cellStyle name="Procentowy 16 2 4" xfId="757"/>
    <cellStyle name="Procentowy 16 2 4 2" xfId="1475"/>
    <cellStyle name="Procentowy 16 2 5" xfId="1297"/>
    <cellStyle name="Procentowy 16 3" xfId="869"/>
    <cellStyle name="Procentowy 16 3 2" xfId="1587"/>
    <cellStyle name="Procentowy 16 4" xfId="1049"/>
    <cellStyle name="Procentowy 16 4 2" xfId="1767"/>
    <cellStyle name="Procentowy 16 5" xfId="689"/>
    <cellStyle name="Procentowy 16 5 2" xfId="1407"/>
    <cellStyle name="Procentowy 16 6" xfId="1229"/>
    <cellStyle name="Procentowy 17" xfId="513"/>
    <cellStyle name="Procentowy 17 2" xfId="581"/>
    <cellStyle name="Procentowy 17 2 2" xfId="939"/>
    <cellStyle name="Procentowy 17 2 2 2" xfId="1657"/>
    <cellStyle name="Procentowy 17 2 3" xfId="1119"/>
    <cellStyle name="Procentowy 17 2 3 2" xfId="1837"/>
    <cellStyle name="Procentowy 17 2 4" xfId="759"/>
    <cellStyle name="Procentowy 17 2 4 2" xfId="1477"/>
    <cellStyle name="Procentowy 17 2 5" xfId="1299"/>
    <cellStyle name="Procentowy 17 3" xfId="871"/>
    <cellStyle name="Procentowy 17 3 2" xfId="1589"/>
    <cellStyle name="Procentowy 17 4" xfId="1051"/>
    <cellStyle name="Procentowy 17 4 2" xfId="1769"/>
    <cellStyle name="Procentowy 17 5" xfId="691"/>
    <cellStyle name="Procentowy 17 5 2" xfId="1409"/>
    <cellStyle name="Procentowy 17 6" xfId="1231"/>
    <cellStyle name="Procentowy 18" xfId="826"/>
    <cellStyle name="Procentowy 18 2" xfId="1006"/>
    <cellStyle name="Procentowy 18 2 2" xfId="1724"/>
    <cellStyle name="Procentowy 18 3" xfId="1186"/>
    <cellStyle name="Procentowy 18 3 2" xfId="1904"/>
    <cellStyle name="Procentowy 18 4" xfId="1544"/>
    <cellStyle name="Procentowy 19" xfId="1906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5 2" xfId="503"/>
    <cellStyle name="Procentowy 5 2 2" xfId="572"/>
    <cellStyle name="Procentowy 5 2 2 2" xfId="930"/>
    <cellStyle name="Procentowy 5 2 2 2 2" xfId="1648"/>
    <cellStyle name="Procentowy 5 2 2 3" xfId="1110"/>
    <cellStyle name="Procentowy 5 2 2 3 2" xfId="1828"/>
    <cellStyle name="Procentowy 5 2 2 4" xfId="750"/>
    <cellStyle name="Procentowy 5 2 2 4 2" xfId="1468"/>
    <cellStyle name="Procentowy 5 2 2 5" xfId="1290"/>
    <cellStyle name="Procentowy 5 2 3" xfId="641"/>
    <cellStyle name="Procentowy 5 2 3 2" xfId="999"/>
    <cellStyle name="Procentowy 5 2 3 2 2" xfId="1717"/>
    <cellStyle name="Procentowy 5 2 3 3" xfId="1179"/>
    <cellStyle name="Procentowy 5 2 3 3 2" xfId="1897"/>
    <cellStyle name="Procentowy 5 2 3 4" xfId="819"/>
    <cellStyle name="Procentowy 5 2 3 4 2" xfId="1537"/>
    <cellStyle name="Procentowy 5 2 3 5" xfId="1359"/>
    <cellStyle name="Procentowy 5 2 4" xfId="862"/>
    <cellStyle name="Procentowy 5 2 4 2" xfId="1580"/>
    <cellStyle name="Procentowy 5 2 5" xfId="1042"/>
    <cellStyle name="Procentowy 5 2 5 2" xfId="1760"/>
    <cellStyle name="Procentowy 5 2 6" xfId="682"/>
    <cellStyle name="Procentowy 5 2 6 2" xfId="1400"/>
    <cellStyle name="Procentowy 5 2 7" xfId="1222"/>
    <cellStyle name="Procentowy 5 3" xfId="518"/>
    <cellStyle name="Procentowy 5 3 2" xfId="586"/>
    <cellStyle name="Procentowy 5 3 2 2" xfId="944"/>
    <cellStyle name="Procentowy 5 3 2 2 2" xfId="1662"/>
    <cellStyle name="Procentowy 5 3 2 3" xfId="1124"/>
    <cellStyle name="Procentowy 5 3 2 3 2" xfId="1842"/>
    <cellStyle name="Procentowy 5 3 2 4" xfId="764"/>
    <cellStyle name="Procentowy 5 3 2 4 2" xfId="1482"/>
    <cellStyle name="Procentowy 5 3 2 5" xfId="1304"/>
    <cellStyle name="Procentowy 5 3 3" xfId="876"/>
    <cellStyle name="Procentowy 5 3 3 2" xfId="1594"/>
    <cellStyle name="Procentowy 5 3 4" xfId="1056"/>
    <cellStyle name="Procentowy 5 3 4 2" xfId="1774"/>
    <cellStyle name="Procentowy 5 3 5" xfId="696"/>
    <cellStyle name="Procentowy 5 3 5 2" xfId="1414"/>
    <cellStyle name="Procentowy 5 3 6" xfId="1236"/>
    <cellStyle name="Procentowy 5 4" xfId="541"/>
    <cellStyle name="Procentowy 5 4 2" xfId="899"/>
    <cellStyle name="Procentowy 5 4 2 2" xfId="1617"/>
    <cellStyle name="Procentowy 5 4 3" xfId="1079"/>
    <cellStyle name="Procentowy 5 4 3 2" xfId="1797"/>
    <cellStyle name="Procentowy 5 4 4" xfId="719"/>
    <cellStyle name="Procentowy 5 4 4 2" xfId="1437"/>
    <cellStyle name="Procentowy 5 4 5" xfId="1259"/>
    <cellStyle name="Procentowy 5 5" xfId="610"/>
    <cellStyle name="Procentowy 5 5 2" xfId="968"/>
    <cellStyle name="Procentowy 5 5 2 2" xfId="1686"/>
    <cellStyle name="Procentowy 5 5 3" xfId="1148"/>
    <cellStyle name="Procentowy 5 5 3 2" xfId="1866"/>
    <cellStyle name="Procentowy 5 5 4" xfId="788"/>
    <cellStyle name="Procentowy 5 5 4 2" xfId="1506"/>
    <cellStyle name="Procentowy 5 5 5" xfId="1328"/>
    <cellStyle name="Procentowy 5 6" xfId="831"/>
    <cellStyle name="Procentowy 5 6 2" xfId="1549"/>
    <cellStyle name="Procentowy 5 7" xfId="1011"/>
    <cellStyle name="Procentowy 5 7 2" xfId="1729"/>
    <cellStyle name="Procentowy 5 8" xfId="651"/>
    <cellStyle name="Procentowy 5 8 2" xfId="1369"/>
    <cellStyle name="Procentowy 5 9" xfId="1191"/>
    <cellStyle name="Procentowy 6" xfId="464"/>
    <cellStyle name="Procentowy 6 2" xfId="506"/>
    <cellStyle name="Procentowy 6 2 2" xfId="575"/>
    <cellStyle name="Procentowy 6 2 2 2" xfId="933"/>
    <cellStyle name="Procentowy 6 2 2 2 2" xfId="1651"/>
    <cellStyle name="Procentowy 6 2 2 3" xfId="1113"/>
    <cellStyle name="Procentowy 6 2 2 3 2" xfId="1831"/>
    <cellStyle name="Procentowy 6 2 2 4" xfId="753"/>
    <cellStyle name="Procentowy 6 2 2 4 2" xfId="1471"/>
    <cellStyle name="Procentowy 6 2 2 5" xfId="1293"/>
    <cellStyle name="Procentowy 6 2 3" xfId="644"/>
    <cellStyle name="Procentowy 6 2 3 2" xfId="1002"/>
    <cellStyle name="Procentowy 6 2 3 2 2" xfId="1720"/>
    <cellStyle name="Procentowy 6 2 3 3" xfId="1182"/>
    <cellStyle name="Procentowy 6 2 3 3 2" xfId="1900"/>
    <cellStyle name="Procentowy 6 2 3 4" xfId="822"/>
    <cellStyle name="Procentowy 6 2 3 4 2" xfId="1540"/>
    <cellStyle name="Procentowy 6 2 3 5" xfId="1362"/>
    <cellStyle name="Procentowy 6 2 4" xfId="865"/>
    <cellStyle name="Procentowy 6 2 4 2" xfId="1583"/>
    <cellStyle name="Procentowy 6 2 5" xfId="1045"/>
    <cellStyle name="Procentowy 6 2 5 2" xfId="1763"/>
    <cellStyle name="Procentowy 6 2 6" xfId="685"/>
    <cellStyle name="Procentowy 6 2 6 2" xfId="1403"/>
    <cellStyle name="Procentowy 6 2 7" xfId="1225"/>
    <cellStyle name="Procentowy 6 3" xfId="521"/>
    <cellStyle name="Procentowy 6 3 2" xfId="589"/>
    <cellStyle name="Procentowy 6 3 2 2" xfId="947"/>
    <cellStyle name="Procentowy 6 3 2 2 2" xfId="1665"/>
    <cellStyle name="Procentowy 6 3 2 3" xfId="1127"/>
    <cellStyle name="Procentowy 6 3 2 3 2" xfId="1845"/>
    <cellStyle name="Procentowy 6 3 2 4" xfId="767"/>
    <cellStyle name="Procentowy 6 3 2 4 2" xfId="1485"/>
    <cellStyle name="Procentowy 6 3 2 5" xfId="1307"/>
    <cellStyle name="Procentowy 6 3 3" xfId="879"/>
    <cellStyle name="Procentowy 6 3 3 2" xfId="1597"/>
    <cellStyle name="Procentowy 6 3 4" xfId="1059"/>
    <cellStyle name="Procentowy 6 3 4 2" xfId="1777"/>
    <cellStyle name="Procentowy 6 3 5" xfId="699"/>
    <cellStyle name="Procentowy 6 3 5 2" xfId="1417"/>
    <cellStyle name="Procentowy 6 3 6" xfId="1239"/>
    <cellStyle name="Procentowy 6 4" xfId="544"/>
    <cellStyle name="Procentowy 6 4 2" xfId="902"/>
    <cellStyle name="Procentowy 6 4 2 2" xfId="1620"/>
    <cellStyle name="Procentowy 6 4 3" xfId="1082"/>
    <cellStyle name="Procentowy 6 4 3 2" xfId="1800"/>
    <cellStyle name="Procentowy 6 4 4" xfId="722"/>
    <cellStyle name="Procentowy 6 4 4 2" xfId="1440"/>
    <cellStyle name="Procentowy 6 4 5" xfId="1262"/>
    <cellStyle name="Procentowy 6 5" xfId="613"/>
    <cellStyle name="Procentowy 6 5 2" xfId="971"/>
    <cellStyle name="Procentowy 6 5 2 2" xfId="1689"/>
    <cellStyle name="Procentowy 6 5 3" xfId="1151"/>
    <cellStyle name="Procentowy 6 5 3 2" xfId="1869"/>
    <cellStyle name="Procentowy 6 5 4" xfId="791"/>
    <cellStyle name="Procentowy 6 5 4 2" xfId="1509"/>
    <cellStyle name="Procentowy 6 5 5" xfId="1331"/>
    <cellStyle name="Procentowy 6 6" xfId="834"/>
    <cellStyle name="Procentowy 6 6 2" xfId="1552"/>
    <cellStyle name="Procentowy 6 7" xfId="1014"/>
    <cellStyle name="Procentowy 6 7 2" xfId="1732"/>
    <cellStyle name="Procentowy 6 8" xfId="654"/>
    <cellStyle name="Procentowy 6 8 2" xfId="1372"/>
    <cellStyle name="Procentowy 6 9" xfId="1194"/>
    <cellStyle name="Procentowy 7" xfId="470"/>
    <cellStyle name="Procentowy 7 2" xfId="523"/>
    <cellStyle name="Procentowy 7 2 2" xfId="591"/>
    <cellStyle name="Procentowy 7 2 2 2" xfId="949"/>
    <cellStyle name="Procentowy 7 2 2 2 2" xfId="1667"/>
    <cellStyle name="Procentowy 7 2 2 3" xfId="1129"/>
    <cellStyle name="Procentowy 7 2 2 3 2" xfId="1847"/>
    <cellStyle name="Procentowy 7 2 2 4" xfId="769"/>
    <cellStyle name="Procentowy 7 2 2 4 2" xfId="1487"/>
    <cellStyle name="Procentowy 7 2 2 5" xfId="1309"/>
    <cellStyle name="Procentowy 7 2 3" xfId="881"/>
    <cellStyle name="Procentowy 7 2 3 2" xfId="1599"/>
    <cellStyle name="Procentowy 7 2 4" xfId="1061"/>
    <cellStyle name="Procentowy 7 2 4 2" xfId="1779"/>
    <cellStyle name="Procentowy 7 2 5" xfId="701"/>
    <cellStyle name="Procentowy 7 2 5 2" xfId="1419"/>
    <cellStyle name="Procentowy 7 2 6" xfId="1241"/>
    <cellStyle name="Procentowy 7 3" xfId="546"/>
    <cellStyle name="Procentowy 7 3 2" xfId="904"/>
    <cellStyle name="Procentowy 7 3 2 2" xfId="1622"/>
    <cellStyle name="Procentowy 7 3 3" xfId="1084"/>
    <cellStyle name="Procentowy 7 3 3 2" xfId="1802"/>
    <cellStyle name="Procentowy 7 3 4" xfId="724"/>
    <cellStyle name="Procentowy 7 3 4 2" xfId="1442"/>
    <cellStyle name="Procentowy 7 3 5" xfId="1264"/>
    <cellStyle name="Procentowy 7 4" xfId="615"/>
    <cellStyle name="Procentowy 7 4 2" xfId="973"/>
    <cellStyle name="Procentowy 7 4 2 2" xfId="1691"/>
    <cellStyle name="Procentowy 7 4 3" xfId="1153"/>
    <cellStyle name="Procentowy 7 4 3 2" xfId="1871"/>
    <cellStyle name="Procentowy 7 4 4" xfId="793"/>
    <cellStyle name="Procentowy 7 4 4 2" xfId="1511"/>
    <cellStyle name="Procentowy 7 4 5" xfId="1333"/>
    <cellStyle name="Procentowy 7 5" xfId="836"/>
    <cellStyle name="Procentowy 7 5 2" xfId="1554"/>
    <cellStyle name="Procentowy 7 6" xfId="1016"/>
    <cellStyle name="Procentowy 7 6 2" xfId="1734"/>
    <cellStyle name="Procentowy 7 7" xfId="656"/>
    <cellStyle name="Procentowy 7 7 2" xfId="1374"/>
    <cellStyle name="Procentowy 7 8" xfId="1196"/>
    <cellStyle name="Procentowy 8" xfId="473"/>
    <cellStyle name="Procentowy 8 2" xfId="526"/>
    <cellStyle name="Procentowy 8 2 2" xfId="594"/>
    <cellStyle name="Procentowy 8 2 2 2" xfId="952"/>
    <cellStyle name="Procentowy 8 2 2 2 2" xfId="1670"/>
    <cellStyle name="Procentowy 8 2 2 3" xfId="1132"/>
    <cellStyle name="Procentowy 8 2 2 3 2" xfId="1850"/>
    <cellStyle name="Procentowy 8 2 2 4" xfId="772"/>
    <cellStyle name="Procentowy 8 2 2 4 2" xfId="1490"/>
    <cellStyle name="Procentowy 8 2 2 5" xfId="1312"/>
    <cellStyle name="Procentowy 8 2 3" xfId="884"/>
    <cellStyle name="Procentowy 8 2 3 2" xfId="1602"/>
    <cellStyle name="Procentowy 8 2 4" xfId="1064"/>
    <cellStyle name="Procentowy 8 2 4 2" xfId="1782"/>
    <cellStyle name="Procentowy 8 2 5" xfId="704"/>
    <cellStyle name="Procentowy 8 2 5 2" xfId="1422"/>
    <cellStyle name="Procentowy 8 2 6" xfId="1244"/>
    <cellStyle name="Procentowy 8 3" xfId="549"/>
    <cellStyle name="Procentowy 8 3 2" xfId="907"/>
    <cellStyle name="Procentowy 8 3 2 2" xfId="1625"/>
    <cellStyle name="Procentowy 8 3 3" xfId="1087"/>
    <cellStyle name="Procentowy 8 3 3 2" xfId="1805"/>
    <cellStyle name="Procentowy 8 3 4" xfId="727"/>
    <cellStyle name="Procentowy 8 3 4 2" xfId="1445"/>
    <cellStyle name="Procentowy 8 3 5" xfId="1267"/>
    <cellStyle name="Procentowy 8 4" xfId="618"/>
    <cellStyle name="Procentowy 8 4 2" xfId="976"/>
    <cellStyle name="Procentowy 8 4 2 2" xfId="1694"/>
    <cellStyle name="Procentowy 8 4 3" xfId="1156"/>
    <cellStyle name="Procentowy 8 4 3 2" xfId="1874"/>
    <cellStyle name="Procentowy 8 4 4" xfId="796"/>
    <cellStyle name="Procentowy 8 4 4 2" xfId="1514"/>
    <cellStyle name="Procentowy 8 4 5" xfId="1336"/>
    <cellStyle name="Procentowy 8 5" xfId="839"/>
    <cellStyle name="Procentowy 8 5 2" xfId="1557"/>
    <cellStyle name="Procentowy 8 6" xfId="1019"/>
    <cellStyle name="Procentowy 8 6 2" xfId="1737"/>
    <cellStyle name="Procentowy 8 7" xfId="659"/>
    <cellStyle name="Procentowy 8 7 2" xfId="1377"/>
    <cellStyle name="Procentowy 8 8" xfId="1199"/>
    <cellStyle name="Procentowy 9" xfId="475"/>
    <cellStyle name="Procentowy 9 2" xfId="528"/>
    <cellStyle name="Procentowy 9 2 2" xfId="596"/>
    <cellStyle name="Procentowy 9 2 2 2" xfId="954"/>
    <cellStyle name="Procentowy 9 2 2 2 2" xfId="1672"/>
    <cellStyle name="Procentowy 9 2 2 3" xfId="1134"/>
    <cellStyle name="Procentowy 9 2 2 3 2" xfId="1852"/>
    <cellStyle name="Procentowy 9 2 2 4" xfId="774"/>
    <cellStyle name="Procentowy 9 2 2 4 2" xfId="1492"/>
    <cellStyle name="Procentowy 9 2 2 5" xfId="1314"/>
    <cellStyle name="Procentowy 9 2 3" xfId="886"/>
    <cellStyle name="Procentowy 9 2 3 2" xfId="1604"/>
    <cellStyle name="Procentowy 9 2 4" xfId="1066"/>
    <cellStyle name="Procentowy 9 2 4 2" xfId="1784"/>
    <cellStyle name="Procentowy 9 2 5" xfId="706"/>
    <cellStyle name="Procentowy 9 2 5 2" xfId="1424"/>
    <cellStyle name="Procentowy 9 2 6" xfId="1246"/>
    <cellStyle name="Procentowy 9 3" xfId="551"/>
    <cellStyle name="Procentowy 9 3 2" xfId="909"/>
    <cellStyle name="Procentowy 9 3 2 2" xfId="1627"/>
    <cellStyle name="Procentowy 9 3 3" xfId="1089"/>
    <cellStyle name="Procentowy 9 3 3 2" xfId="1807"/>
    <cellStyle name="Procentowy 9 3 4" xfId="729"/>
    <cellStyle name="Procentowy 9 3 4 2" xfId="1447"/>
    <cellStyle name="Procentowy 9 3 5" xfId="1269"/>
    <cellStyle name="Procentowy 9 4" xfId="620"/>
    <cellStyle name="Procentowy 9 4 2" xfId="978"/>
    <cellStyle name="Procentowy 9 4 2 2" xfId="1696"/>
    <cellStyle name="Procentowy 9 4 3" xfId="1158"/>
    <cellStyle name="Procentowy 9 4 3 2" xfId="1876"/>
    <cellStyle name="Procentowy 9 4 4" xfId="798"/>
    <cellStyle name="Procentowy 9 4 4 2" xfId="1516"/>
    <cellStyle name="Procentowy 9 4 5" xfId="1338"/>
    <cellStyle name="Procentowy 9 5" xfId="841"/>
    <cellStyle name="Procentowy 9 5 2" xfId="1559"/>
    <cellStyle name="Procentowy 9 6" xfId="1021"/>
    <cellStyle name="Procentowy 9 6 2" xfId="1739"/>
    <cellStyle name="Procentowy 9 7" xfId="661"/>
    <cellStyle name="Procentowy 9 7 2" xfId="1379"/>
    <cellStyle name="Procentowy 9 8" xfId="1201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2" xfId="498"/>
    <cellStyle name="Walutowy 2 2 2" xfId="568"/>
    <cellStyle name="Walutowy 2 2 2 2" xfId="926"/>
    <cellStyle name="Walutowy 2 2 2 2 2" xfId="1644"/>
    <cellStyle name="Walutowy 2 2 2 3" xfId="1106"/>
    <cellStyle name="Walutowy 2 2 2 3 2" xfId="1824"/>
    <cellStyle name="Walutowy 2 2 2 4" xfId="746"/>
    <cellStyle name="Walutowy 2 2 2 4 2" xfId="1464"/>
    <cellStyle name="Walutowy 2 2 2 5" xfId="1286"/>
    <cellStyle name="Walutowy 2 2 3" xfId="637"/>
    <cellStyle name="Walutowy 2 2 3 2" xfId="995"/>
    <cellStyle name="Walutowy 2 2 3 2 2" xfId="1713"/>
    <cellStyle name="Walutowy 2 2 3 3" xfId="1175"/>
    <cellStyle name="Walutowy 2 2 3 3 2" xfId="1893"/>
    <cellStyle name="Walutowy 2 2 3 4" xfId="815"/>
    <cellStyle name="Walutowy 2 2 3 4 2" xfId="1533"/>
    <cellStyle name="Walutowy 2 2 3 5" xfId="1355"/>
    <cellStyle name="Walutowy 2 2 4" xfId="858"/>
    <cellStyle name="Walutowy 2 2 4 2" xfId="1576"/>
    <cellStyle name="Walutowy 2 2 5" xfId="1038"/>
    <cellStyle name="Walutowy 2 2 5 2" xfId="1756"/>
    <cellStyle name="Walutowy 2 2 6" xfId="678"/>
    <cellStyle name="Walutowy 2 2 6 2" xfId="1396"/>
    <cellStyle name="Walutowy 2 2 7" xfId="1218"/>
    <cellStyle name="Walutowy 2 3" xfId="514"/>
    <cellStyle name="Walutowy 2 3 2" xfId="582"/>
    <cellStyle name="Walutowy 2 3 2 2" xfId="940"/>
    <cellStyle name="Walutowy 2 3 2 2 2" xfId="1658"/>
    <cellStyle name="Walutowy 2 3 2 3" xfId="1120"/>
    <cellStyle name="Walutowy 2 3 2 3 2" xfId="1838"/>
    <cellStyle name="Walutowy 2 3 2 4" xfId="760"/>
    <cellStyle name="Walutowy 2 3 2 4 2" xfId="1478"/>
    <cellStyle name="Walutowy 2 3 2 5" xfId="1300"/>
    <cellStyle name="Walutowy 2 3 3" xfId="872"/>
    <cellStyle name="Walutowy 2 3 3 2" xfId="1590"/>
    <cellStyle name="Walutowy 2 3 4" xfId="1052"/>
    <cellStyle name="Walutowy 2 3 4 2" xfId="1770"/>
    <cellStyle name="Walutowy 2 3 5" xfId="692"/>
    <cellStyle name="Walutowy 2 3 5 2" xfId="1410"/>
    <cellStyle name="Walutowy 2 3 6" xfId="1232"/>
    <cellStyle name="Walutowy 2 4" xfId="537"/>
    <cellStyle name="Walutowy 2 4 2" xfId="895"/>
    <cellStyle name="Walutowy 2 4 2 2" xfId="1613"/>
    <cellStyle name="Walutowy 2 4 3" xfId="1075"/>
    <cellStyle name="Walutowy 2 4 3 2" xfId="1793"/>
    <cellStyle name="Walutowy 2 4 4" xfId="715"/>
    <cellStyle name="Walutowy 2 4 4 2" xfId="1433"/>
    <cellStyle name="Walutowy 2 4 5" xfId="1255"/>
    <cellStyle name="Walutowy 2 5" xfId="606"/>
    <cellStyle name="Walutowy 2 5 2" xfId="964"/>
    <cellStyle name="Walutowy 2 5 2 2" xfId="1682"/>
    <cellStyle name="Walutowy 2 5 3" xfId="1144"/>
    <cellStyle name="Walutowy 2 5 3 2" xfId="1862"/>
    <cellStyle name="Walutowy 2 5 4" xfId="784"/>
    <cellStyle name="Walutowy 2 5 4 2" xfId="1502"/>
    <cellStyle name="Walutowy 2 5 5" xfId="1324"/>
    <cellStyle name="Walutowy 2 6" xfId="827"/>
    <cellStyle name="Walutowy 2 6 2" xfId="1545"/>
    <cellStyle name="Walutowy 2 7" xfId="1007"/>
    <cellStyle name="Walutowy 2 7 2" xfId="1725"/>
    <cellStyle name="Walutowy 2 8" xfId="647"/>
    <cellStyle name="Walutowy 2 8 2" xfId="1365"/>
    <cellStyle name="Walutowy 2 9" xfId="1187"/>
    <cellStyle name="Waluty [0]" xfId="440"/>
    <cellStyle name="Waluty [0] 2" xfId="499"/>
    <cellStyle name="Waluty [0] 2 2" xfId="569"/>
    <cellStyle name="Waluty [0] 2 2 2" xfId="927"/>
    <cellStyle name="Waluty [0] 2 2 2 2" xfId="1645"/>
    <cellStyle name="Waluty [0] 2 2 3" xfId="1107"/>
    <cellStyle name="Waluty [0] 2 2 3 2" xfId="1825"/>
    <cellStyle name="Waluty [0] 2 2 4" xfId="747"/>
    <cellStyle name="Waluty [0] 2 2 4 2" xfId="1465"/>
    <cellStyle name="Waluty [0] 2 2 5" xfId="1287"/>
    <cellStyle name="Waluty [0] 2 3" xfId="638"/>
    <cellStyle name="Waluty [0] 2 3 2" xfId="996"/>
    <cellStyle name="Waluty [0] 2 3 2 2" xfId="1714"/>
    <cellStyle name="Waluty [0] 2 3 3" xfId="1176"/>
    <cellStyle name="Waluty [0] 2 3 3 2" xfId="1894"/>
    <cellStyle name="Waluty [0] 2 3 4" xfId="816"/>
    <cellStyle name="Waluty [0] 2 3 4 2" xfId="1534"/>
    <cellStyle name="Waluty [0] 2 3 5" xfId="1356"/>
    <cellStyle name="Waluty [0] 2 4" xfId="859"/>
    <cellStyle name="Waluty [0] 2 4 2" xfId="1577"/>
    <cellStyle name="Waluty [0] 2 5" xfId="1039"/>
    <cellStyle name="Waluty [0] 2 5 2" xfId="1757"/>
    <cellStyle name="Waluty [0] 2 6" xfId="679"/>
    <cellStyle name="Waluty [0] 2 6 2" xfId="1397"/>
    <cellStyle name="Waluty [0] 2 7" xfId="1219"/>
    <cellStyle name="Waluty [0] 3" xfId="515"/>
    <cellStyle name="Waluty [0] 3 2" xfId="583"/>
    <cellStyle name="Waluty [0] 3 2 2" xfId="941"/>
    <cellStyle name="Waluty [0] 3 2 2 2" xfId="1659"/>
    <cellStyle name="Waluty [0] 3 2 3" xfId="1121"/>
    <cellStyle name="Waluty [0] 3 2 3 2" xfId="1839"/>
    <cellStyle name="Waluty [0] 3 2 4" xfId="761"/>
    <cellStyle name="Waluty [0] 3 2 4 2" xfId="1479"/>
    <cellStyle name="Waluty [0] 3 2 5" xfId="1301"/>
    <cellStyle name="Waluty [0] 3 3" xfId="873"/>
    <cellStyle name="Waluty [0] 3 3 2" xfId="1591"/>
    <cellStyle name="Waluty [0] 3 4" xfId="1053"/>
    <cellStyle name="Waluty [0] 3 4 2" xfId="1771"/>
    <cellStyle name="Waluty [0] 3 5" xfId="693"/>
    <cellStyle name="Waluty [0] 3 5 2" xfId="1411"/>
    <cellStyle name="Waluty [0] 3 6" xfId="1233"/>
    <cellStyle name="Waluty [0] 4" xfId="538"/>
    <cellStyle name="Waluty [0] 4 2" xfId="896"/>
    <cellStyle name="Waluty [0] 4 2 2" xfId="1614"/>
    <cellStyle name="Waluty [0] 4 3" xfId="1076"/>
    <cellStyle name="Waluty [0] 4 3 2" xfId="1794"/>
    <cellStyle name="Waluty [0] 4 4" xfId="716"/>
    <cellStyle name="Waluty [0] 4 4 2" xfId="1434"/>
    <cellStyle name="Waluty [0] 4 5" xfId="1256"/>
    <cellStyle name="Waluty [0] 5" xfId="607"/>
    <cellStyle name="Waluty [0] 5 2" xfId="965"/>
    <cellStyle name="Waluty [0] 5 2 2" xfId="1683"/>
    <cellStyle name="Waluty [0] 5 3" xfId="1145"/>
    <cellStyle name="Waluty [0] 5 3 2" xfId="1863"/>
    <cellStyle name="Waluty [0] 5 4" xfId="785"/>
    <cellStyle name="Waluty [0] 5 4 2" xfId="1503"/>
    <cellStyle name="Waluty [0] 5 5" xfId="1325"/>
    <cellStyle name="Waluty [0] 6" xfId="828"/>
    <cellStyle name="Waluty [0] 6 2" xfId="1546"/>
    <cellStyle name="Waluty [0] 7" xfId="1008"/>
    <cellStyle name="Waluty [0] 7 2" xfId="1726"/>
    <cellStyle name="Waluty [0] 8" xfId="648"/>
    <cellStyle name="Waluty [0] 8 2" xfId="1366"/>
    <cellStyle name="Waluty [0] 9" xfId="1188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I-II 2021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362566747701E-3"/>
                  <c:y val="-3.383962250620311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#,##0</c:formatCode>
              <c:ptCount val="2"/>
              <c:pt idx="0">
                <c:v>40655.999196670018</c:v>
              </c:pt>
              <c:pt idx="1">
                <c:v>30440.749178739963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29109040"/>
        <c:axId val="729109824"/>
      </c:barChart>
      <c:catAx>
        <c:axId val="72910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291098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2910982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7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9109040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I-II 2021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35655460.920879997</c:v>
              </c:pt>
              <c:pt idx="1">
                <c:v>9713750.8119599987</c:v>
              </c:pt>
              <c:pt idx="2">
                <c:v>6757939.7604099996</c:v>
              </c:pt>
              <c:pt idx="3">
                <c:v>10039559.64137</c:v>
              </c:pt>
              <c:pt idx="4">
                <c:v>1611630.7803800001</c:v>
              </c:pt>
              <c:pt idx="5">
                <c:v>1864359.8132199943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I-II 2021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4748647576609195"/>
                  <c:y val="-1.273283746106139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4242600703850969E-2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 formatCode="#,##0">
                <c:v>1850.2018999999998</c:v>
              </c:pt>
              <c:pt idx="2" formatCode="#,##0">
                <c:v>816395.66979999992</c:v>
              </c:pt>
              <c:pt idx="3" formatCode="#,##0">
                <c:v>4044437.4394299821</c:v>
              </c:pt>
              <c:pt idx="4" formatCode="#,##0">
                <c:v>524302.51144000003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2020 - 2021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924425603746476"/>
          <c:y val="0.23812153232004205"/>
          <c:w val="0.80070965350921175"/>
          <c:h val="0.35163417029036331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I-II 2020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69933.047999999995</c:v>
              </c:pt>
              <c:pt idx="1">
                <c:v>73245.089000000007</c:v>
              </c:pt>
              <c:pt idx="2">
                <c:v>-3312.0410000000002</c:v>
              </c:pt>
              <c:pt idx="3">
                <c:v>3312.0410000000002</c:v>
              </c:pt>
              <c:pt idx="4">
                <c:v>-539.29600000000005</c:v>
              </c:pt>
              <c:pt idx="5">
                <c:v>3851.337</c:v>
              </c:pt>
            </c:numLit>
          </c:val>
        </c:ser>
        <c:ser>
          <c:idx val="1"/>
          <c:order val="1"/>
          <c:tx>
            <c:v>Wykonanie I-II 2021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71096.748000000007</c:v>
              </c:pt>
              <c:pt idx="1">
                <c:v>70220.862999999998</c:v>
              </c:pt>
              <c:pt idx="2">
                <c:v>875.88499999999999</c:v>
              </c:pt>
              <c:pt idx="3">
                <c:v>-875.88499999999999</c:v>
              </c:pt>
              <c:pt idx="4">
                <c:v>-579.75400000000002</c:v>
              </c:pt>
              <c:pt idx="5">
                <c:v>-296.13099999999997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64000"/>
        <c:axId val="728589512"/>
      </c:barChart>
      <c:catAx>
        <c:axId val="73636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8589512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728589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5.1018702544033422E-2"/>
              <c:y val="0.33280572801102426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636400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700" b="0" i="0" baseline="0"/>
            </a:pPr>
            <a:endParaRPr lang="pl-PL"/>
          </a:p>
        </c:txPr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I-II 2021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39111.514133800018</c:v>
              </c:pt>
              <c:pt idx="1">
                <c:v>4244.251418899994</c:v>
              </c:pt>
              <c:pt idx="2">
                <c:v>13518.990865579981</c:v>
              </c:pt>
              <c:pt idx="3">
                <c:v>753.94611538999993</c:v>
              </c:pt>
              <c:pt idx="4">
                <c:v>3836.1683330100004</c:v>
              </c:pt>
              <c:pt idx="5">
                <c:v>7559.6638282399999</c:v>
              </c:pt>
              <c:pt idx="6">
                <c:v>1196.3286856600005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I-II 2021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#,##0</c:formatCode>
              <c:ptCount val="2"/>
              <c:pt idx="0" formatCode="#\ ##0&quot; &quot;">
                <c:v>34010.718642370011</c:v>
              </c:pt>
              <c:pt idx="1">
                <c:v>36210.144738209994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29111784"/>
        <c:axId val="729109432"/>
      </c:barChart>
      <c:catAx>
        <c:axId val="729111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291094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29109432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91117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I-II 2021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#,##0</c:formatCode>
              <c:ptCount val="2"/>
              <c:pt idx="0">
                <c:v>6645.2805543000068</c:v>
              </c:pt>
              <c:pt idx="1">
                <c:v>-5769.395559470031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28583240"/>
        <c:axId val="728585200"/>
      </c:barChart>
      <c:catAx>
        <c:axId val="72858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2858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8585200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>
                  <a:alpha val="4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858324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I-II 2021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#,##0</c:formatCode>
              <c:ptCount val="2"/>
              <c:pt idx="0">
                <c:v>34010.718642370011</c:v>
              </c:pt>
              <c:pt idx="1">
                <c:v>36210.144738209994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#,##0</c:formatCode>
              <c:ptCount val="2"/>
              <c:pt idx="0">
                <c:v>40655.999196670018</c:v>
              </c:pt>
              <c:pt idx="1">
                <c:v>30440.749178739963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28586376"/>
        <c:axId val="728586768"/>
      </c:barChart>
      <c:catAx>
        <c:axId val="72858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285867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28586768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858637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I-II</a:t>
            </a:r>
            <a:r>
              <a:rPr lang="pl-PL" baseline="0"/>
              <a:t> </a:t>
            </a:r>
            <a:r>
              <a:rPr lang="pl-PL"/>
              <a:t>2021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982883061479138E-3"/>
                  <c:y val="5.088351933101202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758106247089289E-3"/>
                  <c:y val="2.440094148249562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406425216217166E-3"/>
                  <c:y val="5.1747398422909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369140.01299999998</c:v>
              </c:pt>
              <c:pt idx="1">
                <c:v>32752.862000000001</c:v>
              </c:pt>
              <c:pt idx="2">
                <c:v>2591.1529999999998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867080388248745E-3"/>
                  <c:y val="1.13426283948106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656375474050517E-3"/>
                  <c:y val="9.32427377431689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180843623526563E-3"/>
                  <c:y val="9.38380857438509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65642.701728219996</c:v>
              </c:pt>
              <c:pt idx="1">
                <c:v>5386.9858225699809</c:v>
              </c:pt>
              <c:pt idx="2">
                <c:v>67.060824620000005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948792"/>
        <c:axId val="396418336"/>
      </c:barChart>
      <c:catAx>
        <c:axId val="395948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641833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39641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594879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I-II 2021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202140656830085E-17"/>
                  <c:y val="1.384083044982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751498170215397E-3"/>
                  <c:y val="6.68621600765875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076727392983948E-3"/>
                  <c:y val="2.64367818484639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076727392983948E-3"/>
                  <c:y val="5.389981042537518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984031631554727E-5"/>
                  <c:y val="2.65200473031047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6.06380673421854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3707248999705636E-3"/>
                  <c:y val="7.14355151727352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272072.54371569993</c:v>
              </c:pt>
              <c:pt idx="1">
                <c:v>28614.28370254</c:v>
              </c:pt>
              <c:pt idx="2">
                <c:v>93642.887066019975</c:v>
              </c:pt>
              <c:pt idx="3">
                <c:v>24049.726526739996</c:v>
              </c:pt>
              <c:pt idx="4">
                <c:v>27999.9</c:v>
              </c:pt>
              <c:pt idx="5">
                <c:v>28520.043000000001</c:v>
              </c:pt>
              <c:pt idx="6">
                <c:v>11884.643988999995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174311059748737E-2"/>
                  <c:y val="1.34646485063321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191547739752702E-2"/>
                  <c:y val="1.38033307430838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233998015764857E-2"/>
                  <c:y val="6.087329225154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91066217488162E-2"/>
                  <c:y val="9.572404829146572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17528864079892E-2"/>
                  <c:y val="1.31823786150997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079823671997767E-2"/>
                  <c:y val="1.23197485050208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1896943333006258E-3"/>
                  <c:y val="1.30980723422758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39111.514133800018</c:v>
              </c:pt>
              <c:pt idx="1">
                <c:v>4244.251418899994</c:v>
              </c:pt>
              <c:pt idx="2">
                <c:v>13518.990865579981</c:v>
              </c:pt>
              <c:pt idx="3">
                <c:v>753.94611538999993</c:v>
              </c:pt>
              <c:pt idx="4">
                <c:v>3836.1683330100004</c:v>
              </c:pt>
              <c:pt idx="5">
                <c:v>7559.6638282399999</c:v>
              </c:pt>
              <c:pt idx="6">
                <c:v>1196.3286856600005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63608"/>
        <c:axId val="736362824"/>
      </c:barChart>
      <c:catAx>
        <c:axId val="73636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6362824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736362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636360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I-II 2021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967157366198785E-2"/>
                  <c:y val="-3.6470059942772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8702320</c:v>
              </c:pt>
              <c:pt idx="1">
                <c:v>491297680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I-II 2021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585338291046955E-2"/>
                  <c:y val="1.6608742872658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116889034703997"/>
                  <c:y val="7.729547400739354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4828180643.4300003</c:v>
              </c:pt>
              <c:pt idx="1">
                <c:v>27052807356.57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I-II 2021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65642701.728219993</c:v>
              </c:pt>
              <c:pt idx="1">
                <c:v>5386985.8225699812</c:v>
              </c:pt>
              <c:pt idx="2">
                <c:v>67060.824619999999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91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423</xdr:row>
      <xdr:rowOff>0</xdr:rowOff>
    </xdr:from>
    <xdr:to>
      <xdr:col>14</xdr:col>
      <xdr:colOff>47625</xdr:colOff>
      <xdr:row>423</xdr:row>
      <xdr:rowOff>47625</xdr:rowOff>
    </xdr:to>
    <xdr:pic>
      <xdr:nvPicPr>
        <xdr:cNvPr id="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9398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437</xdr:row>
      <xdr:rowOff>0</xdr:rowOff>
    </xdr:from>
    <xdr:to>
      <xdr:col>14</xdr:col>
      <xdr:colOff>47625</xdr:colOff>
      <xdr:row>437</xdr:row>
      <xdr:rowOff>47625</xdr:rowOff>
    </xdr:to>
    <xdr:pic>
      <xdr:nvPicPr>
        <xdr:cNvPr id="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445</xdr:row>
      <xdr:rowOff>0</xdr:rowOff>
    </xdr:from>
    <xdr:to>
      <xdr:col>5</xdr:col>
      <xdr:colOff>47625</xdr:colOff>
      <xdr:row>445</xdr:row>
      <xdr:rowOff>47625</xdr:rowOff>
    </xdr:to>
    <xdr:pic>
      <xdr:nvPicPr>
        <xdr:cNvPr id="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97555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442</xdr:row>
      <xdr:rowOff>0</xdr:rowOff>
    </xdr:from>
    <xdr:to>
      <xdr:col>8</xdr:col>
      <xdr:colOff>47625</xdr:colOff>
      <xdr:row>442</xdr:row>
      <xdr:rowOff>47625</xdr:rowOff>
    </xdr:to>
    <xdr:pic>
      <xdr:nvPicPr>
        <xdr:cNvPr id="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429</xdr:row>
      <xdr:rowOff>0</xdr:rowOff>
    </xdr:from>
    <xdr:to>
      <xdr:col>14</xdr:col>
      <xdr:colOff>47625</xdr:colOff>
      <xdr:row>429</xdr:row>
      <xdr:rowOff>47625</xdr:rowOff>
    </xdr:to>
    <xdr:pic>
      <xdr:nvPicPr>
        <xdr:cNvPr id="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545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425</xdr:row>
      <xdr:rowOff>0</xdr:rowOff>
    </xdr:from>
    <xdr:to>
      <xdr:col>14</xdr:col>
      <xdr:colOff>47625</xdr:colOff>
      <xdr:row>425</xdr:row>
      <xdr:rowOff>47625</xdr:rowOff>
    </xdr:to>
    <xdr:pic>
      <xdr:nvPicPr>
        <xdr:cNvPr id="1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440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1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428</xdr:row>
      <xdr:rowOff>0</xdr:rowOff>
    </xdr:from>
    <xdr:to>
      <xdr:col>14</xdr:col>
      <xdr:colOff>47625</xdr:colOff>
      <xdr:row>428</xdr:row>
      <xdr:rowOff>47625</xdr:rowOff>
    </xdr:to>
    <xdr:pic>
      <xdr:nvPicPr>
        <xdr:cNvPr id="1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95259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431</xdr:row>
      <xdr:rowOff>0</xdr:rowOff>
    </xdr:from>
    <xdr:to>
      <xdr:col>14</xdr:col>
      <xdr:colOff>47625</xdr:colOff>
      <xdr:row>431</xdr:row>
      <xdr:rowOff>47625</xdr:rowOff>
    </xdr:to>
    <xdr:pic>
      <xdr:nvPicPr>
        <xdr:cNvPr id="1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95840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0</xdr:colOff>
      <xdr:row>426</xdr:row>
      <xdr:rowOff>0</xdr:rowOff>
    </xdr:from>
    <xdr:ext cx="47625" cy="47625"/>
    <xdr:pic>
      <xdr:nvPicPr>
        <xdr:cNvPr id="14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668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16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17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23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25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="75" zoomScaleNormal="75" workbookViewId="0">
      <selection activeCell="V28" sqref="V28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246" t="s">
        <v>465</v>
      </c>
      <c r="B9" s="246"/>
      <c r="C9" s="246"/>
    </row>
    <row r="16" spans="1:13" ht="20.45" customHeight="1">
      <c r="B16" s="1576" t="s">
        <v>466</v>
      </c>
      <c r="C16" s="1576"/>
      <c r="D16" s="1576"/>
      <c r="E16" s="1576"/>
      <c r="F16" s="1576"/>
      <c r="G16" s="1576"/>
      <c r="H16" s="1576"/>
      <c r="I16" s="1576"/>
      <c r="J16" s="1576"/>
      <c r="K16" s="1576"/>
      <c r="L16" s="1576"/>
      <c r="M16" s="1576"/>
    </row>
    <row r="17" spans="2:13"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</row>
    <row r="18" spans="2:13" ht="20.45" customHeight="1">
      <c r="B18" s="1577" t="s">
        <v>769</v>
      </c>
      <c r="C18" s="1577"/>
      <c r="D18" s="1577"/>
      <c r="E18" s="1577"/>
      <c r="F18" s="1577"/>
      <c r="G18" s="1577"/>
      <c r="H18" s="1577"/>
      <c r="I18" s="1577"/>
      <c r="J18" s="1577"/>
      <c r="K18" s="1577"/>
      <c r="L18" s="1577"/>
      <c r="M18" s="1577"/>
    </row>
    <row r="30" spans="2:13" ht="14.25">
      <c r="C30" s="654"/>
      <c r="D30" s="655"/>
      <c r="E30" s="655"/>
      <c r="F30" s="655"/>
      <c r="G30" s="655"/>
      <c r="H30" s="655"/>
    </row>
    <row r="34" spans="1:14" s="248" customFormat="1" ht="18">
      <c r="A34" s="1578" t="s">
        <v>770</v>
      </c>
      <c r="B34" s="1578"/>
      <c r="C34" s="1578"/>
      <c r="D34" s="1578"/>
      <c r="E34" s="1578"/>
      <c r="F34" s="1578"/>
      <c r="G34" s="1578"/>
      <c r="H34" s="1578"/>
      <c r="I34" s="1578"/>
      <c r="J34" s="1578"/>
      <c r="K34" s="1578"/>
      <c r="L34" s="1578"/>
      <c r="M34" s="1578"/>
      <c r="N34" s="1578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U189"/>
  <sheetViews>
    <sheetView showGridLines="0" zoomScale="70" zoomScaleNormal="70" zoomScaleSheetLayoutView="55" workbookViewId="0">
      <selection activeCell="T31" sqref="T31"/>
    </sheetView>
  </sheetViews>
  <sheetFormatPr defaultColWidth="16.28515625" defaultRowHeight="15"/>
  <cols>
    <col min="1" max="1" width="5.42578125" style="923" customWidth="1"/>
    <col min="2" max="2" width="1.42578125" style="923" customWidth="1"/>
    <col min="3" max="3" width="42.5703125" style="923" bestFit="1" customWidth="1"/>
    <col min="4" max="4" width="3.7109375" style="923" customWidth="1"/>
    <col min="5" max="5" width="17.7109375" style="923" customWidth="1"/>
    <col min="6" max="6" width="14.7109375" style="923" customWidth="1"/>
    <col min="7" max="7" width="14.5703125" style="923" customWidth="1"/>
    <col min="8" max="8" width="14.7109375" style="923" customWidth="1"/>
    <col min="9" max="9" width="0.42578125" style="923" customWidth="1"/>
    <col min="10" max="10" width="14.7109375" style="923" customWidth="1"/>
    <col min="11" max="11" width="14.5703125" style="923" customWidth="1"/>
    <col min="12" max="12" width="14.7109375" style="923" customWidth="1"/>
    <col min="13" max="13" width="22.5703125" style="923" bestFit="1" customWidth="1"/>
    <col min="14" max="16384" width="16.28515625" style="923"/>
  </cols>
  <sheetData>
    <row r="1" spans="1:21" ht="16.5" customHeight="1">
      <c r="A1" s="928" t="s">
        <v>348</v>
      </c>
      <c r="B1" s="928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</row>
    <row r="2" spans="1:21" ht="15" customHeight="1">
      <c r="A2" s="935" t="s">
        <v>349</v>
      </c>
      <c r="B2" s="935"/>
      <c r="C2" s="935"/>
      <c r="D2" s="935"/>
      <c r="E2" s="935"/>
      <c r="F2" s="935"/>
      <c r="G2" s="936"/>
      <c r="H2" s="936"/>
      <c r="I2" s="936"/>
      <c r="J2" s="936"/>
      <c r="K2" s="936"/>
      <c r="L2" s="936"/>
      <c r="M2" s="936"/>
    </row>
    <row r="3" spans="1:21" ht="15" customHeight="1">
      <c r="A3" s="935"/>
      <c r="B3" s="935"/>
      <c r="C3" s="935"/>
      <c r="D3" s="935"/>
      <c r="E3" s="935"/>
      <c r="F3" s="935"/>
      <c r="G3" s="936"/>
      <c r="H3" s="936"/>
      <c r="I3" s="936"/>
      <c r="J3" s="936"/>
      <c r="K3" s="936"/>
      <c r="L3" s="936"/>
      <c r="M3" s="936"/>
    </row>
    <row r="4" spans="1:21" ht="15.2" customHeight="1">
      <c r="A4" s="917"/>
      <c r="B4" s="937"/>
      <c r="C4" s="937"/>
      <c r="D4" s="917"/>
      <c r="E4" s="917"/>
      <c r="F4" s="917"/>
      <c r="G4" s="917"/>
      <c r="H4" s="917"/>
      <c r="I4" s="917"/>
      <c r="J4" s="917"/>
      <c r="K4" s="928"/>
      <c r="L4" s="928"/>
      <c r="M4" s="938" t="s">
        <v>2</v>
      </c>
    </row>
    <row r="5" spans="1:21" ht="15.95" customHeight="1">
      <c r="A5" s="939" t="s">
        <v>4</v>
      </c>
      <c r="B5" s="940" t="s">
        <v>4</v>
      </c>
      <c r="C5" s="940" t="s">
        <v>3</v>
      </c>
      <c r="D5" s="941"/>
      <c r="E5" s="916" t="s">
        <v>4</v>
      </c>
      <c r="F5" s="929" t="s">
        <v>4</v>
      </c>
      <c r="G5" s="914" t="s">
        <v>4</v>
      </c>
      <c r="H5" s="915" t="s">
        <v>4</v>
      </c>
      <c r="I5" s="915"/>
      <c r="J5" s="916" t="s">
        <v>4</v>
      </c>
      <c r="K5" s="915" t="s">
        <v>4</v>
      </c>
      <c r="L5" s="916" t="s">
        <v>4</v>
      </c>
      <c r="M5" s="916" t="s">
        <v>4</v>
      </c>
    </row>
    <row r="6" spans="1:21" ht="15.95" customHeight="1">
      <c r="A6" s="942"/>
      <c r="B6" s="943"/>
      <c r="C6" s="918" t="s">
        <v>734</v>
      </c>
      <c r="D6" s="943"/>
      <c r="E6" s="930"/>
      <c r="F6" s="931" t="s">
        <v>5</v>
      </c>
      <c r="G6" s="919" t="s">
        <v>6</v>
      </c>
      <c r="H6" s="920" t="s">
        <v>7</v>
      </c>
      <c r="I6" s="920"/>
      <c r="J6" s="921" t="s">
        <v>7</v>
      </c>
      <c r="K6" s="920" t="s">
        <v>8</v>
      </c>
      <c r="L6" s="922" t="s">
        <v>9</v>
      </c>
      <c r="M6" s="921" t="s">
        <v>10</v>
      </c>
    </row>
    <row r="7" spans="1:21" ht="15.95" customHeight="1">
      <c r="A7" s="942" t="s">
        <v>4</v>
      </c>
      <c r="B7" s="943"/>
      <c r="C7" s="918" t="s">
        <v>11</v>
      </c>
      <c r="D7" s="917"/>
      <c r="E7" s="922" t="s">
        <v>12</v>
      </c>
      <c r="F7" s="931" t="s">
        <v>13</v>
      </c>
      <c r="G7" s="924" t="s">
        <v>14</v>
      </c>
      <c r="H7" s="920" t="s">
        <v>15</v>
      </c>
      <c r="I7" s="920"/>
      <c r="J7" s="921" t="s">
        <v>16</v>
      </c>
      <c r="K7" s="920" t="s">
        <v>17</v>
      </c>
      <c r="L7" s="921" t="s">
        <v>18</v>
      </c>
      <c r="M7" s="925" t="s">
        <v>19</v>
      </c>
    </row>
    <row r="8" spans="1:21" ht="15.95" customHeight="1">
      <c r="A8" s="944" t="s">
        <v>4</v>
      </c>
      <c r="B8" s="945"/>
      <c r="C8" s="918" t="s">
        <v>702</v>
      </c>
      <c r="D8" s="917"/>
      <c r="E8" s="922" t="s">
        <v>4</v>
      </c>
      <c r="F8" s="931" t="s">
        <v>20</v>
      </c>
      <c r="G8" s="924" t="s">
        <v>21</v>
      </c>
      <c r="H8" s="920" t="s">
        <v>22</v>
      </c>
      <c r="I8" s="920"/>
      <c r="J8" s="921" t="s">
        <v>4</v>
      </c>
      <c r="K8" s="920" t="s">
        <v>23</v>
      </c>
      <c r="L8" s="921" t="s">
        <v>24</v>
      </c>
      <c r="M8" s="921" t="s">
        <v>25</v>
      </c>
    </row>
    <row r="9" spans="1:21" ht="15.95" customHeight="1">
      <c r="A9" s="946" t="s">
        <v>4</v>
      </c>
      <c r="B9" s="947"/>
      <c r="C9" s="918" t="s">
        <v>26</v>
      </c>
      <c r="D9" s="917"/>
      <c r="E9" s="932" t="s">
        <v>4</v>
      </c>
      <c r="F9" s="931" t="s">
        <v>4</v>
      </c>
      <c r="G9" s="924" t="s">
        <v>4</v>
      </c>
      <c r="H9" s="920" t="s">
        <v>27</v>
      </c>
      <c r="I9" s="920"/>
      <c r="J9" s="921"/>
      <c r="K9" s="920" t="s">
        <v>28</v>
      </c>
      <c r="L9" s="921" t="s">
        <v>4</v>
      </c>
      <c r="M9" s="921" t="s">
        <v>29</v>
      </c>
    </row>
    <row r="10" spans="1:21" ht="15.95" customHeight="1">
      <c r="A10" s="942"/>
      <c r="B10" s="943"/>
      <c r="C10" s="918" t="s">
        <v>30</v>
      </c>
      <c r="D10" s="948"/>
      <c r="E10" s="926"/>
      <c r="F10" s="949"/>
      <c r="G10" s="950"/>
      <c r="H10" s="940"/>
      <c r="I10" s="940"/>
      <c r="J10" s="951"/>
      <c r="K10" s="952"/>
      <c r="L10" s="940"/>
      <c r="M10" s="951"/>
    </row>
    <row r="11" spans="1:21" s="961" customFormat="1" ht="9.9499999999999993" customHeight="1">
      <c r="A11" s="953">
        <v>1</v>
      </c>
      <c r="B11" s="954"/>
      <c r="C11" s="954"/>
      <c r="D11" s="954"/>
      <c r="E11" s="955" t="s">
        <v>32</v>
      </c>
      <c r="F11" s="955">
        <v>3</v>
      </c>
      <c r="G11" s="956" t="s">
        <v>34</v>
      </c>
      <c r="H11" s="957" t="s">
        <v>35</v>
      </c>
      <c r="I11" s="957"/>
      <c r="J11" s="958" t="s">
        <v>36</v>
      </c>
      <c r="K11" s="959">
        <v>7</v>
      </c>
      <c r="L11" s="993">
        <v>8</v>
      </c>
      <c r="M11" s="960">
        <v>9</v>
      </c>
    </row>
    <row r="12" spans="1:21" ht="18.95" customHeight="1">
      <c r="A12" s="962"/>
      <c r="B12" s="963"/>
      <c r="C12" s="964" t="s">
        <v>40</v>
      </c>
      <c r="D12" s="965" t="s">
        <v>41</v>
      </c>
      <c r="E12" s="1064">
        <v>486784028000</v>
      </c>
      <c r="F12" s="1064">
        <v>272213318000</v>
      </c>
      <c r="G12" s="1064">
        <v>28644786000</v>
      </c>
      <c r="H12" s="1064">
        <v>93634712000</v>
      </c>
      <c r="I12" s="1064"/>
      <c r="J12" s="1064">
        <v>23888606000</v>
      </c>
      <c r="K12" s="1064">
        <v>27999900000</v>
      </c>
      <c r="L12" s="1064">
        <v>28520043000</v>
      </c>
      <c r="M12" s="1065">
        <v>11882663000</v>
      </c>
      <c r="P12" s="1130"/>
    </row>
    <row r="13" spans="1:21" ht="18.95" customHeight="1">
      <c r="A13" s="966"/>
      <c r="B13" s="967"/>
      <c r="C13" s="968"/>
      <c r="D13" s="949" t="s">
        <v>42</v>
      </c>
      <c r="E13" s="1066">
        <v>486784028000.00006</v>
      </c>
      <c r="F13" s="1064">
        <v>272072543715.69998</v>
      </c>
      <c r="G13" s="1064">
        <v>28614283702.540001</v>
      </c>
      <c r="H13" s="1064">
        <v>93642887066.020004</v>
      </c>
      <c r="I13" s="1064"/>
      <c r="J13" s="1064">
        <v>24049726526.740002</v>
      </c>
      <c r="K13" s="1064">
        <v>27999900000</v>
      </c>
      <c r="L13" s="1064">
        <v>28520043000</v>
      </c>
      <c r="M13" s="1067">
        <v>11884643989</v>
      </c>
    </row>
    <row r="14" spans="1:21" ht="18.95" customHeight="1">
      <c r="A14" s="966"/>
      <c r="B14" s="967"/>
      <c r="C14" s="933" t="s">
        <v>4</v>
      </c>
      <c r="D14" s="949" t="s">
        <v>43</v>
      </c>
      <c r="E14" s="1066">
        <v>70220863380.580017</v>
      </c>
      <c r="F14" s="1064">
        <v>39111514133.800003</v>
      </c>
      <c r="G14" s="1064">
        <v>4244251418.900001</v>
      </c>
      <c r="H14" s="1064">
        <v>13518990865.58</v>
      </c>
      <c r="I14" s="1064"/>
      <c r="J14" s="1064">
        <v>753946115.38999999</v>
      </c>
      <c r="K14" s="1064">
        <v>3836168333.0100002</v>
      </c>
      <c r="L14" s="1064">
        <v>7559663828.2399998</v>
      </c>
      <c r="M14" s="1067">
        <v>1196328685.6600006</v>
      </c>
      <c r="U14" s="1192"/>
    </row>
    <row r="15" spans="1:21" ht="18.95" customHeight="1">
      <c r="A15" s="966"/>
      <c r="B15" s="967"/>
      <c r="C15" s="968"/>
      <c r="D15" s="949" t="s">
        <v>44</v>
      </c>
      <c r="E15" s="994">
        <v>0.14425465779781094</v>
      </c>
      <c r="F15" s="995">
        <v>0.14367964955263504</v>
      </c>
      <c r="G15" s="995">
        <v>0.14816837587475784</v>
      </c>
      <c r="H15" s="995">
        <v>0.14438011904794454</v>
      </c>
      <c r="I15" s="995"/>
      <c r="J15" s="995">
        <v>3.15609088027154E-2</v>
      </c>
      <c r="K15" s="995">
        <v>0.13700650120214716</v>
      </c>
      <c r="L15" s="995">
        <v>0.26506495197920982</v>
      </c>
      <c r="M15" s="996">
        <v>0.10067849990023285</v>
      </c>
      <c r="U15" s="1192"/>
    </row>
    <row r="16" spans="1:21" ht="18.95" customHeight="1">
      <c r="A16" s="969"/>
      <c r="B16" s="970"/>
      <c r="C16" s="971"/>
      <c r="D16" s="949" t="s">
        <v>45</v>
      </c>
      <c r="E16" s="997">
        <v>0.14425465779781091</v>
      </c>
      <c r="F16" s="998">
        <v>0.14375399148937743</v>
      </c>
      <c r="G16" s="998">
        <v>0.14832632062438286</v>
      </c>
      <c r="H16" s="998">
        <v>0.14436751459882752</v>
      </c>
      <c r="I16" s="998"/>
      <c r="J16" s="998">
        <v>3.1349467302745217E-2</v>
      </c>
      <c r="K16" s="998">
        <v>0.13700650120214716</v>
      </c>
      <c r="L16" s="998">
        <v>0.26506495197920982</v>
      </c>
      <c r="M16" s="999">
        <v>0.10066171832890236</v>
      </c>
    </row>
    <row r="17" spans="1:16" ht="18.95" customHeight="1">
      <c r="A17" s="972" t="s">
        <v>350</v>
      </c>
      <c r="B17" s="973" t="s">
        <v>47</v>
      </c>
      <c r="C17" s="974" t="s">
        <v>351</v>
      </c>
      <c r="D17" s="975" t="s">
        <v>41</v>
      </c>
      <c r="E17" s="1068">
        <v>5876017000</v>
      </c>
      <c r="F17" s="1063">
        <v>2627083000</v>
      </c>
      <c r="G17" s="1063">
        <v>2056000</v>
      </c>
      <c r="H17" s="1063">
        <v>1149882000</v>
      </c>
      <c r="I17" s="1139"/>
      <c r="J17" s="1063">
        <v>146726000</v>
      </c>
      <c r="K17" s="1063">
        <v>0</v>
      </c>
      <c r="L17" s="1063">
        <v>0</v>
      </c>
      <c r="M17" s="1071">
        <v>1950270000</v>
      </c>
    </row>
    <row r="18" spans="1:16" ht="18.95" customHeight="1">
      <c r="A18" s="976"/>
      <c r="B18" s="973"/>
      <c r="C18" s="974"/>
      <c r="D18" s="977" t="s">
        <v>42</v>
      </c>
      <c r="E18" s="1070">
        <v>5879316487.920001</v>
      </c>
      <c r="F18" s="1063">
        <v>2629927554.3400006</v>
      </c>
      <c r="G18" s="1063">
        <v>2129360</v>
      </c>
      <c r="H18" s="1063">
        <v>1150153573.5800002</v>
      </c>
      <c r="I18" s="1139"/>
      <c r="J18" s="1063">
        <v>146836000</v>
      </c>
      <c r="K18" s="1063">
        <v>0</v>
      </c>
      <c r="L18" s="1063">
        <v>0</v>
      </c>
      <c r="M18" s="1071">
        <v>1950270000</v>
      </c>
    </row>
    <row r="19" spans="1:16" ht="18.95" customHeight="1">
      <c r="A19" s="976"/>
      <c r="B19" s="973"/>
      <c r="C19" s="974"/>
      <c r="D19" s="977" t="s">
        <v>43</v>
      </c>
      <c r="E19" s="1070">
        <v>823856098.45999992</v>
      </c>
      <c r="F19" s="1063">
        <v>270970981.49000001</v>
      </c>
      <c r="G19" s="1139">
        <v>170368.75999999995</v>
      </c>
      <c r="H19" s="1063">
        <v>201151400.9499999</v>
      </c>
      <c r="I19" s="1139"/>
      <c r="J19" s="1063">
        <v>6256150.9199999999</v>
      </c>
      <c r="K19" s="1063">
        <v>0</v>
      </c>
      <c r="L19" s="1063">
        <v>0</v>
      </c>
      <c r="M19" s="1071">
        <v>345307196.33999997</v>
      </c>
    </row>
    <row r="20" spans="1:16" ht="18.95" customHeight="1">
      <c r="A20" s="976"/>
      <c r="B20" s="974"/>
      <c r="C20" s="974"/>
      <c r="D20" s="977" t="s">
        <v>44</v>
      </c>
      <c r="E20" s="1000">
        <v>0.140206554620247</v>
      </c>
      <c r="F20" s="934">
        <v>0.10314519240161046</v>
      </c>
      <c r="G20" s="934">
        <v>8.2864182879377413E-2</v>
      </c>
      <c r="H20" s="934">
        <v>0.17493221126167718</v>
      </c>
      <c r="I20" s="1133"/>
      <c r="J20" s="934">
        <v>4.2638325313850305E-2</v>
      </c>
      <c r="K20" s="934">
        <v>0</v>
      </c>
      <c r="L20" s="934">
        <v>0</v>
      </c>
      <c r="M20" s="1001">
        <v>0.17705609804796257</v>
      </c>
    </row>
    <row r="21" spans="1:16" s="981" customFormat="1" ht="18.95" customHeight="1">
      <c r="A21" s="978"/>
      <c r="B21" s="979"/>
      <c r="C21" s="979"/>
      <c r="D21" s="980" t="s">
        <v>45</v>
      </c>
      <c r="E21" s="1002">
        <v>0.14012787033199259</v>
      </c>
      <c r="F21" s="1003">
        <v>0.10303362959288898</v>
      </c>
      <c r="G21" s="1003">
        <v>8.0009373708532117E-2</v>
      </c>
      <c r="H21" s="1003">
        <v>0.17489090637165125</v>
      </c>
      <c r="I21" s="1137"/>
      <c r="J21" s="1003">
        <v>4.260638344820071E-2</v>
      </c>
      <c r="K21" s="1003">
        <v>0</v>
      </c>
      <c r="L21" s="1003">
        <v>0</v>
      </c>
      <c r="M21" s="1004">
        <v>0.17705609804796257</v>
      </c>
      <c r="P21" s="923"/>
    </row>
    <row r="22" spans="1:16" ht="18.95" customHeight="1">
      <c r="A22" s="972" t="s">
        <v>352</v>
      </c>
      <c r="B22" s="973" t="s">
        <v>47</v>
      </c>
      <c r="C22" s="974" t="s">
        <v>353</v>
      </c>
      <c r="D22" s="977" t="s">
        <v>41</v>
      </c>
      <c r="E22" s="1068">
        <v>12817000</v>
      </c>
      <c r="F22" s="1063">
        <v>7036000</v>
      </c>
      <c r="G22" s="1063">
        <v>8000</v>
      </c>
      <c r="H22" s="1063">
        <v>1472000</v>
      </c>
      <c r="I22" s="1139"/>
      <c r="J22" s="1063">
        <v>0</v>
      </c>
      <c r="K22" s="1063">
        <v>0</v>
      </c>
      <c r="L22" s="1063">
        <v>0</v>
      </c>
      <c r="M22" s="1071">
        <v>4301000</v>
      </c>
    </row>
    <row r="23" spans="1:16" ht="18.95" customHeight="1">
      <c r="A23" s="972"/>
      <c r="B23" s="973"/>
      <c r="C23" s="974"/>
      <c r="D23" s="977" t="s">
        <v>42</v>
      </c>
      <c r="E23" s="1070">
        <v>12817000</v>
      </c>
      <c r="F23" s="1063">
        <v>7036000</v>
      </c>
      <c r="G23" s="1063">
        <v>8000</v>
      </c>
      <c r="H23" s="1063">
        <v>1472000</v>
      </c>
      <c r="I23" s="1139"/>
      <c r="J23" s="1063">
        <v>0</v>
      </c>
      <c r="K23" s="1063">
        <v>0</v>
      </c>
      <c r="L23" s="1063">
        <v>0</v>
      </c>
      <c r="M23" s="1071">
        <v>4301000</v>
      </c>
    </row>
    <row r="24" spans="1:16" ht="18.95" customHeight="1">
      <c r="A24" s="972"/>
      <c r="B24" s="973"/>
      <c r="C24" s="974"/>
      <c r="D24" s="977" t="s">
        <v>43</v>
      </c>
      <c r="E24" s="1070">
        <v>915256.21</v>
      </c>
      <c r="F24" s="1063">
        <v>682449.63</v>
      </c>
      <c r="G24" s="1063">
        <v>0</v>
      </c>
      <c r="H24" s="1063">
        <v>232806.58000000002</v>
      </c>
      <c r="I24" s="1139"/>
      <c r="J24" s="1063">
        <v>0</v>
      </c>
      <c r="K24" s="1063">
        <v>0</v>
      </c>
      <c r="L24" s="1063">
        <v>0</v>
      </c>
      <c r="M24" s="1071">
        <v>0</v>
      </c>
    </row>
    <row r="25" spans="1:16" ht="18.95" customHeight="1">
      <c r="A25" s="972"/>
      <c r="B25" s="974"/>
      <c r="C25" s="974"/>
      <c r="D25" s="977" t="s">
        <v>44</v>
      </c>
      <c r="E25" s="1000">
        <v>7.1409550596863533E-2</v>
      </c>
      <c r="F25" s="934">
        <v>9.6993978112563953E-2</v>
      </c>
      <c r="G25" s="934">
        <v>0</v>
      </c>
      <c r="H25" s="934">
        <v>0.15815664402173915</v>
      </c>
      <c r="I25" s="1133"/>
      <c r="J25" s="934">
        <v>0</v>
      </c>
      <c r="K25" s="934">
        <v>0</v>
      </c>
      <c r="L25" s="934">
        <v>0</v>
      </c>
      <c r="M25" s="1001">
        <v>0</v>
      </c>
    </row>
    <row r="26" spans="1:16" ht="18.95" customHeight="1">
      <c r="A26" s="978"/>
      <c r="B26" s="979"/>
      <c r="C26" s="979"/>
      <c r="D26" s="977" t="s">
        <v>45</v>
      </c>
      <c r="E26" s="1002">
        <v>7.1409550596863533E-2</v>
      </c>
      <c r="F26" s="1003">
        <v>9.6993978112563953E-2</v>
      </c>
      <c r="G26" s="1003">
        <v>0</v>
      </c>
      <c r="H26" s="1003">
        <v>0.15815664402173915</v>
      </c>
      <c r="I26" s="1137"/>
      <c r="J26" s="1003">
        <v>0</v>
      </c>
      <c r="K26" s="1003">
        <v>0</v>
      </c>
      <c r="L26" s="1003">
        <v>0</v>
      </c>
      <c r="M26" s="1004">
        <v>0</v>
      </c>
    </row>
    <row r="27" spans="1:16" ht="18.95" customHeight="1">
      <c r="A27" s="972" t="s">
        <v>354</v>
      </c>
      <c r="B27" s="973" t="s">
        <v>47</v>
      </c>
      <c r="C27" s="974" t="s">
        <v>355</v>
      </c>
      <c r="D27" s="975" t="s">
        <v>41</v>
      </c>
      <c r="E27" s="1068">
        <v>113702000</v>
      </c>
      <c r="F27" s="1063">
        <v>5219000</v>
      </c>
      <c r="G27" s="1063">
        <v>1218000</v>
      </c>
      <c r="H27" s="1063">
        <v>40133000</v>
      </c>
      <c r="I27" s="1139"/>
      <c r="J27" s="1063">
        <v>100000</v>
      </c>
      <c r="K27" s="1063">
        <v>0</v>
      </c>
      <c r="L27" s="1063">
        <v>0</v>
      </c>
      <c r="M27" s="1071">
        <v>67032000</v>
      </c>
    </row>
    <row r="28" spans="1:16" ht="18.95" customHeight="1">
      <c r="A28" s="972"/>
      <c r="B28" s="973"/>
      <c r="C28" s="974"/>
      <c r="D28" s="977" t="s">
        <v>42</v>
      </c>
      <c r="E28" s="1070">
        <v>113702000</v>
      </c>
      <c r="F28" s="1063">
        <v>5219000</v>
      </c>
      <c r="G28" s="1063">
        <v>1218000</v>
      </c>
      <c r="H28" s="1063">
        <v>40133000</v>
      </c>
      <c r="I28" s="1139"/>
      <c r="J28" s="1063">
        <v>100000</v>
      </c>
      <c r="K28" s="1063">
        <v>0</v>
      </c>
      <c r="L28" s="1063">
        <v>0</v>
      </c>
      <c r="M28" s="1071">
        <v>67032000</v>
      </c>
    </row>
    <row r="29" spans="1:16" ht="18.95" customHeight="1">
      <c r="A29" s="972"/>
      <c r="B29" s="973"/>
      <c r="C29" s="974"/>
      <c r="D29" s="977" t="s">
        <v>43</v>
      </c>
      <c r="E29" s="1070">
        <v>22512011.159999993</v>
      </c>
      <c r="F29" s="1063">
        <v>57216</v>
      </c>
      <c r="G29" s="1063">
        <v>98248.540000000008</v>
      </c>
      <c r="H29" s="1063">
        <v>6954765.1299999952</v>
      </c>
      <c r="I29" s="1139"/>
      <c r="J29" s="1063">
        <v>0</v>
      </c>
      <c r="K29" s="1063">
        <v>0</v>
      </c>
      <c r="L29" s="1063">
        <v>0</v>
      </c>
      <c r="M29" s="1071">
        <v>15401781.489999998</v>
      </c>
    </row>
    <row r="30" spans="1:16" ht="18.95" customHeight="1">
      <c r="A30" s="976"/>
      <c r="B30" s="974"/>
      <c r="C30" s="974"/>
      <c r="D30" s="977" t="s">
        <v>44</v>
      </c>
      <c r="E30" s="1000">
        <v>0.19799133841093378</v>
      </c>
      <c r="F30" s="934">
        <v>1.0963019735581529E-2</v>
      </c>
      <c r="G30" s="934">
        <v>8.0663825944170778E-2</v>
      </c>
      <c r="H30" s="934">
        <v>0.17329292926020967</v>
      </c>
      <c r="I30" s="1133"/>
      <c r="J30" s="934">
        <v>0</v>
      </c>
      <c r="K30" s="934">
        <v>0</v>
      </c>
      <c r="L30" s="934">
        <v>0</v>
      </c>
      <c r="M30" s="1001">
        <v>0.22976759592433463</v>
      </c>
    </row>
    <row r="31" spans="1:16" ht="18.95" customHeight="1">
      <c r="A31" s="978"/>
      <c r="B31" s="979"/>
      <c r="C31" s="979"/>
      <c r="D31" s="982" t="s">
        <v>45</v>
      </c>
      <c r="E31" s="1002">
        <v>0.19799133841093378</v>
      </c>
      <c r="F31" s="1003">
        <v>1.0963019735581529E-2</v>
      </c>
      <c r="G31" s="1003">
        <v>8.0663825944170778E-2</v>
      </c>
      <c r="H31" s="1003">
        <v>0.17329292926020967</v>
      </c>
      <c r="I31" s="1137"/>
      <c r="J31" s="1003">
        <v>0</v>
      </c>
      <c r="K31" s="1003">
        <v>0</v>
      </c>
      <c r="L31" s="1003">
        <v>0</v>
      </c>
      <c r="M31" s="1004">
        <v>0.22976759592433463</v>
      </c>
    </row>
    <row r="32" spans="1:16" ht="18.95" customHeight="1">
      <c r="A32" s="972" t="s">
        <v>356</v>
      </c>
      <c r="B32" s="973" t="s">
        <v>47</v>
      </c>
      <c r="C32" s="974" t="s">
        <v>357</v>
      </c>
      <c r="D32" s="977" t="s">
        <v>41</v>
      </c>
      <c r="E32" s="1068">
        <v>409287000</v>
      </c>
      <c r="F32" s="1063">
        <v>409287000</v>
      </c>
      <c r="G32" s="1063">
        <v>0</v>
      </c>
      <c r="H32" s="1063">
        <v>0</v>
      </c>
      <c r="I32" s="1139"/>
      <c r="J32" s="1063">
        <v>0</v>
      </c>
      <c r="K32" s="1063">
        <v>0</v>
      </c>
      <c r="L32" s="1063">
        <v>0</v>
      </c>
      <c r="M32" s="1071">
        <v>0</v>
      </c>
    </row>
    <row r="33" spans="1:13" ht="18.95" customHeight="1">
      <c r="A33" s="972"/>
      <c r="B33" s="973"/>
      <c r="C33" s="974"/>
      <c r="D33" s="977" t="s">
        <v>42</v>
      </c>
      <c r="E33" s="1070">
        <v>559252600</v>
      </c>
      <c r="F33" s="1063">
        <v>559252600</v>
      </c>
      <c r="G33" s="1063">
        <v>0</v>
      </c>
      <c r="H33" s="1063">
        <v>0</v>
      </c>
      <c r="I33" s="1139"/>
      <c r="J33" s="1063">
        <v>0</v>
      </c>
      <c r="K33" s="1063">
        <v>0</v>
      </c>
      <c r="L33" s="1063">
        <v>0</v>
      </c>
      <c r="M33" s="1071">
        <v>0</v>
      </c>
    </row>
    <row r="34" spans="1:13" ht="18.95" customHeight="1">
      <c r="A34" s="972"/>
      <c r="B34" s="973"/>
      <c r="C34" s="974"/>
      <c r="D34" s="977" t="s">
        <v>43</v>
      </c>
      <c r="E34" s="1070">
        <v>7792739.0599999996</v>
      </c>
      <c r="F34" s="1063">
        <v>7792739.0599999996</v>
      </c>
      <c r="G34" s="1063">
        <v>0</v>
      </c>
      <c r="H34" s="1063">
        <v>0</v>
      </c>
      <c r="I34" s="1139"/>
      <c r="J34" s="1063">
        <v>0</v>
      </c>
      <c r="K34" s="1063">
        <v>0</v>
      </c>
      <c r="L34" s="1063">
        <v>0</v>
      </c>
      <c r="M34" s="1071">
        <v>0</v>
      </c>
    </row>
    <row r="35" spans="1:13" ht="18.95" customHeight="1">
      <c r="A35" s="976"/>
      <c r="B35" s="974"/>
      <c r="C35" s="974"/>
      <c r="D35" s="977" t="s">
        <v>44</v>
      </c>
      <c r="E35" s="1000">
        <v>1.9039791295594532E-2</v>
      </c>
      <c r="F35" s="934">
        <v>1.9039791295594532E-2</v>
      </c>
      <c r="G35" s="934">
        <v>0</v>
      </c>
      <c r="H35" s="934">
        <v>0</v>
      </c>
      <c r="I35" s="1133"/>
      <c r="J35" s="934">
        <v>0</v>
      </c>
      <c r="K35" s="934">
        <v>0</v>
      </c>
      <c r="L35" s="934">
        <v>0</v>
      </c>
      <c r="M35" s="1001">
        <v>0</v>
      </c>
    </row>
    <row r="36" spans="1:13" ht="18.95" customHeight="1">
      <c r="A36" s="978"/>
      <c r="B36" s="979"/>
      <c r="C36" s="979"/>
      <c r="D36" s="977" t="s">
        <v>45</v>
      </c>
      <c r="E36" s="1002">
        <v>1.3934202648320276E-2</v>
      </c>
      <c r="F36" s="1003">
        <v>1.3934202648320276E-2</v>
      </c>
      <c r="G36" s="1003">
        <v>0</v>
      </c>
      <c r="H36" s="1003">
        <v>0</v>
      </c>
      <c r="I36" s="1137"/>
      <c r="J36" s="1003">
        <v>0</v>
      </c>
      <c r="K36" s="1003">
        <v>0</v>
      </c>
      <c r="L36" s="1003">
        <v>0</v>
      </c>
      <c r="M36" s="1004">
        <v>0</v>
      </c>
    </row>
    <row r="37" spans="1:13" ht="18.95" customHeight="1">
      <c r="A37" s="972" t="s">
        <v>358</v>
      </c>
      <c r="B37" s="973" t="s">
        <v>47</v>
      </c>
      <c r="C37" s="974" t="s">
        <v>359</v>
      </c>
      <c r="D37" s="975" t="s">
        <v>41</v>
      </c>
      <c r="E37" s="1068">
        <v>1049733000</v>
      </c>
      <c r="F37" s="1063">
        <v>143607000</v>
      </c>
      <c r="G37" s="1063">
        <v>154000</v>
      </c>
      <c r="H37" s="1063">
        <v>599889000</v>
      </c>
      <c r="I37" s="1139"/>
      <c r="J37" s="1063">
        <v>192886000</v>
      </c>
      <c r="K37" s="1063">
        <v>0</v>
      </c>
      <c r="L37" s="1063">
        <v>0</v>
      </c>
      <c r="M37" s="1071">
        <v>113197000</v>
      </c>
    </row>
    <row r="38" spans="1:13" ht="18.95" customHeight="1">
      <c r="A38" s="972"/>
      <c r="B38" s="973"/>
      <c r="C38" s="974"/>
      <c r="D38" s="977" t="s">
        <v>42</v>
      </c>
      <c r="E38" s="1070">
        <v>1079948500</v>
      </c>
      <c r="F38" s="1063">
        <v>170792000</v>
      </c>
      <c r="G38" s="1063">
        <v>154000</v>
      </c>
      <c r="H38" s="1063">
        <v>602924500</v>
      </c>
      <c r="I38" s="1139"/>
      <c r="J38" s="1063">
        <v>192881000</v>
      </c>
      <c r="K38" s="1063">
        <v>0</v>
      </c>
      <c r="L38" s="1063">
        <v>0</v>
      </c>
      <c r="M38" s="1071">
        <v>113197000</v>
      </c>
    </row>
    <row r="39" spans="1:13" ht="18.95" customHeight="1">
      <c r="A39" s="972"/>
      <c r="B39" s="973"/>
      <c r="C39" s="974"/>
      <c r="D39" s="977" t="s">
        <v>43</v>
      </c>
      <c r="E39" s="1070">
        <v>167654069.63999999</v>
      </c>
      <c r="F39" s="1063">
        <v>43680164.68</v>
      </c>
      <c r="G39" s="1063">
        <v>7730.32</v>
      </c>
      <c r="H39" s="1063">
        <v>87810801.629999995</v>
      </c>
      <c r="I39" s="1139"/>
      <c r="J39" s="1063">
        <v>2850962.09</v>
      </c>
      <c r="K39" s="1063">
        <v>0</v>
      </c>
      <c r="L39" s="1063">
        <v>0</v>
      </c>
      <c r="M39" s="1071">
        <v>33304410.920000002</v>
      </c>
    </row>
    <row r="40" spans="1:13" ht="18.95" customHeight="1">
      <c r="A40" s="976"/>
      <c r="B40" s="974"/>
      <c r="C40" s="974"/>
      <c r="D40" s="977" t="s">
        <v>44</v>
      </c>
      <c r="E40" s="1000">
        <v>0.15971115477935816</v>
      </c>
      <c r="F40" s="934">
        <v>0.30416459281232811</v>
      </c>
      <c r="G40" s="934">
        <v>5.0196883116883112E-2</v>
      </c>
      <c r="H40" s="934">
        <v>0.14637841605697052</v>
      </c>
      <c r="I40" s="1133"/>
      <c r="J40" s="934">
        <v>1.4780554783654594E-2</v>
      </c>
      <c r="K40" s="934">
        <v>0</v>
      </c>
      <c r="L40" s="934">
        <v>0</v>
      </c>
      <c r="M40" s="1001">
        <v>0.2942163742855376</v>
      </c>
    </row>
    <row r="41" spans="1:13" ht="18.95" customHeight="1">
      <c r="A41" s="978"/>
      <c r="B41" s="979"/>
      <c r="C41" s="979"/>
      <c r="D41" s="983" t="s">
        <v>45</v>
      </c>
      <c r="E41" s="1002">
        <v>0.15524265244129695</v>
      </c>
      <c r="F41" s="1003">
        <v>0.25575064803972081</v>
      </c>
      <c r="G41" s="1003">
        <v>5.0196883116883112E-2</v>
      </c>
      <c r="H41" s="1003">
        <v>0.14564145532317893</v>
      </c>
      <c r="I41" s="1137"/>
      <c r="J41" s="1003">
        <v>1.4780937935825716E-2</v>
      </c>
      <c r="K41" s="1003">
        <v>0</v>
      </c>
      <c r="L41" s="1003">
        <v>0</v>
      </c>
      <c r="M41" s="1004">
        <v>0.2942163742855376</v>
      </c>
    </row>
    <row r="42" spans="1:13" ht="18.75" hidden="1" customHeight="1">
      <c r="A42" s="984" t="s">
        <v>360</v>
      </c>
      <c r="B42" s="985" t="s">
        <v>47</v>
      </c>
      <c r="C42" s="986" t="s">
        <v>361</v>
      </c>
      <c r="D42" s="987" t="s">
        <v>41</v>
      </c>
      <c r="E42" s="1140">
        <v>0</v>
      </c>
      <c r="F42" s="1139">
        <v>0</v>
      </c>
      <c r="G42" s="1139">
        <v>0</v>
      </c>
      <c r="H42" s="1139">
        <v>0</v>
      </c>
      <c r="I42" s="1139"/>
      <c r="J42" s="1139">
        <v>0</v>
      </c>
      <c r="K42" s="1139">
        <v>0</v>
      </c>
      <c r="L42" s="1139">
        <v>0</v>
      </c>
      <c r="M42" s="1142">
        <v>0</v>
      </c>
    </row>
    <row r="43" spans="1:13" ht="18.95" hidden="1" customHeight="1">
      <c r="A43" s="976"/>
      <c r="B43" s="974"/>
      <c r="C43" s="974" t="s">
        <v>362</v>
      </c>
      <c r="D43" s="977" t="s">
        <v>42</v>
      </c>
      <c r="E43" s="1141">
        <v>0</v>
      </c>
      <c r="F43" s="1139">
        <v>0</v>
      </c>
      <c r="G43" s="1139">
        <v>0</v>
      </c>
      <c r="H43" s="1139">
        <v>0</v>
      </c>
      <c r="I43" s="1139"/>
      <c r="J43" s="1139">
        <v>0</v>
      </c>
      <c r="K43" s="1139">
        <v>0</v>
      </c>
      <c r="L43" s="1139">
        <v>0</v>
      </c>
      <c r="M43" s="1142">
        <v>0</v>
      </c>
    </row>
    <row r="44" spans="1:13" ht="18.95" hidden="1" customHeight="1">
      <c r="A44" s="976"/>
      <c r="B44" s="974"/>
      <c r="C44" s="974"/>
      <c r="D44" s="977" t="s">
        <v>43</v>
      </c>
      <c r="E44" s="1141">
        <v>0</v>
      </c>
      <c r="F44" s="1139">
        <v>0</v>
      </c>
      <c r="G44" s="1139">
        <v>0</v>
      </c>
      <c r="H44" s="1139">
        <v>0</v>
      </c>
      <c r="I44" s="1139"/>
      <c r="J44" s="1139">
        <v>0</v>
      </c>
      <c r="K44" s="1139">
        <v>0</v>
      </c>
      <c r="L44" s="1139">
        <v>0</v>
      </c>
      <c r="M44" s="1142">
        <v>0</v>
      </c>
    </row>
    <row r="45" spans="1:13" ht="18.95" hidden="1" customHeight="1">
      <c r="A45" s="976"/>
      <c r="B45" s="974"/>
      <c r="C45" s="974"/>
      <c r="D45" s="977" t="s">
        <v>44</v>
      </c>
      <c r="E45" s="1134">
        <v>0</v>
      </c>
      <c r="F45" s="1133">
        <v>0</v>
      </c>
      <c r="G45" s="1133">
        <v>0</v>
      </c>
      <c r="H45" s="1133">
        <v>0</v>
      </c>
      <c r="I45" s="1133"/>
      <c r="J45" s="1133">
        <v>0</v>
      </c>
      <c r="K45" s="1133">
        <v>0</v>
      </c>
      <c r="L45" s="1133">
        <v>0</v>
      </c>
      <c r="M45" s="1135">
        <v>0</v>
      </c>
    </row>
    <row r="46" spans="1:13" ht="18.95" hidden="1" customHeight="1">
      <c r="A46" s="978"/>
      <c r="B46" s="979"/>
      <c r="C46" s="979"/>
      <c r="D46" s="980" t="s">
        <v>45</v>
      </c>
      <c r="E46" s="1136">
        <v>0</v>
      </c>
      <c r="F46" s="1137">
        <v>0</v>
      </c>
      <c r="G46" s="1137">
        <v>0</v>
      </c>
      <c r="H46" s="1137">
        <v>0</v>
      </c>
      <c r="I46" s="1137"/>
      <c r="J46" s="1137">
        <v>0</v>
      </c>
      <c r="K46" s="1137">
        <v>0</v>
      </c>
      <c r="L46" s="1137">
        <v>0</v>
      </c>
      <c r="M46" s="1138">
        <v>0</v>
      </c>
    </row>
    <row r="47" spans="1:13" ht="18.95" customHeight="1">
      <c r="A47" s="972" t="s">
        <v>363</v>
      </c>
      <c r="B47" s="973" t="s">
        <v>47</v>
      </c>
      <c r="C47" s="974" t="s">
        <v>364</v>
      </c>
      <c r="D47" s="988" t="s">
        <v>41</v>
      </c>
      <c r="E47" s="1068">
        <v>468788000</v>
      </c>
      <c r="F47" s="1063">
        <v>375118000</v>
      </c>
      <c r="G47" s="1063">
        <v>210000</v>
      </c>
      <c r="H47" s="1063">
        <v>92512000</v>
      </c>
      <c r="I47" s="1139"/>
      <c r="J47" s="1063">
        <v>948000</v>
      </c>
      <c r="K47" s="1063">
        <v>0</v>
      </c>
      <c r="L47" s="1063">
        <v>0</v>
      </c>
      <c r="M47" s="1071">
        <v>0</v>
      </c>
    </row>
    <row r="48" spans="1:13" ht="18.95" customHeight="1">
      <c r="A48" s="972"/>
      <c r="B48" s="973"/>
      <c r="C48" s="974"/>
      <c r="D48" s="977" t="s">
        <v>42</v>
      </c>
      <c r="E48" s="1070">
        <v>468888000</v>
      </c>
      <c r="F48" s="1063">
        <v>375118000</v>
      </c>
      <c r="G48" s="1063">
        <v>210000</v>
      </c>
      <c r="H48" s="1063">
        <v>92612000</v>
      </c>
      <c r="I48" s="1139"/>
      <c r="J48" s="1063">
        <v>948000</v>
      </c>
      <c r="K48" s="1063">
        <v>0</v>
      </c>
      <c r="L48" s="1063">
        <v>0</v>
      </c>
      <c r="M48" s="1071">
        <v>0</v>
      </c>
    </row>
    <row r="49" spans="1:13" ht="18.95" customHeight="1">
      <c r="A49" s="972"/>
      <c r="B49" s="973"/>
      <c r="C49" s="974"/>
      <c r="D49" s="977" t="s">
        <v>43</v>
      </c>
      <c r="E49" s="1070">
        <v>139069066.67000002</v>
      </c>
      <c r="F49" s="1063">
        <v>122560198.62</v>
      </c>
      <c r="G49" s="1063">
        <v>25335.22</v>
      </c>
      <c r="H49" s="1063">
        <v>16483532.830000015</v>
      </c>
      <c r="I49" s="1139"/>
      <c r="J49" s="1063">
        <v>0</v>
      </c>
      <c r="K49" s="1063">
        <v>0</v>
      </c>
      <c r="L49" s="1063">
        <v>0</v>
      </c>
      <c r="M49" s="1071">
        <v>0</v>
      </c>
    </row>
    <row r="50" spans="1:13" ht="18.95" customHeight="1">
      <c r="A50" s="972"/>
      <c r="B50" s="974"/>
      <c r="C50" s="974"/>
      <c r="D50" s="977" t="s">
        <v>44</v>
      </c>
      <c r="E50" s="1000">
        <v>0.29665662659880376</v>
      </c>
      <c r="F50" s="934">
        <v>0.32672438704620949</v>
      </c>
      <c r="G50" s="934">
        <v>0.12064390476190477</v>
      </c>
      <c r="H50" s="934">
        <v>0.17817724003372551</v>
      </c>
      <c r="I50" s="1133"/>
      <c r="J50" s="934">
        <v>0</v>
      </c>
      <c r="K50" s="934">
        <v>0</v>
      </c>
      <c r="L50" s="934">
        <v>0</v>
      </c>
      <c r="M50" s="1001">
        <v>0</v>
      </c>
    </row>
    <row r="51" spans="1:13" ht="18.95" customHeight="1">
      <c r="A51" s="978"/>
      <c r="B51" s="979"/>
      <c r="C51" s="979"/>
      <c r="D51" s="982" t="s">
        <v>45</v>
      </c>
      <c r="E51" s="1002">
        <v>0.29659335847793078</v>
      </c>
      <c r="F51" s="1003">
        <v>0.32672438704620949</v>
      </c>
      <c r="G51" s="1003">
        <v>0.12064390476190477</v>
      </c>
      <c r="H51" s="1003">
        <v>0.1779848489396624</v>
      </c>
      <c r="I51" s="1137"/>
      <c r="J51" s="1003">
        <v>0</v>
      </c>
      <c r="K51" s="1003">
        <v>0</v>
      </c>
      <c r="L51" s="1003">
        <v>0</v>
      </c>
      <c r="M51" s="1004">
        <v>0</v>
      </c>
    </row>
    <row r="52" spans="1:13" ht="18.95" customHeight="1">
      <c r="A52" s="972" t="s">
        <v>365</v>
      </c>
      <c r="B52" s="973" t="s">
        <v>47</v>
      </c>
      <c r="C52" s="974" t="s">
        <v>366</v>
      </c>
      <c r="D52" s="975" t="s">
        <v>41</v>
      </c>
      <c r="E52" s="1068">
        <v>20219000</v>
      </c>
      <c r="F52" s="1063">
        <v>20219000</v>
      </c>
      <c r="G52" s="1063">
        <v>0</v>
      </c>
      <c r="H52" s="1063">
        <v>0</v>
      </c>
      <c r="I52" s="1139"/>
      <c r="J52" s="1063">
        <v>0</v>
      </c>
      <c r="K52" s="1063">
        <v>0</v>
      </c>
      <c r="L52" s="1063">
        <v>0</v>
      </c>
      <c r="M52" s="1071">
        <v>0</v>
      </c>
    </row>
    <row r="53" spans="1:13" ht="18.95" customHeight="1">
      <c r="A53" s="972"/>
      <c r="B53" s="973"/>
      <c r="C53" s="974"/>
      <c r="D53" s="977" t="s">
        <v>42</v>
      </c>
      <c r="E53" s="1070">
        <v>20219000</v>
      </c>
      <c r="F53" s="1063">
        <v>20219000</v>
      </c>
      <c r="G53" s="1063">
        <v>0</v>
      </c>
      <c r="H53" s="1063">
        <v>0</v>
      </c>
      <c r="I53" s="1139"/>
      <c r="J53" s="1063">
        <v>0</v>
      </c>
      <c r="K53" s="1063">
        <v>0</v>
      </c>
      <c r="L53" s="1063">
        <v>0</v>
      </c>
      <c r="M53" s="1071">
        <v>0</v>
      </c>
    </row>
    <row r="54" spans="1:13" ht="18.95" customHeight="1">
      <c r="A54" s="972"/>
      <c r="B54" s="973"/>
      <c r="C54" s="974"/>
      <c r="D54" s="977" t="s">
        <v>43</v>
      </c>
      <c r="E54" s="1070">
        <v>1006943</v>
      </c>
      <c r="F54" s="1063">
        <v>1006943</v>
      </c>
      <c r="G54" s="1063">
        <v>0</v>
      </c>
      <c r="H54" s="1063">
        <v>0</v>
      </c>
      <c r="I54" s="1139"/>
      <c r="J54" s="1063">
        <v>0</v>
      </c>
      <c r="K54" s="1063">
        <v>0</v>
      </c>
      <c r="L54" s="1063">
        <v>0</v>
      </c>
      <c r="M54" s="1071">
        <v>0</v>
      </c>
    </row>
    <row r="55" spans="1:13" ht="18.95" customHeight="1">
      <c r="A55" s="976"/>
      <c r="B55" s="974"/>
      <c r="C55" s="974"/>
      <c r="D55" s="977" t="s">
        <v>44</v>
      </c>
      <c r="E55" s="1000">
        <v>4.980182007023097E-2</v>
      </c>
      <c r="F55" s="934">
        <v>4.980182007023097E-2</v>
      </c>
      <c r="G55" s="934">
        <v>0</v>
      </c>
      <c r="H55" s="934">
        <v>0</v>
      </c>
      <c r="I55" s="1133"/>
      <c r="J55" s="934">
        <v>0</v>
      </c>
      <c r="K55" s="934">
        <v>0</v>
      </c>
      <c r="L55" s="934">
        <v>0</v>
      </c>
      <c r="M55" s="1001">
        <v>0</v>
      </c>
    </row>
    <row r="56" spans="1:13" ht="18.95" customHeight="1">
      <c r="A56" s="978"/>
      <c r="B56" s="979"/>
      <c r="C56" s="979"/>
      <c r="D56" s="982" t="s">
        <v>45</v>
      </c>
      <c r="E56" s="1002">
        <v>4.980182007023097E-2</v>
      </c>
      <c r="F56" s="1003">
        <v>4.980182007023097E-2</v>
      </c>
      <c r="G56" s="1003">
        <v>0</v>
      </c>
      <c r="H56" s="1003">
        <v>0</v>
      </c>
      <c r="I56" s="1137"/>
      <c r="J56" s="1003">
        <v>0</v>
      </c>
      <c r="K56" s="1003">
        <v>0</v>
      </c>
      <c r="L56" s="1003">
        <v>0</v>
      </c>
      <c r="M56" s="1004">
        <v>0</v>
      </c>
    </row>
    <row r="57" spans="1:13" ht="18.95" customHeight="1">
      <c r="A57" s="972" t="s">
        <v>367</v>
      </c>
      <c r="B57" s="973" t="s">
        <v>47</v>
      </c>
      <c r="C57" s="974" t="s">
        <v>368</v>
      </c>
      <c r="D57" s="977" t="s">
        <v>41</v>
      </c>
      <c r="E57" s="1068">
        <v>8861998000</v>
      </c>
      <c r="F57" s="1063">
        <v>1929797000</v>
      </c>
      <c r="G57" s="1063">
        <v>14026000</v>
      </c>
      <c r="H57" s="1063">
        <v>4075033000</v>
      </c>
      <c r="I57" s="1139"/>
      <c r="J57" s="1063">
        <v>1800665000</v>
      </c>
      <c r="K57" s="1063">
        <v>0</v>
      </c>
      <c r="L57" s="1063">
        <v>0</v>
      </c>
      <c r="M57" s="1071">
        <v>1042477000</v>
      </c>
    </row>
    <row r="58" spans="1:13" ht="18.95" customHeight="1">
      <c r="A58" s="972"/>
      <c r="B58" s="973"/>
      <c r="C58" s="974"/>
      <c r="D58" s="977" t="s">
        <v>42</v>
      </c>
      <c r="E58" s="1070">
        <v>8920868144</v>
      </c>
      <c r="F58" s="1063">
        <v>1929797000</v>
      </c>
      <c r="G58" s="1063">
        <v>14026000</v>
      </c>
      <c r="H58" s="1063">
        <v>4075031042</v>
      </c>
      <c r="I58" s="1139"/>
      <c r="J58" s="1063">
        <v>1803323355</v>
      </c>
      <c r="K58" s="1063">
        <v>0</v>
      </c>
      <c r="L58" s="1063">
        <v>0</v>
      </c>
      <c r="M58" s="1071">
        <v>1098690747</v>
      </c>
    </row>
    <row r="59" spans="1:13" ht="18.95" customHeight="1">
      <c r="A59" s="972"/>
      <c r="B59" s="973"/>
      <c r="C59" s="974"/>
      <c r="D59" s="977" t="s">
        <v>43</v>
      </c>
      <c r="E59" s="1070">
        <v>919416702.72000015</v>
      </c>
      <c r="F59" s="1063">
        <v>58722770.929999992</v>
      </c>
      <c r="G59" s="1063">
        <v>1167659.4899999998</v>
      </c>
      <c r="H59" s="1063">
        <v>503762276.67000008</v>
      </c>
      <c r="I59" s="1139"/>
      <c r="J59" s="1063">
        <v>182051861.85000002</v>
      </c>
      <c r="K59" s="1063">
        <v>0</v>
      </c>
      <c r="L59" s="1063">
        <v>0</v>
      </c>
      <c r="M59" s="1071">
        <v>173712133.78000006</v>
      </c>
    </row>
    <row r="60" spans="1:13" ht="18.95" customHeight="1">
      <c r="A60" s="976"/>
      <c r="B60" s="974"/>
      <c r="C60" s="974"/>
      <c r="D60" s="977" t="s">
        <v>44</v>
      </c>
      <c r="E60" s="1000">
        <v>0.10374824082785848</v>
      </c>
      <c r="F60" s="934">
        <v>3.0429506797865262E-2</v>
      </c>
      <c r="G60" s="934">
        <v>8.3249642806217009E-2</v>
      </c>
      <c r="H60" s="934">
        <v>0.12362164347380747</v>
      </c>
      <c r="I60" s="1133"/>
      <c r="J60" s="934">
        <v>0.10110257146665261</v>
      </c>
      <c r="K60" s="934">
        <v>0</v>
      </c>
      <c r="L60" s="934">
        <v>0</v>
      </c>
      <c r="M60" s="1001">
        <v>0.16663402049157924</v>
      </c>
    </row>
    <row r="61" spans="1:13" ht="18.95" customHeight="1">
      <c r="A61" s="978"/>
      <c r="B61" s="979"/>
      <c r="C61" s="979"/>
      <c r="D61" s="977" t="s">
        <v>45</v>
      </c>
      <c r="E61" s="1002">
        <v>0.10306359065943393</v>
      </c>
      <c r="F61" s="1003">
        <v>3.0429506797865262E-2</v>
      </c>
      <c r="G61" s="1003">
        <v>8.3249642806217009E-2</v>
      </c>
      <c r="H61" s="1003">
        <v>0.12362170287241706</v>
      </c>
      <c r="I61" s="1137"/>
      <c r="J61" s="1003">
        <v>0.1009535319027685</v>
      </c>
      <c r="K61" s="1003">
        <v>0</v>
      </c>
      <c r="L61" s="1003">
        <v>0</v>
      </c>
      <c r="M61" s="1004">
        <v>0.15810830686826569</v>
      </c>
    </row>
    <row r="62" spans="1:13" ht="18.95" customHeight="1">
      <c r="A62" s="972" t="s">
        <v>369</v>
      </c>
      <c r="B62" s="973" t="s">
        <v>47</v>
      </c>
      <c r="C62" s="974" t="s">
        <v>132</v>
      </c>
      <c r="D62" s="975" t="s">
        <v>41</v>
      </c>
      <c r="E62" s="1068">
        <v>61872000</v>
      </c>
      <c r="F62" s="1063">
        <v>58172000</v>
      </c>
      <c r="G62" s="1063">
        <v>10000</v>
      </c>
      <c r="H62" s="1063">
        <v>3390000</v>
      </c>
      <c r="I62" s="1139"/>
      <c r="J62" s="1063">
        <v>300000</v>
      </c>
      <c r="K62" s="1063">
        <v>0</v>
      </c>
      <c r="L62" s="1063">
        <v>0</v>
      </c>
      <c r="M62" s="1071">
        <v>0</v>
      </c>
    </row>
    <row r="63" spans="1:13" ht="18.95" customHeight="1">
      <c r="A63" s="972"/>
      <c r="B63" s="973"/>
      <c r="C63" s="974"/>
      <c r="D63" s="977" t="s">
        <v>42</v>
      </c>
      <c r="E63" s="1070">
        <v>61872000</v>
      </c>
      <c r="F63" s="1063">
        <v>58172000</v>
      </c>
      <c r="G63" s="1063">
        <v>10000</v>
      </c>
      <c r="H63" s="1063">
        <v>3390000</v>
      </c>
      <c r="I63" s="1139"/>
      <c r="J63" s="1063">
        <v>300000</v>
      </c>
      <c r="K63" s="1063">
        <v>0</v>
      </c>
      <c r="L63" s="1063">
        <v>0</v>
      </c>
      <c r="M63" s="1071">
        <v>0</v>
      </c>
    </row>
    <row r="64" spans="1:13" ht="18.95" customHeight="1">
      <c r="A64" s="972"/>
      <c r="B64" s="973"/>
      <c r="C64" s="974"/>
      <c r="D64" s="977" t="s">
        <v>43</v>
      </c>
      <c r="E64" s="1070">
        <v>18593702.739999998</v>
      </c>
      <c r="F64" s="1063">
        <v>17756009</v>
      </c>
      <c r="G64" s="1063">
        <v>0</v>
      </c>
      <c r="H64" s="1063">
        <v>837693.74</v>
      </c>
      <c r="I64" s="1139"/>
      <c r="J64" s="1063">
        <v>0</v>
      </c>
      <c r="K64" s="1063">
        <v>0</v>
      </c>
      <c r="L64" s="1063">
        <v>0</v>
      </c>
      <c r="M64" s="1071">
        <v>0</v>
      </c>
    </row>
    <row r="65" spans="1:13" ht="18.95" customHeight="1">
      <c r="A65" s="976"/>
      <c r="B65" s="974"/>
      <c r="C65" s="974"/>
      <c r="D65" s="977" t="s">
        <v>44</v>
      </c>
      <c r="E65" s="1000">
        <v>0.30051885731833461</v>
      </c>
      <c r="F65" s="934">
        <v>0.30523291274152514</v>
      </c>
      <c r="G65" s="934">
        <v>0</v>
      </c>
      <c r="H65" s="934">
        <v>0.24710729793510325</v>
      </c>
      <c r="I65" s="1133"/>
      <c r="J65" s="934">
        <v>0</v>
      </c>
      <c r="K65" s="934">
        <v>0</v>
      </c>
      <c r="L65" s="934">
        <v>0</v>
      </c>
      <c r="M65" s="1001">
        <v>0</v>
      </c>
    </row>
    <row r="66" spans="1:13" ht="18.95" customHeight="1">
      <c r="A66" s="978"/>
      <c r="B66" s="979"/>
      <c r="C66" s="979"/>
      <c r="D66" s="982" t="s">
        <v>45</v>
      </c>
      <c r="E66" s="1002">
        <v>0.30051885731833461</v>
      </c>
      <c r="F66" s="1003">
        <v>0.30523291274152514</v>
      </c>
      <c r="G66" s="1003">
        <v>0</v>
      </c>
      <c r="H66" s="1003">
        <v>0.24710729793510325</v>
      </c>
      <c r="I66" s="1137"/>
      <c r="J66" s="1003">
        <v>0</v>
      </c>
      <c r="K66" s="1003">
        <v>0</v>
      </c>
      <c r="L66" s="1003">
        <v>0</v>
      </c>
      <c r="M66" s="1004">
        <v>0</v>
      </c>
    </row>
    <row r="67" spans="1:13" ht="18.95" customHeight="1">
      <c r="A67" s="972" t="s">
        <v>370</v>
      </c>
      <c r="B67" s="973" t="s">
        <v>47</v>
      </c>
      <c r="C67" s="974" t="s">
        <v>371</v>
      </c>
      <c r="D67" s="975" t="s">
        <v>41</v>
      </c>
      <c r="E67" s="1068">
        <v>416360000</v>
      </c>
      <c r="F67" s="1063">
        <v>400721000</v>
      </c>
      <c r="G67" s="1063">
        <v>331000</v>
      </c>
      <c r="H67" s="1063">
        <v>15169000</v>
      </c>
      <c r="I67" s="1139"/>
      <c r="J67" s="1063">
        <v>139000</v>
      </c>
      <c r="K67" s="1063">
        <v>0</v>
      </c>
      <c r="L67" s="1063">
        <v>0</v>
      </c>
      <c r="M67" s="1071">
        <v>0</v>
      </c>
    </row>
    <row r="68" spans="1:13" ht="18.95" customHeight="1">
      <c r="A68" s="972"/>
      <c r="B68" s="973"/>
      <c r="C68" s="974"/>
      <c r="D68" s="977" t="s">
        <v>42</v>
      </c>
      <c r="E68" s="1070">
        <v>433725693.91999996</v>
      </c>
      <c r="F68" s="1063">
        <v>410778087.32999998</v>
      </c>
      <c r="G68" s="1063">
        <v>331000</v>
      </c>
      <c r="H68" s="1063">
        <v>22477606.589999996</v>
      </c>
      <c r="I68" s="1139"/>
      <c r="J68" s="1063">
        <v>139000</v>
      </c>
      <c r="K68" s="1063">
        <v>0</v>
      </c>
      <c r="L68" s="1063">
        <v>0</v>
      </c>
      <c r="M68" s="1071">
        <v>0</v>
      </c>
    </row>
    <row r="69" spans="1:13" ht="18.95" customHeight="1">
      <c r="A69" s="972"/>
      <c r="B69" s="973"/>
      <c r="C69" s="974"/>
      <c r="D69" s="977" t="s">
        <v>43</v>
      </c>
      <c r="E69" s="1070">
        <v>52437527.960000001</v>
      </c>
      <c r="F69" s="1063">
        <v>44597195.359999999</v>
      </c>
      <c r="G69" s="1063">
        <v>0</v>
      </c>
      <c r="H69" s="1063">
        <v>7840332.6000000006</v>
      </c>
      <c r="I69" s="1139"/>
      <c r="J69" s="1063">
        <v>0</v>
      </c>
      <c r="K69" s="1063">
        <v>0</v>
      </c>
      <c r="L69" s="1063">
        <v>0</v>
      </c>
      <c r="M69" s="1071">
        <v>0</v>
      </c>
    </row>
    <row r="70" spans="1:13" ht="18.95" customHeight="1">
      <c r="A70" s="976"/>
      <c r="B70" s="974"/>
      <c r="C70" s="974"/>
      <c r="D70" s="977" t="s">
        <v>44</v>
      </c>
      <c r="E70" s="1000">
        <v>0.1259427609760784</v>
      </c>
      <c r="F70" s="934">
        <v>0.1112923838780598</v>
      </c>
      <c r="G70" s="934">
        <v>0</v>
      </c>
      <c r="H70" s="934">
        <v>0.516865488825895</v>
      </c>
      <c r="I70" s="1133"/>
      <c r="J70" s="934">
        <v>0</v>
      </c>
      <c r="K70" s="934">
        <v>0</v>
      </c>
      <c r="L70" s="934">
        <v>0</v>
      </c>
      <c r="M70" s="1001">
        <v>0</v>
      </c>
    </row>
    <row r="71" spans="1:13" ht="18.95" customHeight="1">
      <c r="A71" s="978"/>
      <c r="B71" s="979"/>
      <c r="C71" s="979"/>
      <c r="D71" s="980" t="s">
        <v>45</v>
      </c>
      <c r="E71" s="1002">
        <v>0.12090021111286071</v>
      </c>
      <c r="F71" s="1003">
        <v>0.10856761043383673</v>
      </c>
      <c r="G71" s="1003">
        <v>0</v>
      </c>
      <c r="H71" s="1003">
        <v>0.34880638063520808</v>
      </c>
      <c r="I71" s="1137"/>
      <c r="J71" s="1003">
        <v>0</v>
      </c>
      <c r="K71" s="1003">
        <v>0</v>
      </c>
      <c r="L71" s="1003">
        <v>0</v>
      </c>
      <c r="M71" s="1004">
        <v>0</v>
      </c>
    </row>
    <row r="72" spans="1:13" ht="18.95" customHeight="1">
      <c r="A72" s="989" t="s">
        <v>372</v>
      </c>
      <c r="B72" s="985" t="s">
        <v>47</v>
      </c>
      <c r="C72" s="990" t="s">
        <v>373</v>
      </c>
      <c r="D72" s="987" t="s">
        <v>41</v>
      </c>
      <c r="E72" s="1068">
        <v>518007000</v>
      </c>
      <c r="F72" s="1063">
        <v>358593000</v>
      </c>
      <c r="G72" s="1063">
        <v>237000</v>
      </c>
      <c r="H72" s="1063">
        <v>133498000</v>
      </c>
      <c r="I72" s="1139"/>
      <c r="J72" s="1063">
        <v>8792000</v>
      </c>
      <c r="K72" s="1063">
        <v>0</v>
      </c>
      <c r="L72" s="1063">
        <v>0</v>
      </c>
      <c r="M72" s="1071">
        <v>16887000</v>
      </c>
    </row>
    <row r="73" spans="1:13" ht="18.95" customHeight="1">
      <c r="A73" s="972"/>
      <c r="B73" s="973"/>
      <c r="C73" s="974"/>
      <c r="D73" s="977" t="s">
        <v>42</v>
      </c>
      <c r="E73" s="1070">
        <v>525812117.22999996</v>
      </c>
      <c r="F73" s="1063">
        <v>358737341.83999997</v>
      </c>
      <c r="G73" s="1063">
        <v>241000</v>
      </c>
      <c r="H73" s="1063">
        <v>141154775.38999999</v>
      </c>
      <c r="I73" s="1139"/>
      <c r="J73" s="1063">
        <v>8792000</v>
      </c>
      <c r="K73" s="1063">
        <v>0</v>
      </c>
      <c r="L73" s="1063">
        <v>0</v>
      </c>
      <c r="M73" s="1071">
        <v>16887000</v>
      </c>
    </row>
    <row r="74" spans="1:13" ht="18.95" customHeight="1">
      <c r="A74" s="972"/>
      <c r="B74" s="973"/>
      <c r="C74" s="974"/>
      <c r="D74" s="977" t="s">
        <v>43</v>
      </c>
      <c r="E74" s="1070">
        <v>87400072.050000012</v>
      </c>
      <c r="F74" s="1063">
        <v>64032287.550000004</v>
      </c>
      <c r="G74" s="1063">
        <v>24948.670000000002</v>
      </c>
      <c r="H74" s="1063">
        <v>21642201.390000001</v>
      </c>
      <c r="I74" s="1139"/>
      <c r="J74" s="1063">
        <v>135000</v>
      </c>
      <c r="K74" s="1063">
        <v>0</v>
      </c>
      <c r="L74" s="1063">
        <v>0</v>
      </c>
      <c r="M74" s="1071">
        <v>1565634.4399999997</v>
      </c>
    </row>
    <row r="75" spans="1:13" ht="18.95" customHeight="1">
      <c r="A75" s="976"/>
      <c r="B75" s="974"/>
      <c r="C75" s="974" t="s">
        <v>4</v>
      </c>
      <c r="D75" s="977" t="s">
        <v>44</v>
      </c>
      <c r="E75" s="1000">
        <v>0.16872372776815758</v>
      </c>
      <c r="F75" s="934">
        <v>0.17856535835891946</v>
      </c>
      <c r="G75" s="934">
        <v>0.10526864978902954</v>
      </c>
      <c r="H75" s="934">
        <v>0.16211629679845391</v>
      </c>
      <c r="I75" s="1133"/>
      <c r="J75" s="934">
        <v>1.5354868061874432E-2</v>
      </c>
      <c r="K75" s="934">
        <v>0</v>
      </c>
      <c r="L75" s="934">
        <v>0</v>
      </c>
      <c r="M75" s="1001">
        <v>9.2712408361461468E-2</v>
      </c>
    </row>
    <row r="76" spans="1:13" ht="18.95" customHeight="1">
      <c r="A76" s="978"/>
      <c r="B76" s="979"/>
      <c r="C76" s="979"/>
      <c r="D76" s="983" t="s">
        <v>45</v>
      </c>
      <c r="E76" s="1002">
        <v>0.16621920489475825</v>
      </c>
      <c r="F76" s="1003">
        <v>0.17849351066039557</v>
      </c>
      <c r="G76" s="1003">
        <v>0.10352145228215769</v>
      </c>
      <c r="H76" s="1003">
        <v>0.15332248824174904</v>
      </c>
      <c r="I76" s="1137"/>
      <c r="J76" s="1003">
        <v>1.5354868061874432E-2</v>
      </c>
      <c r="K76" s="1003">
        <v>0</v>
      </c>
      <c r="L76" s="1003">
        <v>0</v>
      </c>
      <c r="M76" s="1004">
        <v>9.2712408361461468E-2</v>
      </c>
    </row>
    <row r="77" spans="1:13" ht="18.95" customHeight="1">
      <c r="A77" s="972" t="s">
        <v>374</v>
      </c>
      <c r="B77" s="973" t="s">
        <v>47</v>
      </c>
      <c r="C77" s="974" t="s">
        <v>375</v>
      </c>
      <c r="D77" s="988" t="s">
        <v>41</v>
      </c>
      <c r="E77" s="1068">
        <v>22794000</v>
      </c>
      <c r="F77" s="1063">
        <v>0</v>
      </c>
      <c r="G77" s="1063">
        <v>37000</v>
      </c>
      <c r="H77" s="1063">
        <v>21724000</v>
      </c>
      <c r="I77" s="1139"/>
      <c r="J77" s="1063">
        <v>0</v>
      </c>
      <c r="K77" s="1063">
        <v>0</v>
      </c>
      <c r="L77" s="1063">
        <v>0</v>
      </c>
      <c r="M77" s="1071">
        <v>1033000</v>
      </c>
    </row>
    <row r="78" spans="1:13" ht="18.95" customHeight="1">
      <c r="A78" s="972"/>
      <c r="B78" s="973"/>
      <c r="C78" s="974"/>
      <c r="D78" s="977" t="s">
        <v>42</v>
      </c>
      <c r="E78" s="1070">
        <v>22794000</v>
      </c>
      <c r="F78" s="1063">
        <v>0</v>
      </c>
      <c r="G78" s="1063">
        <v>37000</v>
      </c>
      <c r="H78" s="1063">
        <v>21724000</v>
      </c>
      <c r="I78" s="1139"/>
      <c r="J78" s="1063">
        <v>0</v>
      </c>
      <c r="K78" s="1063">
        <v>0</v>
      </c>
      <c r="L78" s="1063">
        <v>0</v>
      </c>
      <c r="M78" s="1071">
        <v>1033000</v>
      </c>
    </row>
    <row r="79" spans="1:13" ht="18.95" customHeight="1">
      <c r="A79" s="972"/>
      <c r="B79" s="973"/>
      <c r="C79" s="974"/>
      <c r="D79" s="977" t="s">
        <v>43</v>
      </c>
      <c r="E79" s="1070">
        <v>3816451.7899999996</v>
      </c>
      <c r="F79" s="1063">
        <v>0</v>
      </c>
      <c r="G79" s="1063">
        <v>1850</v>
      </c>
      <c r="H79" s="1063">
        <v>3618832.2199999997</v>
      </c>
      <c r="I79" s="1139"/>
      <c r="J79" s="1063">
        <v>0</v>
      </c>
      <c r="K79" s="1063">
        <v>0</v>
      </c>
      <c r="L79" s="1063">
        <v>0</v>
      </c>
      <c r="M79" s="1071">
        <v>195769.56999999995</v>
      </c>
    </row>
    <row r="80" spans="1:13" ht="18.95" customHeight="1">
      <c r="A80" s="976"/>
      <c r="B80" s="974"/>
      <c r="C80" s="974"/>
      <c r="D80" s="977" t="s">
        <v>44</v>
      </c>
      <c r="E80" s="1000">
        <v>0.16743229753443886</v>
      </c>
      <c r="F80" s="934">
        <v>0</v>
      </c>
      <c r="G80" s="934">
        <v>0.05</v>
      </c>
      <c r="H80" s="934">
        <v>0.16658222334744982</v>
      </c>
      <c r="I80" s="1133"/>
      <c r="J80" s="934">
        <v>0</v>
      </c>
      <c r="K80" s="934">
        <v>0</v>
      </c>
      <c r="L80" s="934">
        <v>0</v>
      </c>
      <c r="M80" s="1001">
        <v>0.18951555663117128</v>
      </c>
    </row>
    <row r="81" spans="1:13" ht="18.95" customHeight="1">
      <c r="A81" s="978"/>
      <c r="B81" s="979"/>
      <c r="C81" s="979"/>
      <c r="D81" s="977" t="s">
        <v>45</v>
      </c>
      <c r="E81" s="1002">
        <v>0.16743229753443886</v>
      </c>
      <c r="F81" s="1003">
        <v>0</v>
      </c>
      <c r="G81" s="1003">
        <v>0.05</v>
      </c>
      <c r="H81" s="1003">
        <v>0.16658222334744982</v>
      </c>
      <c r="I81" s="1137"/>
      <c r="J81" s="1003">
        <v>0</v>
      </c>
      <c r="K81" s="1003">
        <v>0</v>
      </c>
      <c r="L81" s="1003">
        <v>0</v>
      </c>
      <c r="M81" s="1004">
        <v>0.18951555663117128</v>
      </c>
    </row>
    <row r="82" spans="1:13" ht="18.95" customHeight="1">
      <c r="A82" s="972" t="s">
        <v>376</v>
      </c>
      <c r="B82" s="973" t="s">
        <v>47</v>
      </c>
      <c r="C82" s="974" t="s">
        <v>711</v>
      </c>
      <c r="D82" s="975" t="s">
        <v>41</v>
      </c>
      <c r="E82" s="1068">
        <v>25450061000</v>
      </c>
      <c r="F82" s="1063">
        <v>23422975000</v>
      </c>
      <c r="G82" s="1063">
        <v>70515000</v>
      </c>
      <c r="H82" s="1063">
        <v>873413000</v>
      </c>
      <c r="I82" s="1139"/>
      <c r="J82" s="1063">
        <v>768555000</v>
      </c>
      <c r="K82" s="1063">
        <v>0</v>
      </c>
      <c r="L82" s="1063">
        <v>0</v>
      </c>
      <c r="M82" s="1071">
        <v>314603000</v>
      </c>
    </row>
    <row r="83" spans="1:13" ht="18.95" customHeight="1">
      <c r="A83" s="972"/>
      <c r="B83" s="973"/>
      <c r="C83" s="974"/>
      <c r="D83" s="977" t="s">
        <v>42</v>
      </c>
      <c r="E83" s="1070">
        <v>25458061000</v>
      </c>
      <c r="F83" s="1063">
        <v>23406496673</v>
      </c>
      <c r="G83" s="1063">
        <v>70515000</v>
      </c>
      <c r="H83" s="1063">
        <v>896561327</v>
      </c>
      <c r="I83" s="1139"/>
      <c r="J83" s="1063">
        <v>768555000</v>
      </c>
      <c r="K83" s="1063">
        <v>0</v>
      </c>
      <c r="L83" s="1063">
        <v>0</v>
      </c>
      <c r="M83" s="1071">
        <v>315933000</v>
      </c>
    </row>
    <row r="84" spans="1:13" ht="18.95" customHeight="1">
      <c r="A84" s="972"/>
      <c r="B84" s="973"/>
      <c r="C84" s="974"/>
      <c r="D84" s="977" t="s">
        <v>43</v>
      </c>
      <c r="E84" s="1070">
        <v>4174965366.1300001</v>
      </c>
      <c r="F84" s="1063">
        <v>3730279459.8800001</v>
      </c>
      <c r="G84" s="1063">
        <v>23531884.34</v>
      </c>
      <c r="H84" s="1063">
        <v>244011683.11999997</v>
      </c>
      <c r="I84" s="1139"/>
      <c r="J84" s="1063">
        <v>90684557.579999998</v>
      </c>
      <c r="K84" s="1063">
        <v>0</v>
      </c>
      <c r="L84" s="1063">
        <v>0</v>
      </c>
      <c r="M84" s="1071">
        <v>86457781.209999979</v>
      </c>
    </row>
    <row r="85" spans="1:13" ht="18.95" customHeight="1">
      <c r="A85" s="976"/>
      <c r="B85" s="974"/>
      <c r="C85" s="974"/>
      <c r="D85" s="977" t="s">
        <v>44</v>
      </c>
      <c r="E85" s="1000">
        <v>0.16404539722439174</v>
      </c>
      <c r="F85" s="934">
        <v>0.1592572873377528</v>
      </c>
      <c r="G85" s="934">
        <v>0.33371459037084306</v>
      </c>
      <c r="H85" s="934">
        <v>0.27937720542286409</v>
      </c>
      <c r="I85" s="1133"/>
      <c r="J85" s="934">
        <v>0.11799358221597674</v>
      </c>
      <c r="K85" s="934">
        <v>0</v>
      </c>
      <c r="L85" s="934">
        <v>0</v>
      </c>
      <c r="M85" s="1001">
        <v>0.27481550147328532</v>
      </c>
    </row>
    <row r="86" spans="1:13" ht="18.95" customHeight="1">
      <c r="A86" s="978"/>
      <c r="B86" s="979"/>
      <c r="C86" s="979"/>
      <c r="D86" s="982" t="s">
        <v>45</v>
      </c>
      <c r="E86" s="1002">
        <v>0.16399384721915783</v>
      </c>
      <c r="F86" s="1003">
        <v>0.15936940551137557</v>
      </c>
      <c r="G86" s="1003">
        <v>0.33371459037084306</v>
      </c>
      <c r="H86" s="1003">
        <v>0.27216396220935812</v>
      </c>
      <c r="I86" s="1137"/>
      <c r="J86" s="1003">
        <v>0.11799358221597674</v>
      </c>
      <c r="K86" s="1003">
        <v>0</v>
      </c>
      <c r="L86" s="1003">
        <v>0</v>
      </c>
      <c r="M86" s="1004">
        <v>0.2736585959997847</v>
      </c>
    </row>
    <row r="87" spans="1:13" ht="18.95" customHeight="1">
      <c r="A87" s="972" t="s">
        <v>377</v>
      </c>
      <c r="B87" s="973" t="s">
        <v>47</v>
      </c>
      <c r="C87" s="974" t="s">
        <v>83</v>
      </c>
      <c r="D87" s="977" t="s">
        <v>41</v>
      </c>
      <c r="E87" s="1068">
        <v>16396259000</v>
      </c>
      <c r="F87" s="1063">
        <v>974759000</v>
      </c>
      <c r="G87" s="1063">
        <v>395847000</v>
      </c>
      <c r="H87" s="1063">
        <v>13757558000</v>
      </c>
      <c r="I87" s="1139"/>
      <c r="J87" s="1063">
        <v>382811000</v>
      </c>
      <c r="K87" s="1063">
        <v>0</v>
      </c>
      <c r="L87" s="1063">
        <v>0</v>
      </c>
      <c r="M87" s="1071">
        <v>885284000</v>
      </c>
    </row>
    <row r="88" spans="1:13" ht="18.95" customHeight="1">
      <c r="A88" s="972"/>
      <c r="B88" s="973"/>
      <c r="C88" s="974"/>
      <c r="D88" s="977" t="s">
        <v>42</v>
      </c>
      <c r="E88" s="1070">
        <v>16465566839.129997</v>
      </c>
      <c r="F88" s="1063">
        <v>978133550</v>
      </c>
      <c r="G88" s="1063">
        <v>392371872.75999999</v>
      </c>
      <c r="H88" s="1063">
        <v>13807740333.599998</v>
      </c>
      <c r="I88" s="1139"/>
      <c r="J88" s="1063">
        <v>394707002.13999999</v>
      </c>
      <c r="K88" s="1063">
        <v>0</v>
      </c>
      <c r="L88" s="1063">
        <v>0</v>
      </c>
      <c r="M88" s="1071">
        <v>892614080.63000011</v>
      </c>
    </row>
    <row r="89" spans="1:13" ht="18.95" customHeight="1">
      <c r="A89" s="972"/>
      <c r="B89" s="973"/>
      <c r="C89" s="974"/>
      <c r="D89" s="977" t="s">
        <v>43</v>
      </c>
      <c r="E89" s="1070">
        <v>2701490245.2399945</v>
      </c>
      <c r="F89" s="1063">
        <v>162025384.12</v>
      </c>
      <c r="G89" s="1063">
        <v>12047247.400000002</v>
      </c>
      <c r="H89" s="1063">
        <v>2399540216.1699948</v>
      </c>
      <c r="I89" s="1139"/>
      <c r="J89" s="1063">
        <v>5189396.5199999996</v>
      </c>
      <c r="K89" s="1063">
        <v>0</v>
      </c>
      <c r="L89" s="1063">
        <v>0</v>
      </c>
      <c r="M89" s="1071">
        <v>122688001.02999994</v>
      </c>
    </row>
    <row r="90" spans="1:13" ht="18.95" customHeight="1">
      <c r="A90" s="972"/>
      <c r="B90" s="974"/>
      <c r="C90" s="974"/>
      <c r="D90" s="977" t="s">
        <v>44</v>
      </c>
      <c r="E90" s="1000">
        <v>0.16476259890990955</v>
      </c>
      <c r="F90" s="934">
        <v>0.16622096756223848</v>
      </c>
      <c r="G90" s="934">
        <v>3.0434100548949475E-2</v>
      </c>
      <c r="H90" s="934">
        <v>0.17441614392394311</v>
      </c>
      <c r="I90" s="1133"/>
      <c r="J90" s="934">
        <v>1.3556027700353437E-2</v>
      </c>
      <c r="K90" s="934">
        <v>0</v>
      </c>
      <c r="L90" s="934">
        <v>0</v>
      </c>
      <c r="M90" s="1001">
        <v>0.13858603683111853</v>
      </c>
    </row>
    <row r="91" spans="1:13" ht="18.95" customHeight="1">
      <c r="A91" s="978"/>
      <c r="B91" s="979"/>
      <c r="C91" s="979"/>
      <c r="D91" s="980" t="s">
        <v>45</v>
      </c>
      <c r="E91" s="1002">
        <v>0.16406907042033755</v>
      </c>
      <c r="F91" s="1003">
        <v>0.1656475070505454</v>
      </c>
      <c r="G91" s="1003">
        <v>3.0703646811525855E-2</v>
      </c>
      <c r="H91" s="1003">
        <v>0.1737822524320588</v>
      </c>
      <c r="I91" s="1137"/>
      <c r="J91" s="1003">
        <v>1.3147465061081826E-2</v>
      </c>
      <c r="K91" s="1003">
        <v>0</v>
      </c>
      <c r="L91" s="1003">
        <v>0</v>
      </c>
      <c r="M91" s="1004">
        <v>0.13744797857480323</v>
      </c>
    </row>
    <row r="92" spans="1:13" ht="18.95" customHeight="1">
      <c r="A92" s="972" t="s">
        <v>378</v>
      </c>
      <c r="B92" s="973" t="s">
        <v>47</v>
      </c>
      <c r="C92" s="974" t="s">
        <v>379</v>
      </c>
      <c r="D92" s="975" t="s">
        <v>41</v>
      </c>
      <c r="E92" s="1068">
        <v>2752517000</v>
      </c>
      <c r="F92" s="1063">
        <v>8050000</v>
      </c>
      <c r="G92" s="1063">
        <v>138806000</v>
      </c>
      <c r="H92" s="1063">
        <v>2447687000</v>
      </c>
      <c r="I92" s="1139"/>
      <c r="J92" s="1063">
        <v>157963000</v>
      </c>
      <c r="K92" s="1063">
        <v>0</v>
      </c>
      <c r="L92" s="1063">
        <v>0</v>
      </c>
      <c r="M92" s="1071">
        <v>11000</v>
      </c>
    </row>
    <row r="93" spans="1:13" ht="18.95" customHeight="1">
      <c r="A93" s="972"/>
      <c r="B93" s="973"/>
      <c r="C93" s="974" t="s">
        <v>380</v>
      </c>
      <c r="D93" s="977" t="s">
        <v>42</v>
      </c>
      <c r="E93" s="1070">
        <v>2756005739</v>
      </c>
      <c r="F93" s="1063">
        <v>9745643</v>
      </c>
      <c r="G93" s="1063">
        <v>138806000</v>
      </c>
      <c r="H93" s="1063">
        <v>2449480096</v>
      </c>
      <c r="I93" s="1139"/>
      <c r="J93" s="1063">
        <v>157963000</v>
      </c>
      <c r="K93" s="1063">
        <v>0</v>
      </c>
      <c r="L93" s="1063">
        <v>0</v>
      </c>
      <c r="M93" s="1071">
        <v>11000</v>
      </c>
    </row>
    <row r="94" spans="1:13" ht="18.95" customHeight="1">
      <c r="A94" s="972"/>
      <c r="B94" s="973"/>
      <c r="C94" s="974" t="s">
        <v>381</v>
      </c>
      <c r="D94" s="977" t="s">
        <v>43</v>
      </c>
      <c r="E94" s="1070">
        <v>431848727.44</v>
      </c>
      <c r="F94" s="1063">
        <v>2541682.92</v>
      </c>
      <c r="G94" s="1063">
        <v>30796119.819999993</v>
      </c>
      <c r="H94" s="1063">
        <v>398077580.13</v>
      </c>
      <c r="I94" s="1139"/>
      <c r="J94" s="1063">
        <v>433344.56999999995</v>
      </c>
      <c r="K94" s="1063">
        <v>0</v>
      </c>
      <c r="L94" s="1063">
        <v>0</v>
      </c>
      <c r="M94" s="1071">
        <v>0</v>
      </c>
    </row>
    <row r="95" spans="1:13" ht="18.95" customHeight="1">
      <c r="A95" s="976"/>
      <c r="B95" s="974"/>
      <c r="C95" s="974" t="s">
        <v>382</v>
      </c>
      <c r="D95" s="977" t="s">
        <v>44</v>
      </c>
      <c r="E95" s="1000">
        <v>0.15689230164246035</v>
      </c>
      <c r="F95" s="934">
        <v>0.31573700869565219</v>
      </c>
      <c r="G95" s="934">
        <v>0.22186447142054372</v>
      </c>
      <c r="H95" s="934">
        <v>0.16263418489782394</v>
      </c>
      <c r="I95" s="1133"/>
      <c r="J95" s="934">
        <v>2.7433295771794658E-3</v>
      </c>
      <c r="K95" s="934">
        <v>0</v>
      </c>
      <c r="L95" s="934">
        <v>0</v>
      </c>
      <c r="M95" s="1001">
        <v>0</v>
      </c>
    </row>
    <row r="96" spans="1:13" ht="18.95" customHeight="1">
      <c r="A96" s="978"/>
      <c r="B96" s="979"/>
      <c r="C96" s="979"/>
      <c r="D96" s="982" t="s">
        <v>45</v>
      </c>
      <c r="E96" s="1002">
        <v>0.15669369672528102</v>
      </c>
      <c r="F96" s="1003">
        <v>0.26080197273797123</v>
      </c>
      <c r="G96" s="1003">
        <v>0.22186447142054372</v>
      </c>
      <c r="H96" s="1003">
        <v>0.16251513159060182</v>
      </c>
      <c r="I96" s="1137"/>
      <c r="J96" s="1003">
        <v>2.7433295771794658E-3</v>
      </c>
      <c r="K96" s="1003">
        <v>0</v>
      </c>
      <c r="L96" s="1003">
        <v>0</v>
      </c>
      <c r="M96" s="1004">
        <v>0</v>
      </c>
    </row>
    <row r="97" spans="1:13" ht="18.95" customHeight="1">
      <c r="A97" s="972" t="s">
        <v>383</v>
      </c>
      <c r="B97" s="973" t="s">
        <v>47</v>
      </c>
      <c r="C97" s="974" t="s">
        <v>113</v>
      </c>
      <c r="D97" s="977" t="s">
        <v>41</v>
      </c>
      <c r="E97" s="1068">
        <v>42178633000</v>
      </c>
      <c r="F97" s="1063">
        <v>1722559000</v>
      </c>
      <c r="G97" s="1063">
        <v>1792145000</v>
      </c>
      <c r="H97" s="1063">
        <v>23489084000</v>
      </c>
      <c r="I97" s="1139"/>
      <c r="J97" s="1063">
        <v>15174228000</v>
      </c>
      <c r="K97" s="1063">
        <v>0</v>
      </c>
      <c r="L97" s="1063">
        <v>0</v>
      </c>
      <c r="M97" s="1071">
        <v>617000</v>
      </c>
    </row>
    <row r="98" spans="1:13" ht="18.95" customHeight="1">
      <c r="A98" s="972"/>
      <c r="B98" s="973"/>
      <c r="C98" s="974"/>
      <c r="D98" s="977" t="s">
        <v>42</v>
      </c>
      <c r="E98" s="1070">
        <v>42178633000</v>
      </c>
      <c r="F98" s="1063">
        <v>1722559000</v>
      </c>
      <c r="G98" s="1063">
        <v>1760219149.8999999</v>
      </c>
      <c r="H98" s="1063">
        <v>23521009850.099998</v>
      </c>
      <c r="I98" s="1139"/>
      <c r="J98" s="1063">
        <v>15174228000</v>
      </c>
      <c r="K98" s="1063">
        <v>0</v>
      </c>
      <c r="L98" s="1063">
        <v>0</v>
      </c>
      <c r="M98" s="1071">
        <v>617000</v>
      </c>
    </row>
    <row r="99" spans="1:13" ht="18.95" customHeight="1">
      <c r="A99" s="972"/>
      <c r="B99" s="973"/>
      <c r="C99" s="974"/>
      <c r="D99" s="977" t="s">
        <v>43</v>
      </c>
      <c r="E99" s="1070">
        <v>3699553030.1699977</v>
      </c>
      <c r="F99" s="1063">
        <v>243443146.36000001</v>
      </c>
      <c r="G99" s="1063">
        <v>222127980</v>
      </c>
      <c r="H99" s="1063">
        <v>2839704485.2699976</v>
      </c>
      <c r="I99" s="1139"/>
      <c r="J99" s="1063">
        <v>394259942.77000004</v>
      </c>
      <c r="K99" s="1063">
        <v>0</v>
      </c>
      <c r="L99" s="1063">
        <v>0</v>
      </c>
      <c r="M99" s="1071">
        <v>17475.77</v>
      </c>
    </row>
    <row r="100" spans="1:13" ht="18.95" customHeight="1">
      <c r="A100" s="976"/>
      <c r="B100" s="974"/>
      <c r="C100" s="974"/>
      <c r="D100" s="977" t="s">
        <v>44</v>
      </c>
      <c r="E100" s="1000">
        <v>8.7711544140607819E-2</v>
      </c>
      <c r="F100" s="934">
        <v>0.14132644882410414</v>
      </c>
      <c r="G100" s="934">
        <v>0.12394531692469081</v>
      </c>
      <c r="H100" s="934">
        <v>0.12089464558388048</v>
      </c>
      <c r="I100" s="1133"/>
      <c r="J100" s="934">
        <v>2.5982207646412063E-2</v>
      </c>
      <c r="K100" s="934">
        <v>0</v>
      </c>
      <c r="L100" s="934">
        <v>0</v>
      </c>
      <c r="M100" s="1001">
        <v>2.8323776337115074E-2</v>
      </c>
    </row>
    <row r="101" spans="1:13" ht="18.95" customHeight="1">
      <c r="A101" s="978"/>
      <c r="B101" s="979"/>
      <c r="C101" s="979"/>
      <c r="D101" s="980" t="s">
        <v>45</v>
      </c>
      <c r="E101" s="1002">
        <v>8.7711544140607819E-2</v>
      </c>
      <c r="F101" s="1003">
        <v>0.14132644882410414</v>
      </c>
      <c r="G101" s="1003">
        <v>0.12619336632749356</v>
      </c>
      <c r="H101" s="1003">
        <v>0.12073055125470834</v>
      </c>
      <c r="I101" s="1137"/>
      <c r="J101" s="1003">
        <v>2.5982207646412063E-2</v>
      </c>
      <c r="K101" s="1003">
        <v>0</v>
      </c>
      <c r="L101" s="1003">
        <v>0</v>
      </c>
      <c r="M101" s="1004">
        <v>2.8323776337115074E-2</v>
      </c>
    </row>
    <row r="102" spans="1:13" ht="18.95" customHeight="1">
      <c r="A102" s="989" t="s">
        <v>384</v>
      </c>
      <c r="B102" s="985" t="s">
        <v>47</v>
      </c>
      <c r="C102" s="990" t="s">
        <v>385</v>
      </c>
      <c r="D102" s="987" t="s">
        <v>41</v>
      </c>
      <c r="E102" s="1068">
        <v>103741494000</v>
      </c>
      <c r="F102" s="1063">
        <v>79454085000</v>
      </c>
      <c r="G102" s="1063">
        <v>24156652000</v>
      </c>
      <c r="H102" s="1063">
        <v>129931000</v>
      </c>
      <c r="I102" s="1139"/>
      <c r="J102" s="1063">
        <v>826000</v>
      </c>
      <c r="K102" s="1063">
        <v>0</v>
      </c>
      <c r="L102" s="1063">
        <v>0</v>
      </c>
      <c r="M102" s="1071">
        <v>0</v>
      </c>
    </row>
    <row r="103" spans="1:13" ht="18.95" customHeight="1">
      <c r="A103" s="972"/>
      <c r="B103" s="973"/>
      <c r="C103" s="974" t="s">
        <v>386</v>
      </c>
      <c r="D103" s="977" t="s">
        <v>42</v>
      </c>
      <c r="E103" s="1070">
        <v>103741494000</v>
      </c>
      <c r="F103" s="1063">
        <v>79454085000</v>
      </c>
      <c r="G103" s="1063">
        <v>24156289519</v>
      </c>
      <c r="H103" s="1063">
        <v>130293481</v>
      </c>
      <c r="I103" s="1139"/>
      <c r="J103" s="1063">
        <v>826000</v>
      </c>
      <c r="K103" s="1063">
        <v>0</v>
      </c>
      <c r="L103" s="1063">
        <v>0</v>
      </c>
      <c r="M103" s="1071">
        <v>0</v>
      </c>
    </row>
    <row r="104" spans="1:13" ht="18.95" customHeight="1">
      <c r="A104" s="972"/>
      <c r="B104" s="973"/>
      <c r="C104" s="974"/>
      <c r="D104" s="977" t="s">
        <v>43</v>
      </c>
      <c r="E104" s="1070">
        <v>7528751693.3600006</v>
      </c>
      <c r="F104" s="1063">
        <v>3703116971.5999994</v>
      </c>
      <c r="G104" s="1063">
        <v>3807231887.0800004</v>
      </c>
      <c r="H104" s="1063">
        <v>18402834.680000007</v>
      </c>
      <c r="I104" s="1139"/>
      <c r="J104" s="1063">
        <v>0</v>
      </c>
      <c r="K104" s="1063">
        <v>0</v>
      </c>
      <c r="L104" s="1063">
        <v>0</v>
      </c>
      <c r="M104" s="1071">
        <v>0</v>
      </c>
    </row>
    <row r="105" spans="1:13" ht="18.95" customHeight="1">
      <c r="A105" s="976"/>
      <c r="B105" s="974"/>
      <c r="C105" s="974"/>
      <c r="D105" s="977" t="s">
        <v>44</v>
      </c>
      <c r="E105" s="1000">
        <v>7.2572231255509018E-2</v>
      </c>
      <c r="F105" s="934">
        <v>4.6607005437165366E-2</v>
      </c>
      <c r="G105" s="934">
        <v>0.15760594171245254</v>
      </c>
      <c r="H105" s="934">
        <v>0.14163544250409837</v>
      </c>
      <c r="I105" s="1133"/>
      <c r="J105" s="934">
        <v>0</v>
      </c>
      <c r="K105" s="934">
        <v>0</v>
      </c>
      <c r="L105" s="934">
        <v>0</v>
      </c>
      <c r="M105" s="1001">
        <v>0</v>
      </c>
    </row>
    <row r="106" spans="1:13" ht="18.95" customHeight="1">
      <c r="A106" s="978"/>
      <c r="B106" s="979"/>
      <c r="C106" s="979"/>
      <c r="D106" s="983" t="s">
        <v>45</v>
      </c>
      <c r="E106" s="1002">
        <v>7.2572231255509018E-2</v>
      </c>
      <c r="F106" s="1003">
        <v>4.6607005437165366E-2</v>
      </c>
      <c r="G106" s="1003">
        <v>0.15760830669318823</v>
      </c>
      <c r="H106" s="1003">
        <v>0.14124140777235053</v>
      </c>
      <c r="I106" s="1137"/>
      <c r="J106" s="1003">
        <v>0</v>
      </c>
      <c r="K106" s="1003">
        <v>0</v>
      </c>
      <c r="L106" s="1003">
        <v>0</v>
      </c>
      <c r="M106" s="1004">
        <v>0</v>
      </c>
    </row>
    <row r="107" spans="1:13" ht="18.95" customHeight="1">
      <c r="A107" s="972" t="s">
        <v>387</v>
      </c>
      <c r="B107" s="973" t="s">
        <v>47</v>
      </c>
      <c r="C107" s="974" t="s">
        <v>388</v>
      </c>
      <c r="D107" s="988" t="s">
        <v>41</v>
      </c>
      <c r="E107" s="1068">
        <v>16811981000</v>
      </c>
      <c r="F107" s="1063">
        <v>2910184000</v>
      </c>
      <c r="G107" s="1063">
        <v>258046000</v>
      </c>
      <c r="H107" s="1063">
        <v>13245872000</v>
      </c>
      <c r="I107" s="1139"/>
      <c r="J107" s="1063">
        <v>350815000</v>
      </c>
      <c r="K107" s="1063">
        <v>0</v>
      </c>
      <c r="L107" s="1063">
        <v>0</v>
      </c>
      <c r="M107" s="1071">
        <v>47064000</v>
      </c>
    </row>
    <row r="108" spans="1:13" ht="18.95" customHeight="1">
      <c r="A108" s="972"/>
      <c r="B108" s="973"/>
      <c r="C108" s="974" t="s">
        <v>389</v>
      </c>
      <c r="D108" s="977" t="s">
        <v>42</v>
      </c>
      <c r="E108" s="1070">
        <v>16865149533.219999</v>
      </c>
      <c r="F108" s="1063">
        <v>2910275770</v>
      </c>
      <c r="G108" s="1063">
        <v>258169680</v>
      </c>
      <c r="H108" s="1063">
        <v>13253322700</v>
      </c>
      <c r="I108" s="1139"/>
      <c r="J108" s="1063">
        <v>354193400</v>
      </c>
      <c r="K108" s="1063">
        <v>0</v>
      </c>
      <c r="L108" s="1063">
        <v>0</v>
      </c>
      <c r="M108" s="1071">
        <v>89187983.219999999</v>
      </c>
    </row>
    <row r="109" spans="1:13" ht="18.95" customHeight="1">
      <c r="A109" s="972"/>
      <c r="B109" s="973"/>
      <c r="C109" s="974"/>
      <c r="D109" s="977" t="s">
        <v>43</v>
      </c>
      <c r="E109" s="1070">
        <v>3551257701.7900066</v>
      </c>
      <c r="F109" s="1063">
        <v>746616917.54999995</v>
      </c>
      <c r="G109" s="1063">
        <v>46886986.750000015</v>
      </c>
      <c r="H109" s="1063">
        <v>2735392474.3500066</v>
      </c>
      <c r="I109" s="1139"/>
      <c r="J109" s="1063">
        <v>11451190.51</v>
      </c>
      <c r="K109" s="1063">
        <v>0</v>
      </c>
      <c r="L109" s="1063">
        <v>0</v>
      </c>
      <c r="M109" s="1071">
        <v>10910132.629999999</v>
      </c>
    </row>
    <row r="110" spans="1:13" ht="18.95" customHeight="1">
      <c r="A110" s="972"/>
      <c r="B110" s="974"/>
      <c r="C110" s="974"/>
      <c r="D110" s="977" t="s">
        <v>44</v>
      </c>
      <c r="E110" s="1000">
        <v>0.21123374466043035</v>
      </c>
      <c r="F110" s="934">
        <v>0.25655316555585489</v>
      </c>
      <c r="G110" s="934">
        <v>0.18170011063918842</v>
      </c>
      <c r="H110" s="934">
        <v>0.20650905235608547</v>
      </c>
      <c r="I110" s="1133"/>
      <c r="J110" s="934">
        <v>3.264167869104799E-2</v>
      </c>
      <c r="K110" s="934">
        <v>0</v>
      </c>
      <c r="L110" s="934">
        <v>0</v>
      </c>
      <c r="M110" s="1001">
        <v>0.23181481875743665</v>
      </c>
    </row>
    <row r="111" spans="1:13" ht="18.95" customHeight="1">
      <c r="A111" s="978"/>
      <c r="B111" s="979"/>
      <c r="C111" s="979"/>
      <c r="D111" s="977" t="s">
        <v>45</v>
      </c>
      <c r="E111" s="1002">
        <v>0.21056781588535245</v>
      </c>
      <c r="F111" s="1003">
        <v>0.25654507564071838</v>
      </c>
      <c r="G111" s="1003">
        <v>0.181613064516329</v>
      </c>
      <c r="H111" s="1003">
        <v>0.20639295792216744</v>
      </c>
      <c r="I111" s="1137"/>
      <c r="J111" s="1003">
        <v>3.2330332835112115E-2</v>
      </c>
      <c r="K111" s="1003">
        <v>0</v>
      </c>
      <c r="L111" s="1003">
        <v>0</v>
      </c>
      <c r="M111" s="1004">
        <v>0.12232738353425904</v>
      </c>
    </row>
    <row r="112" spans="1:13" ht="18.95" customHeight="1">
      <c r="A112" s="972" t="s">
        <v>390</v>
      </c>
      <c r="B112" s="973" t="s">
        <v>47</v>
      </c>
      <c r="C112" s="974" t="s">
        <v>391</v>
      </c>
      <c r="D112" s="975" t="s">
        <v>41</v>
      </c>
      <c r="E112" s="1068">
        <v>15787467000</v>
      </c>
      <c r="F112" s="1063">
        <v>188481000</v>
      </c>
      <c r="G112" s="1063">
        <v>312093000</v>
      </c>
      <c r="H112" s="1063">
        <v>14374598000</v>
      </c>
      <c r="I112" s="1139"/>
      <c r="J112" s="1063">
        <v>892514000</v>
      </c>
      <c r="K112" s="1063">
        <v>0</v>
      </c>
      <c r="L112" s="1063">
        <v>0</v>
      </c>
      <c r="M112" s="1071">
        <v>19781000</v>
      </c>
    </row>
    <row r="113" spans="1:13" ht="18.95" customHeight="1">
      <c r="A113" s="972"/>
      <c r="B113" s="973"/>
      <c r="C113" s="974"/>
      <c r="D113" s="977" t="s">
        <v>42</v>
      </c>
      <c r="E113" s="1070">
        <v>15787467000</v>
      </c>
      <c r="F113" s="1063">
        <v>188481000</v>
      </c>
      <c r="G113" s="1063">
        <v>311252126</v>
      </c>
      <c r="H113" s="1063">
        <v>14375438874</v>
      </c>
      <c r="I113" s="1139"/>
      <c r="J113" s="1063">
        <v>892514000</v>
      </c>
      <c r="K113" s="1063">
        <v>0</v>
      </c>
      <c r="L113" s="1063">
        <v>0</v>
      </c>
      <c r="M113" s="1071">
        <v>19781000</v>
      </c>
    </row>
    <row r="114" spans="1:13" ht="18.95" customHeight="1">
      <c r="A114" s="972"/>
      <c r="B114" s="973"/>
      <c r="C114" s="974"/>
      <c r="D114" s="977" t="s">
        <v>43</v>
      </c>
      <c r="E114" s="1070">
        <v>2607609531.5099998</v>
      </c>
      <c r="F114" s="1063">
        <v>20603064.630000003</v>
      </c>
      <c r="G114" s="1063">
        <v>61692103.619999997</v>
      </c>
      <c r="H114" s="1063">
        <v>2494393050.7399998</v>
      </c>
      <c r="I114" s="1139"/>
      <c r="J114" s="1063">
        <v>30647058.099999994</v>
      </c>
      <c r="K114" s="1063">
        <v>0</v>
      </c>
      <c r="L114" s="1063">
        <v>0</v>
      </c>
      <c r="M114" s="1071">
        <v>274254.42</v>
      </c>
    </row>
    <row r="115" spans="1:13" ht="18.95" customHeight="1">
      <c r="A115" s="976"/>
      <c r="B115" s="974"/>
      <c r="C115" s="974"/>
      <c r="D115" s="977" t="s">
        <v>44</v>
      </c>
      <c r="E115" s="1000">
        <v>0.16516959506613693</v>
      </c>
      <c r="F115" s="934">
        <v>0.10931109570725964</v>
      </c>
      <c r="G115" s="934">
        <v>0.1976721798310119</v>
      </c>
      <c r="H115" s="934">
        <v>0.17352784757806791</v>
      </c>
      <c r="I115" s="1133"/>
      <c r="J115" s="934">
        <v>3.4337901814425316E-2</v>
      </c>
      <c r="K115" s="934">
        <v>0</v>
      </c>
      <c r="L115" s="934">
        <v>0</v>
      </c>
      <c r="M115" s="1001">
        <v>1.3864537687680097E-2</v>
      </c>
    </row>
    <row r="116" spans="1:13" ht="18.95" customHeight="1">
      <c r="A116" s="978"/>
      <c r="B116" s="979"/>
      <c r="C116" s="979"/>
      <c r="D116" s="982" t="s">
        <v>45</v>
      </c>
      <c r="E116" s="1002">
        <v>0.16516959506613693</v>
      </c>
      <c r="F116" s="1003">
        <v>0.10931109570725964</v>
      </c>
      <c r="G116" s="1003">
        <v>0.19820620797944363</v>
      </c>
      <c r="H116" s="1003">
        <v>0.17351769727541744</v>
      </c>
      <c r="I116" s="1137"/>
      <c r="J116" s="1003">
        <v>3.4337901814425316E-2</v>
      </c>
      <c r="K116" s="1003">
        <v>0</v>
      </c>
      <c r="L116" s="1003">
        <v>0</v>
      </c>
      <c r="M116" s="1004">
        <v>1.3864537687680097E-2</v>
      </c>
    </row>
    <row r="117" spans="1:13" ht="18.95" hidden="1" customHeight="1">
      <c r="A117" s="972" t="s">
        <v>392</v>
      </c>
      <c r="B117" s="973" t="s">
        <v>47</v>
      </c>
      <c r="C117" s="974" t="s">
        <v>393</v>
      </c>
      <c r="D117" s="975" t="s">
        <v>41</v>
      </c>
      <c r="E117" s="1140">
        <v>0</v>
      </c>
      <c r="F117" s="1139">
        <v>0</v>
      </c>
      <c r="G117" s="1139">
        <v>0</v>
      </c>
      <c r="H117" s="1139">
        <v>0</v>
      </c>
      <c r="I117" s="1139"/>
      <c r="J117" s="1139">
        <v>0</v>
      </c>
      <c r="K117" s="1139">
        <v>0</v>
      </c>
      <c r="L117" s="1139">
        <v>0</v>
      </c>
      <c r="M117" s="1142">
        <v>0</v>
      </c>
    </row>
    <row r="118" spans="1:13" ht="18.95" hidden="1" customHeight="1">
      <c r="A118" s="972"/>
      <c r="B118" s="973"/>
      <c r="C118" s="974" t="s">
        <v>394</v>
      </c>
      <c r="D118" s="977" t="s">
        <v>42</v>
      </c>
      <c r="E118" s="1070">
        <v>0</v>
      </c>
      <c r="F118" s="1063">
        <v>0</v>
      </c>
      <c r="G118" s="1063">
        <v>0</v>
      </c>
      <c r="H118" s="1063">
        <v>0</v>
      </c>
      <c r="I118" s="1139"/>
      <c r="J118" s="1063">
        <v>0</v>
      </c>
      <c r="K118" s="1063">
        <v>0</v>
      </c>
      <c r="L118" s="1063">
        <v>0</v>
      </c>
      <c r="M118" s="1071">
        <v>0</v>
      </c>
    </row>
    <row r="119" spans="1:13" ht="18.95" hidden="1" customHeight="1">
      <c r="A119" s="972"/>
      <c r="B119" s="973"/>
      <c r="C119" s="974" t="s">
        <v>395</v>
      </c>
      <c r="D119" s="977" t="s">
        <v>43</v>
      </c>
      <c r="E119" s="1070">
        <v>0</v>
      </c>
      <c r="F119" s="1063">
        <v>0</v>
      </c>
      <c r="G119" s="1063">
        <v>0</v>
      </c>
      <c r="H119" s="1063">
        <v>0</v>
      </c>
      <c r="I119" s="1139"/>
      <c r="J119" s="1063">
        <v>0</v>
      </c>
      <c r="K119" s="1063">
        <v>0</v>
      </c>
      <c r="L119" s="1063">
        <v>0</v>
      </c>
      <c r="M119" s="1071">
        <v>0</v>
      </c>
    </row>
    <row r="120" spans="1:13" ht="18.95" hidden="1" customHeight="1">
      <c r="A120" s="976"/>
      <c r="B120" s="974"/>
      <c r="C120" s="974" t="s">
        <v>396</v>
      </c>
      <c r="D120" s="977" t="s">
        <v>44</v>
      </c>
      <c r="E120" s="1000">
        <v>0</v>
      </c>
      <c r="F120" s="934">
        <v>0</v>
      </c>
      <c r="G120" s="934">
        <v>0</v>
      </c>
      <c r="H120" s="934">
        <v>0</v>
      </c>
      <c r="I120" s="1133"/>
      <c r="J120" s="934">
        <v>0</v>
      </c>
      <c r="K120" s="934">
        <v>0</v>
      </c>
      <c r="L120" s="934">
        <v>0</v>
      </c>
      <c r="M120" s="1001">
        <v>0</v>
      </c>
    </row>
    <row r="121" spans="1:13" ht="18.95" hidden="1" customHeight="1">
      <c r="A121" s="978"/>
      <c r="B121" s="979"/>
      <c r="C121" s="979" t="s">
        <v>397</v>
      </c>
      <c r="D121" s="982" t="s">
        <v>45</v>
      </c>
      <c r="E121" s="1002">
        <v>0</v>
      </c>
      <c r="F121" s="1003">
        <v>0</v>
      </c>
      <c r="G121" s="1003">
        <v>0</v>
      </c>
      <c r="H121" s="1003">
        <v>0</v>
      </c>
      <c r="I121" s="1137"/>
      <c r="J121" s="1003">
        <v>0</v>
      </c>
      <c r="K121" s="1003">
        <v>0</v>
      </c>
      <c r="L121" s="1003">
        <v>0</v>
      </c>
      <c r="M121" s="1004">
        <v>0</v>
      </c>
    </row>
    <row r="122" spans="1:13" ht="18.95" customHeight="1">
      <c r="A122" s="972" t="s">
        <v>398</v>
      </c>
      <c r="B122" s="973" t="s">
        <v>47</v>
      </c>
      <c r="C122" s="974" t="s">
        <v>399</v>
      </c>
      <c r="D122" s="975" t="s">
        <v>41</v>
      </c>
      <c r="E122" s="1068">
        <v>28000000000</v>
      </c>
      <c r="F122" s="1063">
        <v>0</v>
      </c>
      <c r="G122" s="1063">
        <v>0</v>
      </c>
      <c r="H122" s="1063">
        <v>100000</v>
      </c>
      <c r="I122" s="1139"/>
      <c r="J122" s="1063">
        <v>0</v>
      </c>
      <c r="K122" s="1063">
        <v>27999900000</v>
      </c>
      <c r="L122" s="1063">
        <v>0</v>
      </c>
      <c r="M122" s="1071">
        <v>0</v>
      </c>
    </row>
    <row r="123" spans="1:13" ht="18.95" customHeight="1">
      <c r="A123" s="972"/>
      <c r="B123" s="973"/>
      <c r="C123" s="974"/>
      <c r="D123" s="977" t="s">
        <v>42</v>
      </c>
      <c r="E123" s="1070">
        <v>28000000000</v>
      </c>
      <c r="F123" s="1063">
        <v>0</v>
      </c>
      <c r="G123" s="1063">
        <v>0</v>
      </c>
      <c r="H123" s="1063">
        <v>100000</v>
      </c>
      <c r="I123" s="1139"/>
      <c r="J123" s="1063">
        <v>0</v>
      </c>
      <c r="K123" s="1063">
        <v>27999900000</v>
      </c>
      <c r="L123" s="1063">
        <v>0</v>
      </c>
      <c r="M123" s="1071">
        <v>0</v>
      </c>
    </row>
    <row r="124" spans="1:13" ht="18.95" customHeight="1">
      <c r="A124" s="972"/>
      <c r="B124" s="973"/>
      <c r="C124" s="974"/>
      <c r="D124" s="977" t="s">
        <v>43</v>
      </c>
      <c r="E124" s="1070">
        <v>3836168333.0100002</v>
      </c>
      <c r="F124" s="1063">
        <v>0</v>
      </c>
      <c r="G124" s="1063">
        <v>0</v>
      </c>
      <c r="H124" s="1063">
        <v>0</v>
      </c>
      <c r="I124" s="1139"/>
      <c r="J124" s="1063">
        <v>0</v>
      </c>
      <c r="K124" s="1063">
        <v>3836168333.0100002</v>
      </c>
      <c r="L124" s="1063">
        <v>0</v>
      </c>
      <c r="M124" s="1071">
        <v>0</v>
      </c>
    </row>
    <row r="125" spans="1:13" ht="18.95" customHeight="1">
      <c r="A125" s="976"/>
      <c r="B125" s="974"/>
      <c r="C125" s="974"/>
      <c r="D125" s="977" t="s">
        <v>44</v>
      </c>
      <c r="E125" s="1000">
        <v>0.13700601189321429</v>
      </c>
      <c r="F125" s="934">
        <v>0</v>
      </c>
      <c r="G125" s="934">
        <v>0</v>
      </c>
      <c r="H125" s="934">
        <v>0</v>
      </c>
      <c r="I125" s="1133"/>
      <c r="J125" s="934">
        <v>0</v>
      </c>
      <c r="K125" s="934">
        <v>0.13700650120214716</v>
      </c>
      <c r="L125" s="934">
        <v>0</v>
      </c>
      <c r="M125" s="1001">
        <v>0</v>
      </c>
    </row>
    <row r="126" spans="1:13" ht="18.95" customHeight="1">
      <c r="A126" s="978"/>
      <c r="B126" s="979"/>
      <c r="C126" s="979"/>
      <c r="D126" s="982" t="s">
        <v>45</v>
      </c>
      <c r="E126" s="1002">
        <v>0.13700601189321429</v>
      </c>
      <c r="F126" s="1003">
        <v>0</v>
      </c>
      <c r="G126" s="1003">
        <v>0</v>
      </c>
      <c r="H126" s="1003">
        <v>0</v>
      </c>
      <c r="I126" s="1137"/>
      <c r="J126" s="1003">
        <v>0</v>
      </c>
      <c r="K126" s="1003">
        <v>0.13700650120214716</v>
      </c>
      <c r="L126" s="1003">
        <v>0</v>
      </c>
      <c r="M126" s="1004">
        <v>0</v>
      </c>
    </row>
    <row r="127" spans="1:13" ht="18.95" customHeight="1">
      <c r="A127" s="972" t="s">
        <v>400</v>
      </c>
      <c r="B127" s="973" t="s">
        <v>47</v>
      </c>
      <c r="C127" s="974" t="s">
        <v>401</v>
      </c>
      <c r="D127" s="975" t="s">
        <v>41</v>
      </c>
      <c r="E127" s="1068">
        <v>125613078000</v>
      </c>
      <c r="F127" s="1063">
        <v>81817709000</v>
      </c>
      <c r="G127" s="1063">
        <v>1287083000</v>
      </c>
      <c r="H127" s="1063">
        <v>5432196000</v>
      </c>
      <c r="I127" s="1139"/>
      <c r="J127" s="1063">
        <v>1685186000</v>
      </c>
      <c r="K127" s="1063">
        <v>0</v>
      </c>
      <c r="L127" s="1063">
        <v>28520043000</v>
      </c>
      <c r="M127" s="1071">
        <v>6870861000</v>
      </c>
    </row>
    <row r="128" spans="1:13" ht="18.95" customHeight="1">
      <c r="A128" s="976"/>
      <c r="B128" s="974"/>
      <c r="C128" s="974"/>
      <c r="D128" s="977" t="s">
        <v>42</v>
      </c>
      <c r="E128" s="1070">
        <v>124826156549.68001</v>
      </c>
      <c r="F128" s="1063">
        <v>81276752251.880005</v>
      </c>
      <c r="G128" s="1063">
        <v>1269268000</v>
      </c>
      <c r="H128" s="1063">
        <v>5332167177.3500004</v>
      </c>
      <c r="I128" s="1139"/>
      <c r="J128" s="1063">
        <v>1663777570.3</v>
      </c>
      <c r="K128" s="1063">
        <v>0</v>
      </c>
      <c r="L128" s="1063">
        <v>28520043000</v>
      </c>
      <c r="M128" s="1071">
        <v>6764148550.1499996</v>
      </c>
    </row>
    <row r="129" spans="1:13" ht="18.95" customHeight="1">
      <c r="A129" s="976"/>
      <c r="B129" s="974"/>
      <c r="C129" s="974"/>
      <c r="D129" s="977" t="s">
        <v>43</v>
      </c>
      <c r="E129" s="1070">
        <v>26733013417.239998</v>
      </c>
      <c r="F129" s="1063">
        <v>18819488189.119999</v>
      </c>
      <c r="G129" s="1063">
        <v>0</v>
      </c>
      <c r="H129" s="1218">
        <v>-27653.119999999999</v>
      </c>
      <c r="I129" s="1119"/>
      <c r="J129" s="1063">
        <v>0</v>
      </c>
      <c r="K129" s="1063">
        <v>0</v>
      </c>
      <c r="L129" s="1063">
        <v>7559663828.2399998</v>
      </c>
      <c r="M129" s="1071">
        <v>353889053</v>
      </c>
    </row>
    <row r="130" spans="1:13" ht="18.95" customHeight="1">
      <c r="A130" s="976"/>
      <c r="B130" s="974"/>
      <c r="C130" s="974"/>
      <c r="D130" s="977" t="s">
        <v>44</v>
      </c>
      <c r="E130" s="1000">
        <v>0.21282030376837036</v>
      </c>
      <c r="F130" s="934">
        <v>0.23001729600030721</v>
      </c>
      <c r="G130" s="934">
        <v>0</v>
      </c>
      <c r="H130" s="1133">
        <v>0</v>
      </c>
      <c r="I130" s="1133"/>
      <c r="J130" s="934">
        <v>0</v>
      </c>
      <c r="K130" s="934">
        <v>0</v>
      </c>
      <c r="L130" s="934">
        <v>0.26506495197920982</v>
      </c>
      <c r="M130" s="1001">
        <v>5.1505779697770045E-2</v>
      </c>
    </row>
    <row r="131" spans="1:13" ht="18.95" customHeight="1">
      <c r="A131" s="978"/>
      <c r="B131" s="979"/>
      <c r="C131" s="979"/>
      <c r="D131" s="980" t="s">
        <v>45</v>
      </c>
      <c r="E131" s="1002">
        <v>0.21416195256000237</v>
      </c>
      <c r="F131" s="1003">
        <v>0.23154823080033549</v>
      </c>
      <c r="G131" s="1003">
        <v>0</v>
      </c>
      <c r="H131" s="1137">
        <v>0</v>
      </c>
      <c r="I131" s="1137">
        <v>0</v>
      </c>
      <c r="J131" s="1003">
        <v>0</v>
      </c>
      <c r="K131" s="1003">
        <v>0</v>
      </c>
      <c r="L131" s="1003">
        <v>0.26506495197920982</v>
      </c>
      <c r="M131" s="1004">
        <v>5.2318344337980612E-2</v>
      </c>
    </row>
    <row r="132" spans="1:13" ht="18.95" customHeight="1">
      <c r="A132" s="989" t="s">
        <v>402</v>
      </c>
      <c r="B132" s="985" t="s">
        <v>47</v>
      </c>
      <c r="C132" s="990" t="s">
        <v>115</v>
      </c>
      <c r="D132" s="987" t="s">
        <v>41</v>
      </c>
      <c r="E132" s="1068">
        <v>2429197000</v>
      </c>
      <c r="F132" s="1063">
        <v>166009000</v>
      </c>
      <c r="G132" s="1063">
        <v>32454000</v>
      </c>
      <c r="H132" s="1063">
        <v>2075502000</v>
      </c>
      <c r="I132" s="1139"/>
      <c r="J132" s="1063">
        <v>64007000</v>
      </c>
      <c r="K132" s="1063">
        <v>0</v>
      </c>
      <c r="L132" s="1063">
        <v>0</v>
      </c>
      <c r="M132" s="1071">
        <v>91225000</v>
      </c>
    </row>
    <row r="133" spans="1:13" ht="18.95" customHeight="1">
      <c r="A133" s="972"/>
      <c r="B133" s="974"/>
      <c r="C133" s="974"/>
      <c r="D133" s="977" t="s">
        <v>42</v>
      </c>
      <c r="E133" s="1070">
        <v>2520283366</v>
      </c>
      <c r="F133" s="1063">
        <v>243802649</v>
      </c>
      <c r="G133" s="1063">
        <v>32619004</v>
      </c>
      <c r="H133" s="1063">
        <v>2082623347</v>
      </c>
      <c r="I133" s="1139"/>
      <c r="J133" s="1063">
        <v>69302646</v>
      </c>
      <c r="K133" s="1063">
        <v>0</v>
      </c>
      <c r="L133" s="1063">
        <v>0</v>
      </c>
      <c r="M133" s="1071">
        <v>91935720</v>
      </c>
    </row>
    <row r="134" spans="1:13" ht="18.95" customHeight="1">
      <c r="A134" s="972"/>
      <c r="B134" s="974"/>
      <c r="C134" s="974"/>
      <c r="D134" s="977" t="s">
        <v>43</v>
      </c>
      <c r="E134" s="1070">
        <v>356845294.68000019</v>
      </c>
      <c r="F134" s="1063">
        <v>28569032.329999994</v>
      </c>
      <c r="G134" s="1063">
        <v>3045326.830000001</v>
      </c>
      <c r="H134" s="1063">
        <v>320653920.86000025</v>
      </c>
      <c r="I134" s="1139"/>
      <c r="J134" s="1063">
        <v>22699.03</v>
      </c>
      <c r="K134" s="1063">
        <v>0</v>
      </c>
      <c r="L134" s="1063">
        <v>0</v>
      </c>
      <c r="M134" s="1071">
        <v>4554315.629999999</v>
      </c>
    </row>
    <row r="135" spans="1:13" ht="18.95" customHeight="1">
      <c r="A135" s="972"/>
      <c r="B135" s="974"/>
      <c r="C135" s="974"/>
      <c r="D135" s="977" t="s">
        <v>44</v>
      </c>
      <c r="E135" s="1000">
        <v>0.14689845849472075</v>
      </c>
      <c r="F135" s="934">
        <v>0.17209327403935928</v>
      </c>
      <c r="G135" s="934">
        <v>9.3835176865717657E-2</v>
      </c>
      <c r="H135" s="934">
        <v>0.1544946335199871</v>
      </c>
      <c r="I135" s="1133"/>
      <c r="J135" s="934">
        <v>3.5463355570484475E-4</v>
      </c>
      <c r="K135" s="934">
        <v>0</v>
      </c>
      <c r="L135" s="934">
        <v>0</v>
      </c>
      <c r="M135" s="1001">
        <v>4.9923986078377627E-2</v>
      </c>
    </row>
    <row r="136" spans="1:13" ht="18.95" customHeight="1">
      <c r="A136" s="991"/>
      <c r="B136" s="979"/>
      <c r="C136" s="979"/>
      <c r="D136" s="980" t="s">
        <v>45</v>
      </c>
      <c r="E136" s="1002">
        <v>0.14158935439325523</v>
      </c>
      <c r="F136" s="1003">
        <v>0.11718097587200538</v>
      </c>
      <c r="G136" s="1003">
        <v>9.3360509413469558E-2</v>
      </c>
      <c r="H136" s="1003">
        <v>0.1539663527357932</v>
      </c>
      <c r="I136" s="1137"/>
      <c r="J136" s="1003">
        <v>3.2753482457221041E-4</v>
      </c>
      <c r="K136" s="1003">
        <v>0</v>
      </c>
      <c r="L136" s="1003">
        <v>0</v>
      </c>
      <c r="M136" s="1004">
        <v>4.9538042775974331E-2</v>
      </c>
    </row>
    <row r="137" spans="1:13" ht="18.95" customHeight="1">
      <c r="A137" s="972" t="s">
        <v>403</v>
      </c>
      <c r="B137" s="973" t="s">
        <v>47</v>
      </c>
      <c r="C137" s="974" t="s">
        <v>404</v>
      </c>
      <c r="D137" s="988" t="s">
        <v>41</v>
      </c>
      <c r="E137" s="1068">
        <v>20128795000</v>
      </c>
      <c r="F137" s="1063">
        <v>11944678000</v>
      </c>
      <c r="G137" s="1063">
        <v>12396000</v>
      </c>
      <c r="H137" s="1063">
        <v>6387919000</v>
      </c>
      <c r="I137" s="1139"/>
      <c r="J137" s="1063">
        <v>1642224000</v>
      </c>
      <c r="K137" s="1063">
        <v>0</v>
      </c>
      <c r="L137" s="1063">
        <v>0</v>
      </c>
      <c r="M137" s="1071">
        <v>141578000</v>
      </c>
    </row>
    <row r="138" spans="1:13" ht="18.95" customHeight="1">
      <c r="A138" s="972"/>
      <c r="B138" s="973"/>
      <c r="C138" s="974"/>
      <c r="D138" s="977" t="s">
        <v>42</v>
      </c>
      <c r="E138" s="1070">
        <v>20127154385.369999</v>
      </c>
      <c r="F138" s="1063">
        <v>11974999832.52</v>
      </c>
      <c r="G138" s="1063">
        <v>12577093.879999999</v>
      </c>
      <c r="H138" s="1063">
        <v>6353773913.4099989</v>
      </c>
      <c r="I138" s="1139"/>
      <c r="J138" s="1063">
        <v>1644334872.5599999</v>
      </c>
      <c r="K138" s="1063">
        <v>0</v>
      </c>
      <c r="L138" s="1063">
        <v>0</v>
      </c>
      <c r="M138" s="1071">
        <v>141468673</v>
      </c>
    </row>
    <row r="139" spans="1:13" ht="18.95" customHeight="1">
      <c r="A139" s="972"/>
      <c r="B139" s="973"/>
      <c r="C139" s="974"/>
      <c r="D139" s="977" t="s">
        <v>43</v>
      </c>
      <c r="E139" s="1070">
        <v>1088508714.6700001</v>
      </c>
      <c r="F139" s="1063">
        <v>651374833.81000006</v>
      </c>
      <c r="G139" s="1063">
        <v>1840016.5099999995</v>
      </c>
      <c r="H139" s="1063">
        <v>411613562.10000002</v>
      </c>
      <c r="I139" s="1139"/>
      <c r="J139" s="1063">
        <v>14914120.530000001</v>
      </c>
      <c r="K139" s="1063">
        <v>0</v>
      </c>
      <c r="L139" s="1063">
        <v>0</v>
      </c>
      <c r="M139" s="1071">
        <v>8766181.7199999988</v>
      </c>
    </row>
    <row r="140" spans="1:13" ht="18.95" customHeight="1">
      <c r="A140" s="972"/>
      <c r="B140" s="974"/>
      <c r="C140" s="974"/>
      <c r="D140" s="977" t="s">
        <v>44</v>
      </c>
      <c r="E140" s="1000">
        <v>5.4077192135445769E-2</v>
      </c>
      <c r="F140" s="934">
        <v>5.4532640713295083E-2</v>
      </c>
      <c r="G140" s="934">
        <v>0.14843631090674408</v>
      </c>
      <c r="H140" s="934">
        <v>6.4436252573021047E-2</v>
      </c>
      <c r="I140" s="1133"/>
      <c r="J140" s="934">
        <v>9.0816603155233402E-3</v>
      </c>
      <c r="K140" s="934">
        <v>0</v>
      </c>
      <c r="L140" s="934">
        <v>0</v>
      </c>
      <c r="M140" s="1001">
        <v>6.191768297334331E-2</v>
      </c>
    </row>
    <row r="141" spans="1:13" ht="18.95" customHeight="1">
      <c r="A141" s="978"/>
      <c r="B141" s="979"/>
      <c r="C141" s="979"/>
      <c r="D141" s="980" t="s">
        <v>45</v>
      </c>
      <c r="E141" s="1002">
        <v>5.40816001024573E-2</v>
      </c>
      <c r="F141" s="1003">
        <v>5.4394558907724488E-2</v>
      </c>
      <c r="G141" s="1003">
        <v>0.14629902007219492</v>
      </c>
      <c r="H141" s="1003">
        <v>6.4782532036789409E-2</v>
      </c>
      <c r="I141" s="1137"/>
      <c r="J141" s="1003">
        <v>9.0700019678964759E-3</v>
      </c>
      <c r="K141" s="1003">
        <v>0</v>
      </c>
      <c r="L141" s="1003">
        <v>0</v>
      </c>
      <c r="M141" s="1004">
        <v>6.1965532962905495E-2</v>
      </c>
    </row>
    <row r="142" spans="1:13" ht="18.95" customHeight="1">
      <c r="A142" s="972" t="s">
        <v>405</v>
      </c>
      <c r="B142" s="973" t="s">
        <v>47</v>
      </c>
      <c r="C142" s="974" t="s">
        <v>406</v>
      </c>
      <c r="D142" s="987" t="s">
        <v>41</v>
      </c>
      <c r="E142" s="1068">
        <v>4184883000</v>
      </c>
      <c r="F142" s="1063">
        <v>4105428000</v>
      </c>
      <c r="G142" s="1063">
        <v>14678000</v>
      </c>
      <c r="H142" s="1063">
        <v>63556000</v>
      </c>
      <c r="I142" s="1139"/>
      <c r="J142" s="1063">
        <v>134000</v>
      </c>
      <c r="K142" s="1063">
        <v>0</v>
      </c>
      <c r="L142" s="1063">
        <v>0</v>
      </c>
      <c r="M142" s="1071">
        <v>1087000</v>
      </c>
    </row>
    <row r="143" spans="1:13" ht="18.95" customHeight="1">
      <c r="A143" s="972"/>
      <c r="B143" s="973"/>
      <c r="C143" s="974"/>
      <c r="D143" s="977" t="s">
        <v>42</v>
      </c>
      <c r="E143" s="1070">
        <v>4188667045.5799999</v>
      </c>
      <c r="F143" s="1063">
        <v>4108632695.5799999</v>
      </c>
      <c r="G143" s="1063">
        <v>14678000</v>
      </c>
      <c r="H143" s="1063">
        <v>63623000</v>
      </c>
      <c r="I143" s="1139"/>
      <c r="J143" s="1063">
        <v>134000</v>
      </c>
      <c r="K143" s="1063">
        <v>0</v>
      </c>
      <c r="L143" s="1063">
        <v>0</v>
      </c>
      <c r="M143" s="1071">
        <v>1599350</v>
      </c>
    </row>
    <row r="144" spans="1:13" ht="18.95" customHeight="1">
      <c r="A144" s="972"/>
      <c r="B144" s="973"/>
      <c r="C144" s="974"/>
      <c r="D144" s="977" t="s">
        <v>43</v>
      </c>
      <c r="E144" s="1070">
        <v>703053777.28999996</v>
      </c>
      <c r="F144" s="1063">
        <v>693193586.12</v>
      </c>
      <c r="G144" s="1063">
        <v>2799730.3</v>
      </c>
      <c r="H144" s="1063">
        <v>6930452.1199999982</v>
      </c>
      <c r="I144" s="1139"/>
      <c r="J144" s="1063">
        <v>0</v>
      </c>
      <c r="K144" s="1063">
        <v>0</v>
      </c>
      <c r="L144" s="1063">
        <v>0</v>
      </c>
      <c r="M144" s="1071">
        <v>130008.75000000001</v>
      </c>
    </row>
    <row r="145" spans="1:13" ht="18.95" customHeight="1">
      <c r="A145" s="972"/>
      <c r="B145" s="974"/>
      <c r="C145" s="974"/>
      <c r="D145" s="977" t="s">
        <v>44</v>
      </c>
      <c r="E145" s="1000">
        <v>0.16799843084979912</v>
      </c>
      <c r="F145" s="934">
        <v>0.16884806800167973</v>
      </c>
      <c r="G145" s="934">
        <v>0.19074330971522005</v>
      </c>
      <c r="H145" s="934">
        <v>0.10904481276354708</v>
      </c>
      <c r="I145" s="1133"/>
      <c r="J145" s="934">
        <v>0</v>
      </c>
      <c r="K145" s="934">
        <v>0</v>
      </c>
      <c r="L145" s="934">
        <v>0</v>
      </c>
      <c r="M145" s="1062">
        <v>0.11960326586936523</v>
      </c>
    </row>
    <row r="146" spans="1:13" ht="18.95" customHeight="1">
      <c r="A146" s="978"/>
      <c r="B146" s="979"/>
      <c r="C146" s="979"/>
      <c r="D146" s="977" t="s">
        <v>45</v>
      </c>
      <c r="E146" s="1002">
        <v>0.1678466609161218</v>
      </c>
      <c r="F146" s="1003">
        <v>0.16871636806710086</v>
      </c>
      <c r="G146" s="1003">
        <v>0.19074330971522005</v>
      </c>
      <c r="H146" s="1003">
        <v>0.10892998003866523</v>
      </c>
      <c r="I146" s="1137"/>
      <c r="J146" s="1003">
        <v>0</v>
      </c>
      <c r="K146" s="1003">
        <v>0</v>
      </c>
      <c r="L146" s="1003">
        <v>0</v>
      </c>
      <c r="M146" s="1004">
        <v>8.1288492199956236E-2</v>
      </c>
    </row>
    <row r="147" spans="1:13" ht="18.75" customHeight="1">
      <c r="A147" s="972" t="s">
        <v>407</v>
      </c>
      <c r="B147" s="973" t="s">
        <v>47</v>
      </c>
      <c r="C147" s="974" t="s">
        <v>408</v>
      </c>
      <c r="D147" s="975" t="s">
        <v>41</v>
      </c>
      <c r="E147" s="1068">
        <v>1452273000</v>
      </c>
      <c r="F147" s="1063">
        <v>905452000</v>
      </c>
      <c r="G147" s="1063">
        <v>114259000</v>
      </c>
      <c r="H147" s="1063">
        <v>300936000</v>
      </c>
      <c r="I147" s="1139"/>
      <c r="J147" s="1063">
        <v>4474000</v>
      </c>
      <c r="K147" s="1063">
        <v>0</v>
      </c>
      <c r="L147" s="1063">
        <v>0</v>
      </c>
      <c r="M147" s="1071">
        <v>127152000</v>
      </c>
    </row>
    <row r="148" spans="1:13" ht="18.95" customHeight="1">
      <c r="A148" s="972"/>
      <c r="B148" s="973"/>
      <c r="C148" s="974" t="s">
        <v>409</v>
      </c>
      <c r="D148" s="977" t="s">
        <v>42</v>
      </c>
      <c r="E148" s="1070">
        <v>1518663193</v>
      </c>
      <c r="F148" s="1063">
        <v>947090645</v>
      </c>
      <c r="G148" s="1063">
        <v>132033957</v>
      </c>
      <c r="H148" s="1063">
        <v>304963493</v>
      </c>
      <c r="I148" s="1139"/>
      <c r="J148" s="1063">
        <v>6967098</v>
      </c>
      <c r="K148" s="1063">
        <v>0</v>
      </c>
      <c r="L148" s="1063">
        <v>0</v>
      </c>
      <c r="M148" s="1071">
        <v>127608000</v>
      </c>
    </row>
    <row r="149" spans="1:13" ht="18.95" customHeight="1">
      <c r="A149" s="972"/>
      <c r="B149" s="973"/>
      <c r="C149" s="974"/>
      <c r="D149" s="977" t="s">
        <v>43</v>
      </c>
      <c r="E149" s="1070">
        <v>255621865.78</v>
      </c>
      <c r="F149" s="1063">
        <v>143044568.27000001</v>
      </c>
      <c r="G149" s="1063">
        <v>25701332.409999996</v>
      </c>
      <c r="H149" s="1063">
        <v>50211369.970000006</v>
      </c>
      <c r="I149" s="1139"/>
      <c r="J149" s="1063">
        <v>0</v>
      </c>
      <c r="K149" s="1063">
        <v>0</v>
      </c>
      <c r="L149" s="1063">
        <v>0</v>
      </c>
      <c r="M149" s="1071">
        <v>36664595.130000003</v>
      </c>
    </row>
    <row r="150" spans="1:13" ht="18.95" customHeight="1">
      <c r="A150" s="972"/>
      <c r="B150" s="974"/>
      <c r="C150" s="974"/>
      <c r="D150" s="977" t="s">
        <v>44</v>
      </c>
      <c r="E150" s="1000">
        <v>0.17601502319467482</v>
      </c>
      <c r="F150" s="934">
        <v>0.15798139301696834</v>
      </c>
      <c r="G150" s="934">
        <v>0.22493923813441388</v>
      </c>
      <c r="H150" s="934">
        <v>0.16685065917670205</v>
      </c>
      <c r="I150" s="1133"/>
      <c r="J150" s="934">
        <v>0</v>
      </c>
      <c r="K150" s="934">
        <v>0</v>
      </c>
      <c r="L150" s="934">
        <v>0</v>
      </c>
      <c r="M150" s="1001">
        <v>0.28835248466402419</v>
      </c>
    </row>
    <row r="151" spans="1:13" ht="18.95" customHeight="1">
      <c r="A151" s="978"/>
      <c r="B151" s="979"/>
      <c r="C151" s="979"/>
      <c r="D151" s="982" t="s">
        <v>45</v>
      </c>
      <c r="E151" s="1002">
        <v>0.16832031418042012</v>
      </c>
      <c r="F151" s="1003">
        <v>0.1510357736349513</v>
      </c>
      <c r="G151" s="1003">
        <v>0.19465698820190624</v>
      </c>
      <c r="H151" s="1003">
        <v>0.16464714997870256</v>
      </c>
      <c r="I151" s="1137"/>
      <c r="J151" s="1003">
        <v>0</v>
      </c>
      <c r="K151" s="1003">
        <v>0</v>
      </c>
      <c r="L151" s="1003">
        <v>0</v>
      </c>
      <c r="M151" s="1004">
        <v>0.28732207330261428</v>
      </c>
    </row>
    <row r="152" spans="1:13" ht="18.95" customHeight="1">
      <c r="A152" s="972" t="s">
        <v>410</v>
      </c>
      <c r="B152" s="973" t="s">
        <v>47</v>
      </c>
      <c r="C152" s="974" t="s">
        <v>411</v>
      </c>
      <c r="D152" s="975" t="s">
        <v>41</v>
      </c>
      <c r="E152" s="1068">
        <v>151540000</v>
      </c>
      <c r="F152" s="1063">
        <v>21376000</v>
      </c>
      <c r="G152" s="1063">
        <v>4175000</v>
      </c>
      <c r="H152" s="1063">
        <v>121638000</v>
      </c>
      <c r="I152" s="1139"/>
      <c r="J152" s="1063">
        <v>4351000</v>
      </c>
      <c r="K152" s="1063">
        <v>0</v>
      </c>
      <c r="L152" s="1063">
        <v>0</v>
      </c>
      <c r="M152" s="1071">
        <v>0</v>
      </c>
    </row>
    <row r="153" spans="1:13" ht="18.95" customHeight="1">
      <c r="A153" s="972"/>
      <c r="B153" s="973"/>
      <c r="C153" s="974" t="s">
        <v>412</v>
      </c>
      <c r="D153" s="977" t="s">
        <v>42</v>
      </c>
      <c r="E153" s="1070">
        <v>151540000</v>
      </c>
      <c r="F153" s="1063">
        <v>21376000</v>
      </c>
      <c r="G153" s="1063">
        <v>4175000</v>
      </c>
      <c r="H153" s="1063">
        <v>121638000</v>
      </c>
      <c r="I153" s="1139"/>
      <c r="J153" s="1063">
        <v>4351000</v>
      </c>
      <c r="K153" s="1063">
        <v>0</v>
      </c>
      <c r="L153" s="1063">
        <v>0</v>
      </c>
      <c r="M153" s="1071">
        <v>0</v>
      </c>
    </row>
    <row r="154" spans="1:13" ht="18.95" customHeight="1">
      <c r="A154" s="972"/>
      <c r="B154" s="973"/>
      <c r="C154" s="974"/>
      <c r="D154" s="977" t="s">
        <v>43</v>
      </c>
      <c r="E154" s="1070">
        <v>17103041.629999995</v>
      </c>
      <c r="F154" s="1063">
        <v>0</v>
      </c>
      <c r="G154" s="1063">
        <v>282085.33</v>
      </c>
      <c r="H154" s="1063">
        <v>16817881.839999996</v>
      </c>
      <c r="I154" s="1139"/>
      <c r="J154" s="1063">
        <v>3074.46</v>
      </c>
      <c r="K154" s="1063">
        <v>0</v>
      </c>
      <c r="L154" s="1063">
        <v>0</v>
      </c>
      <c r="M154" s="1071">
        <v>0</v>
      </c>
    </row>
    <row r="155" spans="1:13" ht="18.95" customHeight="1">
      <c r="A155" s="972"/>
      <c r="B155" s="974"/>
      <c r="C155" s="974"/>
      <c r="D155" s="977" t="s">
        <v>44</v>
      </c>
      <c r="E155" s="1000">
        <v>0.11286156546126432</v>
      </c>
      <c r="F155" s="934">
        <v>0</v>
      </c>
      <c r="G155" s="934">
        <v>6.7565348502994019E-2</v>
      </c>
      <c r="H155" s="934">
        <v>0.13826174254755913</v>
      </c>
      <c r="I155" s="1133"/>
      <c r="J155" s="934">
        <v>7.0660997471845555E-4</v>
      </c>
      <c r="K155" s="934">
        <v>0</v>
      </c>
      <c r="L155" s="934">
        <v>0</v>
      </c>
      <c r="M155" s="1001">
        <v>0</v>
      </c>
    </row>
    <row r="156" spans="1:13" ht="18.95" customHeight="1">
      <c r="A156" s="978"/>
      <c r="B156" s="979"/>
      <c r="C156" s="979"/>
      <c r="D156" s="982" t="s">
        <v>45</v>
      </c>
      <c r="E156" s="1002">
        <v>0.11286156546126432</v>
      </c>
      <c r="F156" s="1003">
        <v>0</v>
      </c>
      <c r="G156" s="1003">
        <v>6.7565348502994019E-2</v>
      </c>
      <c r="H156" s="1003">
        <v>0.13826174254755913</v>
      </c>
      <c r="I156" s="1137"/>
      <c r="J156" s="1003">
        <v>7.0660997471845555E-4</v>
      </c>
      <c r="K156" s="1003">
        <v>0</v>
      </c>
      <c r="L156" s="1003">
        <v>0</v>
      </c>
      <c r="M156" s="1004">
        <v>0</v>
      </c>
    </row>
    <row r="157" spans="1:13" ht="18.95" customHeight="1">
      <c r="A157" s="972" t="s">
        <v>426</v>
      </c>
      <c r="B157" s="973" t="s">
        <v>47</v>
      </c>
      <c r="C157" s="974" t="s">
        <v>178</v>
      </c>
      <c r="D157" s="977" t="s">
        <v>41</v>
      </c>
      <c r="E157" s="1068">
        <v>58768752000</v>
      </c>
      <c r="F157" s="1063">
        <v>54851523000</v>
      </c>
      <c r="G157" s="1063">
        <v>16000</v>
      </c>
      <c r="H157" s="1063">
        <v>3917213000</v>
      </c>
      <c r="I157" s="1139"/>
      <c r="J157" s="1063">
        <v>0</v>
      </c>
      <c r="K157" s="1063">
        <v>0</v>
      </c>
      <c r="L157" s="1063">
        <v>0</v>
      </c>
      <c r="M157" s="1071">
        <v>0</v>
      </c>
    </row>
    <row r="158" spans="1:13" ht="18.95" customHeight="1">
      <c r="A158" s="972"/>
      <c r="B158" s="973"/>
      <c r="C158" s="974"/>
      <c r="D158" s="977" t="s">
        <v>42</v>
      </c>
      <c r="E158" s="1070">
        <v>58934741038.949997</v>
      </c>
      <c r="F158" s="1063">
        <v>54857496081.209999</v>
      </c>
      <c r="G158" s="1063">
        <v>17440</v>
      </c>
      <c r="H158" s="1063">
        <v>3917211560</v>
      </c>
      <c r="I158" s="1139"/>
      <c r="J158" s="1063">
        <v>159964051.74000001</v>
      </c>
      <c r="K158" s="1063">
        <v>0</v>
      </c>
      <c r="L158" s="1063">
        <v>0</v>
      </c>
      <c r="M158" s="1071">
        <v>51906</v>
      </c>
    </row>
    <row r="159" spans="1:13" ht="18.95" customHeight="1">
      <c r="A159" s="972"/>
      <c r="B159" s="973"/>
      <c r="C159" s="974"/>
      <c r="D159" s="977" t="s">
        <v>43</v>
      </c>
      <c r="E159" s="1070">
        <v>9818527735.920002</v>
      </c>
      <c r="F159" s="1063">
        <v>9213859373.8800011</v>
      </c>
      <c r="G159" s="1063">
        <v>1312.76</v>
      </c>
      <c r="H159" s="1063">
        <v>604653397.28000009</v>
      </c>
      <c r="I159" s="1139"/>
      <c r="J159" s="1063">
        <v>13652</v>
      </c>
      <c r="K159" s="1063">
        <v>0</v>
      </c>
      <c r="L159" s="1063">
        <v>0</v>
      </c>
      <c r="M159" s="1071">
        <v>0</v>
      </c>
    </row>
    <row r="160" spans="1:13" ht="18.95" customHeight="1">
      <c r="A160" s="976"/>
      <c r="B160" s="974"/>
      <c r="C160" s="974"/>
      <c r="D160" s="977" t="s">
        <v>44</v>
      </c>
      <c r="E160" s="1000">
        <v>0.16707055028018974</v>
      </c>
      <c r="F160" s="934">
        <v>0.16797818674752205</v>
      </c>
      <c r="G160" s="934">
        <v>8.2047499999999995E-2</v>
      </c>
      <c r="H160" s="934">
        <v>0.15435805948770212</v>
      </c>
      <c r="I160" s="1133"/>
      <c r="J160" s="934">
        <v>0</v>
      </c>
      <c r="K160" s="934">
        <v>0</v>
      </c>
      <c r="L160" s="934">
        <v>0</v>
      </c>
      <c r="M160" s="1001">
        <v>0</v>
      </c>
    </row>
    <row r="161" spans="1:13" ht="18.75" customHeight="1">
      <c r="A161" s="978"/>
      <c r="B161" s="979"/>
      <c r="C161" s="979"/>
      <c r="D161" s="983" t="s">
        <v>45</v>
      </c>
      <c r="E161" s="1002">
        <v>0.1665999979440129</v>
      </c>
      <c r="F161" s="1003">
        <v>0.16795989667920638</v>
      </c>
      <c r="G161" s="1003">
        <v>7.5272935779816516E-2</v>
      </c>
      <c r="H161" s="1003">
        <v>0.15435811623102635</v>
      </c>
      <c r="I161" s="1137"/>
      <c r="J161" s="1003">
        <v>8.534417484116672E-5</v>
      </c>
      <c r="K161" s="1003">
        <v>0</v>
      </c>
      <c r="L161" s="1003">
        <v>0</v>
      </c>
      <c r="M161" s="1004">
        <v>0</v>
      </c>
    </row>
    <row r="162" spans="1:13" ht="18.95" customHeight="1">
      <c r="A162" s="989" t="s">
        <v>413</v>
      </c>
      <c r="B162" s="985" t="s">
        <v>47</v>
      </c>
      <c r="C162" s="990" t="s">
        <v>414</v>
      </c>
      <c r="D162" s="987" t="s">
        <v>41</v>
      </c>
      <c r="E162" s="1068">
        <v>1568102000</v>
      </c>
      <c r="F162" s="1063">
        <v>919581000</v>
      </c>
      <c r="G162" s="1063">
        <v>882000</v>
      </c>
      <c r="H162" s="1063">
        <v>474824000</v>
      </c>
      <c r="I162" s="1139"/>
      <c r="J162" s="1063">
        <v>19764000</v>
      </c>
      <c r="K162" s="1063">
        <v>0</v>
      </c>
      <c r="L162" s="1063">
        <v>0</v>
      </c>
      <c r="M162" s="1071">
        <v>153051000</v>
      </c>
    </row>
    <row r="163" spans="1:13" ht="18.95" customHeight="1">
      <c r="A163" s="972"/>
      <c r="B163" s="973"/>
      <c r="C163" s="974" t="s">
        <v>415</v>
      </c>
      <c r="D163" s="977" t="s">
        <v>42</v>
      </c>
      <c r="E163" s="1070">
        <v>1592179416</v>
      </c>
      <c r="F163" s="1063">
        <v>919601000</v>
      </c>
      <c r="G163" s="1063">
        <v>882000</v>
      </c>
      <c r="H163" s="1063">
        <v>474924416</v>
      </c>
      <c r="I163" s="1139"/>
      <c r="J163" s="1063">
        <v>43721000</v>
      </c>
      <c r="K163" s="1063">
        <v>0</v>
      </c>
      <c r="L163" s="1063">
        <v>0</v>
      </c>
      <c r="M163" s="1071">
        <v>153051000</v>
      </c>
    </row>
    <row r="164" spans="1:13" ht="18.95" customHeight="1">
      <c r="A164" s="972"/>
      <c r="B164" s="973"/>
      <c r="C164" s="974"/>
      <c r="D164" s="977" t="s">
        <v>43</v>
      </c>
      <c r="E164" s="1070">
        <v>94359893.470000118</v>
      </c>
      <c r="F164" s="1063">
        <v>18109550</v>
      </c>
      <c r="G164" s="1063">
        <v>81849.030000000013</v>
      </c>
      <c r="H164" s="1063">
        <v>75094179.540000111</v>
      </c>
      <c r="I164" s="1139"/>
      <c r="J164" s="1063">
        <v>220</v>
      </c>
      <c r="K164" s="1063">
        <v>0</v>
      </c>
      <c r="L164" s="1063">
        <v>0</v>
      </c>
      <c r="M164" s="1071">
        <v>1074094.9000000001</v>
      </c>
    </row>
    <row r="165" spans="1:13" ht="18.95" customHeight="1">
      <c r="A165" s="972"/>
      <c r="B165" s="974"/>
      <c r="C165" s="974"/>
      <c r="D165" s="977" t="s">
        <v>44</v>
      </c>
      <c r="E165" s="1000">
        <v>6.017458907009883E-2</v>
      </c>
      <c r="F165" s="934">
        <v>1.9693262474975017E-2</v>
      </c>
      <c r="G165" s="934">
        <v>9.2799353741496615E-2</v>
      </c>
      <c r="H165" s="934">
        <v>0.15815160889087349</v>
      </c>
      <c r="I165" s="1133"/>
      <c r="J165" s="934">
        <v>1.1131349929164137E-5</v>
      </c>
      <c r="K165" s="934">
        <v>0</v>
      </c>
      <c r="L165" s="934">
        <v>0</v>
      </c>
      <c r="M165" s="1001">
        <v>7.0178888083057287E-3</v>
      </c>
    </row>
    <row r="166" spans="1:13" ht="18.95" customHeight="1">
      <c r="A166" s="978"/>
      <c r="B166" s="979"/>
      <c r="C166" s="979"/>
      <c r="D166" s="982" t="s">
        <v>45</v>
      </c>
      <c r="E166" s="1002">
        <v>5.9264610835792965E-2</v>
      </c>
      <c r="F166" s="1003">
        <v>1.9692834174821473E-2</v>
      </c>
      <c r="G166" s="1003">
        <v>9.2799353741496615E-2</v>
      </c>
      <c r="H166" s="1003">
        <v>0.15811816998686398</v>
      </c>
      <c r="I166" s="1137"/>
      <c r="J166" s="1003">
        <v>5.0319068639784087E-6</v>
      </c>
      <c r="K166" s="1003">
        <v>0</v>
      </c>
      <c r="L166" s="1003">
        <v>0</v>
      </c>
      <c r="M166" s="1004">
        <v>7.0178888083057287E-3</v>
      </c>
    </row>
    <row r="167" spans="1:13" ht="18.95" customHeight="1">
      <c r="A167" s="972" t="s">
        <v>416</v>
      </c>
      <c r="B167" s="973" t="s">
        <v>47</v>
      </c>
      <c r="C167" s="974" t="s">
        <v>417</v>
      </c>
      <c r="D167" s="977" t="s">
        <v>41</v>
      </c>
      <c r="E167" s="1068">
        <v>3136940000</v>
      </c>
      <c r="F167" s="1063">
        <v>2114520000</v>
      </c>
      <c r="G167" s="1063">
        <v>9355000</v>
      </c>
      <c r="H167" s="1063">
        <v>392881000</v>
      </c>
      <c r="I167" s="1139"/>
      <c r="J167" s="1063">
        <v>589548000</v>
      </c>
      <c r="K167" s="1063">
        <v>0</v>
      </c>
      <c r="L167" s="1063">
        <v>0</v>
      </c>
      <c r="M167" s="1071">
        <v>30636000</v>
      </c>
    </row>
    <row r="168" spans="1:13" ht="18.95" customHeight="1">
      <c r="A168" s="972"/>
      <c r="B168" s="973"/>
      <c r="C168" s="974" t="s">
        <v>418</v>
      </c>
      <c r="D168" s="977" t="s">
        <v>42</v>
      </c>
      <c r="E168" s="1070">
        <v>3136940000</v>
      </c>
      <c r="F168" s="1063">
        <v>2141418021</v>
      </c>
      <c r="G168" s="1063">
        <v>14948500</v>
      </c>
      <c r="H168" s="1063">
        <v>389841000</v>
      </c>
      <c r="I168" s="1139"/>
      <c r="J168" s="1063">
        <v>560022500</v>
      </c>
      <c r="K168" s="1063">
        <v>0</v>
      </c>
      <c r="L168" s="1063">
        <v>0</v>
      </c>
      <c r="M168" s="1071">
        <v>30709979</v>
      </c>
    </row>
    <row r="169" spans="1:13" ht="18.95" customHeight="1">
      <c r="A169" s="972"/>
      <c r="B169" s="973"/>
      <c r="C169" s="974"/>
      <c r="D169" s="977" t="s">
        <v>43</v>
      </c>
      <c r="E169" s="1070">
        <v>308316026.25999999</v>
      </c>
      <c r="F169" s="1063">
        <v>238818813.24000001</v>
      </c>
      <c r="G169" s="1063">
        <v>1353326.65</v>
      </c>
      <c r="H169" s="1063">
        <v>51860136.979999982</v>
      </c>
      <c r="I169" s="1139"/>
      <c r="J169" s="1063">
        <v>14867884.459999999</v>
      </c>
      <c r="K169" s="1063">
        <v>0</v>
      </c>
      <c r="L169" s="1063">
        <v>0</v>
      </c>
      <c r="M169" s="1071">
        <v>1415864.93</v>
      </c>
    </row>
    <row r="170" spans="1:13" ht="18.95" customHeight="1">
      <c r="A170" s="976"/>
      <c r="B170" s="974"/>
      <c r="C170" s="974"/>
      <c r="D170" s="977" t="s">
        <v>44</v>
      </c>
      <c r="E170" s="1000">
        <v>9.8285598787353282E-2</v>
      </c>
      <c r="F170" s="934">
        <v>0.11294232886896317</v>
      </c>
      <c r="G170" s="934">
        <v>0.14466345804382683</v>
      </c>
      <c r="H170" s="934">
        <v>0.13199960542759762</v>
      </c>
      <c r="I170" s="1133"/>
      <c r="J170" s="934">
        <v>2.5219124583579281E-2</v>
      </c>
      <c r="K170" s="934">
        <v>0</v>
      </c>
      <c r="L170" s="934">
        <v>0</v>
      </c>
      <c r="M170" s="1001">
        <v>4.6215724311267789E-2</v>
      </c>
    </row>
    <row r="171" spans="1:13" ht="18.95" customHeight="1">
      <c r="A171" s="978"/>
      <c r="B171" s="979"/>
      <c r="C171" s="979"/>
      <c r="D171" s="983" t="s">
        <v>45</v>
      </c>
      <c r="E171" s="1002">
        <v>9.8285598787353282E-2</v>
      </c>
      <c r="F171" s="1003">
        <v>0.11152367772102541</v>
      </c>
      <c r="G171" s="1003">
        <v>9.0532605278121542E-2</v>
      </c>
      <c r="H171" s="1003">
        <v>0.13302894508273883</v>
      </c>
      <c r="I171" s="1137"/>
      <c r="J171" s="1003">
        <v>2.6548726988647776E-2</v>
      </c>
      <c r="K171" s="1003">
        <v>0</v>
      </c>
      <c r="L171" s="1003">
        <v>0</v>
      </c>
      <c r="M171" s="1004">
        <v>4.6104392647093637E-2</v>
      </c>
    </row>
    <row r="172" spans="1:13" ht="18.95" customHeight="1">
      <c r="A172" s="972" t="s">
        <v>419</v>
      </c>
      <c r="B172" s="973" t="s">
        <v>47</v>
      </c>
      <c r="C172" s="974" t="s">
        <v>420</v>
      </c>
      <c r="D172" s="988" t="s">
        <v>41</v>
      </c>
      <c r="E172" s="1068">
        <v>112398000</v>
      </c>
      <c r="F172" s="1063">
        <v>107379000</v>
      </c>
      <c r="G172" s="1063">
        <v>22000</v>
      </c>
      <c r="H172" s="1063">
        <v>32000</v>
      </c>
      <c r="I172" s="1139"/>
      <c r="J172" s="1063">
        <v>650000</v>
      </c>
      <c r="K172" s="1063">
        <v>0</v>
      </c>
      <c r="L172" s="1063">
        <v>0</v>
      </c>
      <c r="M172" s="1071">
        <v>4315000</v>
      </c>
    </row>
    <row r="173" spans="1:13" ht="18.95" customHeight="1">
      <c r="A173" s="976"/>
      <c r="B173" s="974"/>
      <c r="C173" s="974" t="s">
        <v>421</v>
      </c>
      <c r="D173" s="977" t="s">
        <v>42</v>
      </c>
      <c r="E173" s="1070">
        <v>112398000</v>
      </c>
      <c r="F173" s="1063">
        <v>107379000</v>
      </c>
      <c r="G173" s="1063">
        <v>22000</v>
      </c>
      <c r="H173" s="1063">
        <v>32000</v>
      </c>
      <c r="I173" s="1139"/>
      <c r="J173" s="1063">
        <v>650000</v>
      </c>
      <c r="K173" s="1063">
        <v>0</v>
      </c>
      <c r="L173" s="1063">
        <v>0</v>
      </c>
      <c r="M173" s="1071">
        <v>4315000</v>
      </c>
    </row>
    <row r="174" spans="1:13" ht="18.95" customHeight="1">
      <c r="A174" s="976"/>
      <c r="B174" s="974"/>
      <c r="C174" s="974" t="s">
        <v>422</v>
      </c>
      <c r="D174" s="977" t="s">
        <v>43</v>
      </c>
      <c r="E174" s="1070">
        <v>26243836</v>
      </c>
      <c r="F174" s="1063">
        <v>26077236</v>
      </c>
      <c r="G174" s="1063">
        <v>1600</v>
      </c>
      <c r="H174" s="1063">
        <v>0</v>
      </c>
      <c r="I174" s="1139"/>
      <c r="J174" s="1063">
        <v>165000</v>
      </c>
      <c r="K174" s="1063">
        <v>0</v>
      </c>
      <c r="L174" s="1063">
        <v>0</v>
      </c>
      <c r="M174" s="1071">
        <v>0</v>
      </c>
    </row>
    <row r="175" spans="1:13" ht="18.95" customHeight="1">
      <c r="A175" s="976"/>
      <c r="B175" s="974"/>
      <c r="C175" s="974" t="s">
        <v>423</v>
      </c>
      <c r="D175" s="977" t="s">
        <v>44</v>
      </c>
      <c r="E175" s="1000">
        <v>0.23349024003985835</v>
      </c>
      <c r="F175" s="934">
        <v>0.24285228955382338</v>
      </c>
      <c r="G175" s="934">
        <v>7.2727272727272724E-2</v>
      </c>
      <c r="H175" s="1061">
        <v>0</v>
      </c>
      <c r="I175" s="1061"/>
      <c r="J175" s="934">
        <v>0.25384615384615383</v>
      </c>
      <c r="K175" s="934">
        <v>0</v>
      </c>
      <c r="L175" s="934">
        <v>0</v>
      </c>
      <c r="M175" s="1001">
        <v>0</v>
      </c>
    </row>
    <row r="176" spans="1:13" ht="18.95" customHeight="1">
      <c r="A176" s="978"/>
      <c r="B176" s="979"/>
      <c r="C176" s="979"/>
      <c r="D176" s="982" t="s">
        <v>45</v>
      </c>
      <c r="E176" s="1002">
        <v>0.23349024003985835</v>
      </c>
      <c r="F176" s="1003">
        <v>0.24285228955382338</v>
      </c>
      <c r="G176" s="1003">
        <v>7.2727272727272724E-2</v>
      </c>
      <c r="H176" s="1003">
        <v>0</v>
      </c>
      <c r="I176" s="1137"/>
      <c r="J176" s="1003">
        <v>0.25384615384615383</v>
      </c>
      <c r="K176" s="1003">
        <v>0</v>
      </c>
      <c r="L176" s="1003">
        <v>0</v>
      </c>
      <c r="M176" s="1004">
        <v>0</v>
      </c>
    </row>
    <row r="177" spans="1:13" ht="18.95" customHeight="1">
      <c r="A177" s="972" t="s">
        <v>424</v>
      </c>
      <c r="B177" s="973" t="s">
        <v>47</v>
      </c>
      <c r="C177" s="974" t="s">
        <v>425</v>
      </c>
      <c r="D177" s="975" t="s">
        <v>41</v>
      </c>
      <c r="E177" s="1068">
        <v>288064000</v>
      </c>
      <c r="F177" s="1063">
        <v>243718000</v>
      </c>
      <c r="G177" s="1063">
        <v>27075000</v>
      </c>
      <c r="H177" s="1063">
        <v>17070000</v>
      </c>
      <c r="I177" s="1139"/>
      <c r="J177" s="1063">
        <v>0</v>
      </c>
      <c r="K177" s="1063">
        <v>0</v>
      </c>
      <c r="L177" s="1063">
        <v>0</v>
      </c>
      <c r="M177" s="1071">
        <v>201000</v>
      </c>
    </row>
    <row r="178" spans="1:13" ht="18.95" customHeight="1">
      <c r="A178" s="976"/>
      <c r="B178" s="974"/>
      <c r="C178" s="974"/>
      <c r="D178" s="977" t="s">
        <v>42</v>
      </c>
      <c r="E178" s="1070">
        <v>323712351</v>
      </c>
      <c r="F178" s="1063">
        <v>279170320</v>
      </c>
      <c r="G178" s="1063">
        <v>27075000</v>
      </c>
      <c r="H178" s="1063">
        <v>17070000</v>
      </c>
      <c r="I178" s="1139"/>
      <c r="J178" s="1063">
        <v>196031</v>
      </c>
      <c r="K178" s="1063">
        <v>0</v>
      </c>
      <c r="L178" s="1063">
        <v>0</v>
      </c>
      <c r="M178" s="1071">
        <v>201000</v>
      </c>
    </row>
    <row r="179" spans="1:13" ht="18.95" customHeight="1">
      <c r="A179" s="976"/>
      <c r="B179" s="974"/>
      <c r="C179" s="974"/>
      <c r="D179" s="977" t="s">
        <v>43</v>
      </c>
      <c r="E179" s="1070">
        <v>43154507.530000001</v>
      </c>
      <c r="F179" s="1063">
        <v>38493368.649999999</v>
      </c>
      <c r="G179" s="1063">
        <v>3334489.07</v>
      </c>
      <c r="H179" s="1063">
        <v>1326649.81</v>
      </c>
      <c r="I179" s="1139"/>
      <c r="J179" s="1063">
        <v>0</v>
      </c>
      <c r="K179" s="1063">
        <v>0</v>
      </c>
      <c r="L179" s="1063">
        <v>0</v>
      </c>
      <c r="M179" s="1071">
        <v>0</v>
      </c>
    </row>
    <row r="180" spans="1:13" ht="19.5" customHeight="1">
      <c r="A180" s="976"/>
      <c r="B180" s="974"/>
      <c r="C180" s="974"/>
      <c r="D180" s="977" t="s">
        <v>44</v>
      </c>
      <c r="E180" s="1000">
        <v>0.14980874920156631</v>
      </c>
      <c r="F180" s="934">
        <v>0.1579422473924782</v>
      </c>
      <c r="G180" s="934">
        <v>0.12315749104339796</v>
      </c>
      <c r="H180" s="934">
        <v>7.7718207967193906E-2</v>
      </c>
      <c r="I180" s="1133"/>
      <c r="J180" s="934">
        <v>0</v>
      </c>
      <c r="K180" s="934">
        <v>0</v>
      </c>
      <c r="L180" s="934">
        <v>0</v>
      </c>
      <c r="M180" s="1001">
        <v>0</v>
      </c>
    </row>
    <row r="181" spans="1:13" ht="18.75" customHeight="1">
      <c r="A181" s="978"/>
      <c r="B181" s="979"/>
      <c r="C181" s="979"/>
      <c r="D181" s="982" t="s">
        <v>45</v>
      </c>
      <c r="E181" s="1002">
        <v>0.1333112789693959</v>
      </c>
      <c r="F181" s="1003">
        <v>0.13788488923177794</v>
      </c>
      <c r="G181" s="1003">
        <v>0.12315749104339796</v>
      </c>
      <c r="H181" s="1003">
        <v>7.7718207967193906E-2</v>
      </c>
      <c r="I181" s="1137"/>
      <c r="J181" s="1003">
        <v>0</v>
      </c>
      <c r="K181" s="1003">
        <v>0</v>
      </c>
      <c r="L181" s="1003">
        <v>0</v>
      </c>
      <c r="M181" s="1004">
        <v>0</v>
      </c>
    </row>
    <row r="182" spans="1:13" s="927" customFormat="1" ht="15.75" customHeight="1">
      <c r="A182" s="1608"/>
      <c r="B182" s="1609"/>
      <c r="C182" s="1609"/>
      <c r="D182" s="1610"/>
      <c r="E182" s="1610"/>
      <c r="F182" s="1610"/>
      <c r="G182" s="1611"/>
      <c r="H182" s="1611"/>
      <c r="I182" s="1611"/>
      <c r="J182" s="1611"/>
      <c r="K182" s="1611"/>
      <c r="L182" s="1611"/>
      <c r="M182" s="1611"/>
    </row>
    <row r="183" spans="1:13" s="927" customFormat="1" ht="18.75" customHeight="1">
      <c r="A183" s="1608"/>
      <c r="B183" s="1609"/>
      <c r="C183" s="1609"/>
      <c r="D183" s="1610"/>
      <c r="E183" s="1610"/>
      <c r="F183" s="1610"/>
      <c r="G183" s="1611"/>
      <c r="H183" s="1611"/>
      <c r="I183" s="1611"/>
      <c r="J183" s="1611"/>
      <c r="K183" s="1611"/>
      <c r="L183" s="1611"/>
      <c r="M183" s="1611"/>
    </row>
    <row r="184" spans="1:13">
      <c r="E184" s="992"/>
      <c r="F184" s="992"/>
      <c r="G184" s="992"/>
      <c r="H184" s="992"/>
      <c r="I184" s="992"/>
      <c r="J184" s="992"/>
      <c r="K184" s="992"/>
      <c r="L184" s="992"/>
      <c r="M184" s="992"/>
    </row>
    <row r="188" spans="1:13">
      <c r="H188" s="981"/>
      <c r="I188" s="981"/>
      <c r="J188" s="981"/>
      <c r="K188" s="981"/>
    </row>
    <row r="189" spans="1:13">
      <c r="H189" s="1005"/>
      <c r="I189" s="1005"/>
      <c r="J189" s="1006"/>
      <c r="K189" s="981"/>
    </row>
  </sheetData>
  <mergeCells count="2">
    <mergeCell ref="A182:M182"/>
    <mergeCell ref="A183:M183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19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1" max="11" man="1"/>
    <brk id="101" max="11" man="1"/>
    <brk id="131" max="11" man="1"/>
    <brk id="16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6"/>
  <sheetViews>
    <sheetView showGridLines="0" zoomScale="75" zoomScaleNormal="75" workbookViewId="0">
      <selection activeCell="N455" sqref="N455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5703125" style="2" customWidth="1"/>
    <col min="8" max="9" width="15.7109375" style="2" customWidth="1"/>
    <col min="10" max="10" width="2.5703125" style="2" customWidth="1"/>
    <col min="11" max="13" width="15.7109375" style="2" customWidth="1"/>
    <col min="14" max="14" width="22.85546875" style="2" customWidth="1"/>
    <col min="15" max="16384" width="16.28515625" style="2"/>
  </cols>
  <sheetData>
    <row r="1" spans="1:17" ht="15.75" customHeight="1">
      <c r="A1" s="1" t="s">
        <v>0</v>
      </c>
    </row>
    <row r="2" spans="1:17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7" ht="15" customHeight="1">
      <c r="C4" s="1"/>
      <c r="D4" s="1"/>
      <c r="E4" s="6"/>
      <c r="F4" s="6"/>
      <c r="G4" s="6"/>
      <c r="H4" s="6"/>
      <c r="I4" s="6"/>
      <c r="J4" s="6"/>
      <c r="K4" s="6"/>
      <c r="L4" s="7"/>
      <c r="M4" s="8"/>
      <c r="N4" s="9" t="s">
        <v>2</v>
      </c>
    </row>
    <row r="5" spans="1:17" ht="15.95" customHeight="1">
      <c r="A5" s="10"/>
      <c r="B5" s="11"/>
      <c r="C5" s="12" t="s">
        <v>3</v>
      </c>
      <c r="D5" s="13"/>
      <c r="E5" s="14" t="s">
        <v>4</v>
      </c>
      <c r="F5" s="1114" t="s">
        <v>4</v>
      </c>
      <c r="G5" s="1116"/>
      <c r="H5" s="914" t="s">
        <v>4</v>
      </c>
      <c r="I5" s="915" t="s">
        <v>4</v>
      </c>
      <c r="J5" s="915"/>
      <c r="K5" s="916" t="s">
        <v>4</v>
      </c>
      <c r="L5" s="915" t="s">
        <v>4</v>
      </c>
      <c r="M5" s="15" t="s">
        <v>4</v>
      </c>
      <c r="N5" s="916" t="s">
        <v>4</v>
      </c>
    </row>
    <row r="6" spans="1:17" ht="15.95" customHeight="1">
      <c r="A6" s="16"/>
      <c r="B6" s="17"/>
      <c r="C6" s="918" t="s">
        <v>734</v>
      </c>
      <c r="D6" s="18"/>
      <c r="E6" s="19"/>
      <c r="F6" s="20" t="s">
        <v>5</v>
      </c>
      <c r="G6" s="1115"/>
      <c r="H6" s="919" t="s">
        <v>6</v>
      </c>
      <c r="I6" s="920" t="s">
        <v>7</v>
      </c>
      <c r="J6" s="920"/>
      <c r="K6" s="921" t="s">
        <v>7</v>
      </c>
      <c r="L6" s="920" t="s">
        <v>8</v>
      </c>
      <c r="M6" s="922" t="s">
        <v>9</v>
      </c>
      <c r="N6" s="921" t="s">
        <v>10</v>
      </c>
    </row>
    <row r="7" spans="1:17" ht="15.95" customHeight="1">
      <c r="A7" s="16"/>
      <c r="B7" s="17"/>
      <c r="C7" s="21" t="s">
        <v>11</v>
      </c>
      <c r="D7" s="22"/>
      <c r="E7" s="23" t="s">
        <v>12</v>
      </c>
      <c r="F7" s="20" t="s">
        <v>13</v>
      </c>
      <c r="G7" s="1115"/>
      <c r="H7" s="924" t="s">
        <v>14</v>
      </c>
      <c r="I7" s="920" t="s">
        <v>15</v>
      </c>
      <c r="J7" s="920"/>
      <c r="K7" s="921" t="s">
        <v>16</v>
      </c>
      <c r="L7" s="920" t="s">
        <v>17</v>
      </c>
      <c r="M7" s="921" t="s">
        <v>18</v>
      </c>
      <c r="N7" s="925" t="s">
        <v>19</v>
      </c>
    </row>
    <row r="8" spans="1:17" ht="15.95" customHeight="1">
      <c r="A8" s="16"/>
      <c r="B8" s="17"/>
      <c r="C8" s="21" t="s">
        <v>703</v>
      </c>
      <c r="D8" s="22"/>
      <c r="E8" s="23" t="s">
        <v>4</v>
      </c>
      <c r="F8" s="20" t="s">
        <v>20</v>
      </c>
      <c r="G8" s="1115"/>
      <c r="H8" s="924" t="s">
        <v>21</v>
      </c>
      <c r="I8" s="920" t="s">
        <v>22</v>
      </c>
      <c r="J8" s="920"/>
      <c r="K8" s="921" t="s">
        <v>4</v>
      </c>
      <c r="L8" s="920" t="s">
        <v>23</v>
      </c>
      <c r="M8" s="921" t="s">
        <v>24</v>
      </c>
      <c r="N8" s="921" t="s">
        <v>25</v>
      </c>
    </row>
    <row r="9" spans="1:17" ht="15.95" customHeight="1">
      <c r="A9" s="16"/>
      <c r="B9" s="17"/>
      <c r="C9" s="21" t="s">
        <v>26</v>
      </c>
      <c r="D9" s="22"/>
      <c r="E9" s="24" t="s">
        <v>4</v>
      </c>
      <c r="F9" s="1113" t="s">
        <v>4</v>
      </c>
      <c r="G9" s="1115"/>
      <c r="H9" s="924" t="s">
        <v>4</v>
      </c>
      <c r="I9" s="920" t="s">
        <v>27</v>
      </c>
      <c r="J9" s="920"/>
      <c r="K9" s="921"/>
      <c r="L9" s="920" t="s">
        <v>28</v>
      </c>
      <c r="M9" s="921" t="s">
        <v>4</v>
      </c>
      <c r="N9" s="921" t="s">
        <v>29</v>
      </c>
    </row>
    <row r="10" spans="1:17" ht="15.95" customHeight="1">
      <c r="A10" s="16"/>
      <c r="B10" s="17"/>
      <c r="C10" s="21" t="s">
        <v>30</v>
      </c>
      <c r="D10" s="25"/>
      <c r="E10" s="26"/>
      <c r="F10" s="1117"/>
      <c r="G10" s="1118"/>
      <c r="H10" s="926"/>
      <c r="I10" s="27"/>
      <c r="J10" s="27"/>
      <c r="K10" s="28"/>
      <c r="L10" s="29"/>
      <c r="M10" s="30"/>
      <c r="N10" s="28"/>
    </row>
    <row r="11" spans="1:17" ht="9.9499999999999993" customHeight="1">
      <c r="A11" s="31"/>
      <c r="B11" s="32"/>
      <c r="C11" s="33" t="s">
        <v>31</v>
      </c>
      <c r="D11" s="34"/>
      <c r="E11" s="35" t="s">
        <v>32</v>
      </c>
      <c r="F11" s="1614" t="s">
        <v>33</v>
      </c>
      <c r="G11" s="1615"/>
      <c r="H11" s="36" t="s">
        <v>34</v>
      </c>
      <c r="I11" s="37" t="s">
        <v>35</v>
      </c>
      <c r="J11" s="37"/>
      <c r="K11" s="38" t="s">
        <v>36</v>
      </c>
      <c r="L11" s="39" t="s">
        <v>37</v>
      </c>
      <c r="M11" s="40" t="s">
        <v>38</v>
      </c>
      <c r="N11" s="40" t="s">
        <v>39</v>
      </c>
    </row>
    <row r="12" spans="1:17" ht="18.399999999999999" customHeight="1">
      <c r="A12" s="16"/>
      <c r="B12" s="17"/>
      <c r="C12" s="41" t="s">
        <v>40</v>
      </c>
      <c r="D12" s="42" t="s">
        <v>41</v>
      </c>
      <c r="E12" s="667">
        <v>486784028000</v>
      </c>
      <c r="F12" s="668">
        <v>272213318000</v>
      </c>
      <c r="G12" s="668"/>
      <c r="H12" s="668">
        <v>28644786000</v>
      </c>
      <c r="I12" s="668">
        <v>93634712000</v>
      </c>
      <c r="J12" s="668"/>
      <c r="K12" s="668">
        <v>23888606000</v>
      </c>
      <c r="L12" s="668">
        <v>27999900000</v>
      </c>
      <c r="M12" s="668">
        <v>28520043000</v>
      </c>
      <c r="N12" s="669">
        <v>11882663000</v>
      </c>
      <c r="O12" s="44"/>
      <c r="P12" s="44"/>
      <c r="Q12" s="1131"/>
    </row>
    <row r="13" spans="1:17" ht="18.399999999999999" customHeight="1">
      <c r="A13" s="16"/>
      <c r="B13" s="17"/>
      <c r="C13" s="45"/>
      <c r="D13" s="46" t="s">
        <v>42</v>
      </c>
      <c r="E13" s="670">
        <v>486784028000</v>
      </c>
      <c r="F13" s="668">
        <v>272072543715.70001</v>
      </c>
      <c r="G13" s="668"/>
      <c r="H13" s="668">
        <v>28614283702.540001</v>
      </c>
      <c r="I13" s="668">
        <v>93642887066.020004</v>
      </c>
      <c r="J13" s="668"/>
      <c r="K13" s="668">
        <v>24049726526.739998</v>
      </c>
      <c r="L13" s="668">
        <v>27999900000</v>
      </c>
      <c r="M13" s="668">
        <v>28520043000</v>
      </c>
      <c r="N13" s="671">
        <v>11884643988.999998</v>
      </c>
      <c r="O13" s="44"/>
      <c r="P13" s="44"/>
    </row>
    <row r="14" spans="1:17" ht="18.399999999999999" customHeight="1">
      <c r="A14" s="16"/>
      <c r="B14" s="17"/>
      <c r="C14" s="47" t="s">
        <v>4</v>
      </c>
      <c r="D14" s="46" t="s">
        <v>43</v>
      </c>
      <c r="E14" s="670">
        <v>70220863380.580017</v>
      </c>
      <c r="F14" s="668">
        <v>39111514133.800011</v>
      </c>
      <c r="G14" s="668"/>
      <c r="H14" s="668">
        <v>4244251418.900001</v>
      </c>
      <c r="I14" s="668">
        <v>13518990865.580002</v>
      </c>
      <c r="J14" s="668"/>
      <c r="K14" s="668">
        <v>753946115.38999999</v>
      </c>
      <c r="L14" s="668">
        <v>3836168333.0100002</v>
      </c>
      <c r="M14" s="668">
        <v>7559663828.2399998</v>
      </c>
      <c r="N14" s="671">
        <v>1196328685.6599994</v>
      </c>
      <c r="O14" s="44"/>
      <c r="P14" s="44"/>
    </row>
    <row r="15" spans="1:17" ht="18.399999999999999" customHeight="1">
      <c r="A15" s="16"/>
      <c r="B15" s="17"/>
      <c r="C15" s="45"/>
      <c r="D15" s="46" t="s">
        <v>44</v>
      </c>
      <c r="E15" s="270">
        <v>0.14425465779781094</v>
      </c>
      <c r="F15" s="270">
        <v>0.14367964955263507</v>
      </c>
      <c r="G15" s="270"/>
      <c r="H15" s="270">
        <v>0.14816837587475784</v>
      </c>
      <c r="I15" s="270">
        <v>0.14438011904794454</v>
      </c>
      <c r="J15" s="270"/>
      <c r="K15" s="270">
        <v>3.15609088027154E-2</v>
      </c>
      <c r="L15" s="270">
        <v>0.13700650120214716</v>
      </c>
      <c r="M15" s="270">
        <v>0.26506495197920982</v>
      </c>
      <c r="N15" s="271">
        <v>0.10067849990023275</v>
      </c>
      <c r="O15" s="44"/>
      <c r="P15" s="44"/>
    </row>
    <row r="16" spans="1:17" ht="18.399999999999999" customHeight="1">
      <c r="A16" s="48"/>
      <c r="B16" s="49"/>
      <c r="C16" s="50"/>
      <c r="D16" s="46" t="s">
        <v>45</v>
      </c>
      <c r="E16" s="272">
        <v>0.14425465779781094</v>
      </c>
      <c r="F16" s="272">
        <v>0.14375399148937743</v>
      </c>
      <c r="G16" s="272"/>
      <c r="H16" s="272">
        <v>0.14832632062438286</v>
      </c>
      <c r="I16" s="272">
        <v>0.14436751459882755</v>
      </c>
      <c r="J16" s="272"/>
      <c r="K16" s="272">
        <v>3.1349467302745224E-2</v>
      </c>
      <c r="L16" s="272">
        <v>0.13700650120214716</v>
      </c>
      <c r="M16" s="272">
        <v>0.26506495197920982</v>
      </c>
      <c r="N16" s="273">
        <v>0.10066171832890228</v>
      </c>
      <c r="O16" s="44"/>
      <c r="P16" s="44"/>
    </row>
    <row r="17" spans="1:17" ht="18.399999999999999" customHeight="1">
      <c r="A17" s="51" t="s">
        <v>46</v>
      </c>
      <c r="B17" s="52" t="s">
        <v>47</v>
      </c>
      <c r="C17" s="53" t="s">
        <v>48</v>
      </c>
      <c r="D17" s="54" t="s">
        <v>41</v>
      </c>
      <c r="E17" s="672">
        <v>200927000</v>
      </c>
      <c r="F17" s="1063">
        <v>30000000</v>
      </c>
      <c r="G17" s="1069"/>
      <c r="H17" s="1063">
        <v>857000</v>
      </c>
      <c r="I17" s="1063">
        <v>158530000</v>
      </c>
      <c r="J17" s="1139"/>
      <c r="K17" s="1063">
        <v>11540000</v>
      </c>
      <c r="L17" s="1063">
        <v>0</v>
      </c>
      <c r="M17" s="1063">
        <v>0</v>
      </c>
      <c r="N17" s="1071">
        <v>0</v>
      </c>
      <c r="O17" s="44"/>
      <c r="P17" s="44"/>
    </row>
    <row r="18" spans="1:17" ht="18.399999999999999" customHeight="1">
      <c r="A18" s="56"/>
      <c r="B18" s="52"/>
      <c r="C18" s="53" t="s">
        <v>4</v>
      </c>
      <c r="D18" s="57" t="s">
        <v>42</v>
      </c>
      <c r="E18" s="672">
        <v>200927000</v>
      </c>
      <c r="F18" s="1063">
        <v>30000000</v>
      </c>
      <c r="G18" s="1063"/>
      <c r="H18" s="1063">
        <v>857000</v>
      </c>
      <c r="I18" s="1063">
        <v>158530000</v>
      </c>
      <c r="J18" s="1139"/>
      <c r="K18" s="1063">
        <v>11540000</v>
      </c>
      <c r="L18" s="1063">
        <v>0</v>
      </c>
      <c r="M18" s="1063">
        <v>0</v>
      </c>
      <c r="N18" s="1071">
        <v>0</v>
      </c>
      <c r="O18" s="44"/>
      <c r="P18" s="44"/>
    </row>
    <row r="19" spans="1:17" ht="18.399999999999999" customHeight="1">
      <c r="A19" s="56"/>
      <c r="B19" s="52"/>
      <c r="C19" s="53" t="s">
        <v>4</v>
      </c>
      <c r="D19" s="57" t="s">
        <v>43</v>
      </c>
      <c r="E19" s="672">
        <v>20834425.48</v>
      </c>
      <c r="F19" s="1063">
        <v>0</v>
      </c>
      <c r="G19" s="1063"/>
      <c r="H19" s="1063">
        <v>205623.6</v>
      </c>
      <c r="I19" s="1063">
        <v>20628801.879999999</v>
      </c>
      <c r="J19" s="1139"/>
      <c r="K19" s="1063">
        <v>0</v>
      </c>
      <c r="L19" s="1063">
        <v>0</v>
      </c>
      <c r="M19" s="1063">
        <v>0</v>
      </c>
      <c r="N19" s="1071">
        <v>0</v>
      </c>
      <c r="O19" s="44"/>
      <c r="P19" s="44"/>
    </row>
    <row r="20" spans="1:17" ht="18.399999999999999" customHeight="1">
      <c r="A20" s="56"/>
      <c r="B20" s="52"/>
      <c r="C20" s="53" t="s">
        <v>4</v>
      </c>
      <c r="D20" s="57" t="s">
        <v>44</v>
      </c>
      <c r="E20" s="174">
        <v>0.10369151721769598</v>
      </c>
      <c r="F20" s="174">
        <v>0</v>
      </c>
      <c r="G20" s="174"/>
      <c r="H20" s="174">
        <v>0.23993418903150526</v>
      </c>
      <c r="I20" s="174">
        <v>0.13012554015012931</v>
      </c>
      <c r="J20" s="174"/>
      <c r="K20" s="174">
        <v>0</v>
      </c>
      <c r="L20" s="174">
        <v>0</v>
      </c>
      <c r="M20" s="174">
        <v>0</v>
      </c>
      <c r="N20" s="274">
        <v>0</v>
      </c>
      <c r="O20" s="44"/>
      <c r="P20" s="44"/>
    </row>
    <row r="21" spans="1:17" s="17" customFormat="1" ht="18.399999999999999" customHeight="1">
      <c r="A21" s="58"/>
      <c r="B21" s="59"/>
      <c r="C21" s="60" t="s">
        <v>4</v>
      </c>
      <c r="D21" s="61" t="s">
        <v>45</v>
      </c>
      <c r="E21" s="175">
        <v>0.10369151721769598</v>
      </c>
      <c r="F21" s="175">
        <v>0</v>
      </c>
      <c r="G21" s="175"/>
      <c r="H21" s="175">
        <v>0.23993418903150526</v>
      </c>
      <c r="I21" s="175">
        <v>0.13012554015012931</v>
      </c>
      <c r="J21" s="175"/>
      <c r="K21" s="175">
        <v>0</v>
      </c>
      <c r="L21" s="175">
        <v>0</v>
      </c>
      <c r="M21" s="175">
        <v>0</v>
      </c>
      <c r="N21" s="275">
        <v>0</v>
      </c>
      <c r="O21" s="44"/>
      <c r="P21" s="44"/>
      <c r="Q21" s="2"/>
    </row>
    <row r="22" spans="1:17" ht="18.399999999999999" customHeight="1">
      <c r="A22" s="51" t="s">
        <v>49</v>
      </c>
      <c r="B22" s="52" t="s">
        <v>47</v>
      </c>
      <c r="C22" s="53" t="s">
        <v>50</v>
      </c>
      <c r="D22" s="62" t="s">
        <v>41</v>
      </c>
      <c r="E22" s="672">
        <v>515546000</v>
      </c>
      <c r="F22" s="1063">
        <v>0</v>
      </c>
      <c r="G22" s="1069"/>
      <c r="H22" s="1063">
        <v>105235000</v>
      </c>
      <c r="I22" s="1063">
        <v>375087000</v>
      </c>
      <c r="J22" s="1139"/>
      <c r="K22" s="1063">
        <v>35224000</v>
      </c>
      <c r="L22" s="1063">
        <v>0</v>
      </c>
      <c r="M22" s="1063">
        <v>0</v>
      </c>
      <c r="N22" s="1071">
        <v>0</v>
      </c>
      <c r="O22" s="44"/>
      <c r="P22" s="44"/>
    </row>
    <row r="23" spans="1:17" ht="18.399999999999999" customHeight="1">
      <c r="A23" s="56"/>
      <c r="B23" s="52"/>
      <c r="C23" s="53" t="s">
        <v>4</v>
      </c>
      <c r="D23" s="62" t="s">
        <v>42</v>
      </c>
      <c r="E23" s="672">
        <v>515546000</v>
      </c>
      <c r="F23" s="1063">
        <v>0</v>
      </c>
      <c r="G23" s="1063"/>
      <c r="H23" s="1063">
        <v>105235000</v>
      </c>
      <c r="I23" s="1063">
        <v>375087000</v>
      </c>
      <c r="J23" s="1139"/>
      <c r="K23" s="1063">
        <v>35224000</v>
      </c>
      <c r="L23" s="1063">
        <v>0</v>
      </c>
      <c r="M23" s="1063">
        <v>0</v>
      </c>
      <c r="N23" s="1071">
        <v>0</v>
      </c>
      <c r="O23" s="44"/>
      <c r="P23" s="44"/>
    </row>
    <row r="24" spans="1:17" ht="18.399999999999999" customHeight="1">
      <c r="A24" s="56"/>
      <c r="B24" s="52"/>
      <c r="C24" s="53" t="s">
        <v>4</v>
      </c>
      <c r="D24" s="62" t="s">
        <v>43</v>
      </c>
      <c r="E24" s="672">
        <v>78705083.089999989</v>
      </c>
      <c r="F24" s="1063">
        <v>0</v>
      </c>
      <c r="G24" s="1063"/>
      <c r="H24" s="1063">
        <v>25545719.900000002</v>
      </c>
      <c r="I24" s="1063">
        <v>53026363.209999986</v>
      </c>
      <c r="J24" s="1139"/>
      <c r="K24" s="1063">
        <v>132999.97999999998</v>
      </c>
      <c r="L24" s="1063">
        <v>0</v>
      </c>
      <c r="M24" s="1063">
        <v>0</v>
      </c>
      <c r="N24" s="1071">
        <v>0</v>
      </c>
      <c r="O24" s="44"/>
      <c r="P24" s="44"/>
    </row>
    <row r="25" spans="1:17" ht="18.399999999999999" customHeight="1">
      <c r="A25" s="56"/>
      <c r="B25" s="52"/>
      <c r="C25" s="53" t="s">
        <v>4</v>
      </c>
      <c r="D25" s="62" t="s">
        <v>44</v>
      </c>
      <c r="E25" s="174">
        <v>0.15266355105073065</v>
      </c>
      <c r="F25" s="174">
        <v>0</v>
      </c>
      <c r="G25" s="174"/>
      <c r="H25" s="174">
        <v>0.24274927448092368</v>
      </c>
      <c r="I25" s="174">
        <v>0.14137083719243798</v>
      </c>
      <c r="J25" s="174"/>
      <c r="K25" s="174">
        <v>3.7758340903929133E-3</v>
      </c>
      <c r="L25" s="174">
        <v>0</v>
      </c>
      <c r="M25" s="174">
        <v>0</v>
      </c>
      <c r="N25" s="274">
        <v>0</v>
      </c>
      <c r="O25" s="44"/>
      <c r="P25" s="44"/>
    </row>
    <row r="26" spans="1:17" ht="18.399999999999999" customHeight="1">
      <c r="A26" s="58"/>
      <c r="B26" s="59"/>
      <c r="C26" s="60" t="s">
        <v>4</v>
      </c>
      <c r="D26" s="62" t="s">
        <v>45</v>
      </c>
      <c r="E26" s="175">
        <v>0.15266355105073065</v>
      </c>
      <c r="F26" s="175">
        <v>0</v>
      </c>
      <c r="G26" s="175"/>
      <c r="H26" s="175">
        <v>0.24274927448092368</v>
      </c>
      <c r="I26" s="175">
        <v>0.14137083719243798</v>
      </c>
      <c r="J26" s="175"/>
      <c r="K26" s="175">
        <v>3.7758340903929133E-3</v>
      </c>
      <c r="L26" s="175">
        <v>0</v>
      </c>
      <c r="M26" s="175">
        <v>0</v>
      </c>
      <c r="N26" s="275">
        <v>0</v>
      </c>
      <c r="O26" s="44"/>
      <c r="P26" s="44"/>
    </row>
    <row r="27" spans="1:17" ht="18.399999999999999" customHeight="1">
      <c r="A27" s="51" t="s">
        <v>51</v>
      </c>
      <c r="B27" s="52" t="s">
        <v>47</v>
      </c>
      <c r="C27" s="53" t="s">
        <v>52</v>
      </c>
      <c r="D27" s="63" t="s">
        <v>41</v>
      </c>
      <c r="E27" s="672">
        <v>109074000</v>
      </c>
      <c r="F27" s="1063">
        <v>0</v>
      </c>
      <c r="G27" s="1069"/>
      <c r="H27" s="1063">
        <v>23179000</v>
      </c>
      <c r="I27" s="1063">
        <v>83327000</v>
      </c>
      <c r="J27" s="1139"/>
      <c r="K27" s="1063">
        <v>2568000</v>
      </c>
      <c r="L27" s="1063">
        <v>0</v>
      </c>
      <c r="M27" s="1063">
        <v>0</v>
      </c>
      <c r="N27" s="1071">
        <v>0</v>
      </c>
      <c r="O27" s="44"/>
      <c r="P27" s="44"/>
    </row>
    <row r="28" spans="1:17" ht="18.399999999999999" customHeight="1">
      <c r="A28" s="56"/>
      <c r="B28" s="52"/>
      <c r="C28" s="53" t="s">
        <v>4</v>
      </c>
      <c r="D28" s="62" t="s">
        <v>42</v>
      </c>
      <c r="E28" s="672">
        <v>109074000</v>
      </c>
      <c r="F28" s="1063">
        <v>0</v>
      </c>
      <c r="G28" s="1063"/>
      <c r="H28" s="1063">
        <v>23179000</v>
      </c>
      <c r="I28" s="1063">
        <v>83327000</v>
      </c>
      <c r="J28" s="1139"/>
      <c r="K28" s="1063">
        <v>2568000</v>
      </c>
      <c r="L28" s="1063">
        <v>0</v>
      </c>
      <c r="M28" s="1063">
        <v>0</v>
      </c>
      <c r="N28" s="1071">
        <v>0</v>
      </c>
      <c r="O28" s="44"/>
      <c r="P28" s="44"/>
    </row>
    <row r="29" spans="1:17" ht="18.399999999999999" customHeight="1">
      <c r="A29" s="56"/>
      <c r="B29" s="52"/>
      <c r="C29" s="53" t="s">
        <v>4</v>
      </c>
      <c r="D29" s="62" t="s">
        <v>43</v>
      </c>
      <c r="E29" s="672">
        <v>14527934.799999997</v>
      </c>
      <c r="F29" s="1063">
        <v>0</v>
      </c>
      <c r="G29" s="1063"/>
      <c r="H29" s="1063">
        <v>4313984.3900000006</v>
      </c>
      <c r="I29" s="1063">
        <v>10139356.629999997</v>
      </c>
      <c r="J29" s="1139"/>
      <c r="K29" s="1063">
        <v>74593.78</v>
      </c>
      <c r="L29" s="1063">
        <v>0</v>
      </c>
      <c r="M29" s="1063">
        <v>0</v>
      </c>
      <c r="N29" s="1071">
        <v>0</v>
      </c>
      <c r="O29" s="44"/>
      <c r="P29" s="44"/>
    </row>
    <row r="30" spans="1:17" ht="18.399999999999999" customHeight="1">
      <c r="A30" s="56"/>
      <c r="B30" s="52"/>
      <c r="C30" s="53" t="s">
        <v>4</v>
      </c>
      <c r="D30" s="62" t="s">
        <v>44</v>
      </c>
      <c r="E30" s="174">
        <v>0.13319338064066594</v>
      </c>
      <c r="F30" s="174">
        <v>0</v>
      </c>
      <c r="G30" s="174"/>
      <c r="H30" s="174">
        <v>0.18611607014970449</v>
      </c>
      <c r="I30" s="174">
        <v>0.12168152735607903</v>
      </c>
      <c r="J30" s="174"/>
      <c r="K30" s="174">
        <v>2.9047422118380063E-2</v>
      </c>
      <c r="L30" s="174">
        <v>0</v>
      </c>
      <c r="M30" s="174">
        <v>0</v>
      </c>
      <c r="N30" s="274">
        <v>0</v>
      </c>
      <c r="O30" s="44"/>
      <c r="P30" s="44"/>
    </row>
    <row r="31" spans="1:17" ht="18.399999999999999" customHeight="1">
      <c r="A31" s="58"/>
      <c r="B31" s="59"/>
      <c r="C31" s="60" t="s">
        <v>4</v>
      </c>
      <c r="D31" s="64" t="s">
        <v>45</v>
      </c>
      <c r="E31" s="175">
        <v>0.13319338064066594</v>
      </c>
      <c r="F31" s="175">
        <v>0</v>
      </c>
      <c r="G31" s="175"/>
      <c r="H31" s="175">
        <v>0.18611607014970449</v>
      </c>
      <c r="I31" s="175">
        <v>0.12168152735607903</v>
      </c>
      <c r="J31" s="175"/>
      <c r="K31" s="175">
        <v>2.9047422118380063E-2</v>
      </c>
      <c r="L31" s="175">
        <v>0</v>
      </c>
      <c r="M31" s="175">
        <v>0</v>
      </c>
      <c r="N31" s="275">
        <v>0</v>
      </c>
      <c r="O31" s="44"/>
      <c r="P31" s="44"/>
    </row>
    <row r="32" spans="1:17" ht="18.399999999999999" customHeight="1">
      <c r="A32" s="51" t="s">
        <v>53</v>
      </c>
      <c r="B32" s="52" t="s">
        <v>47</v>
      </c>
      <c r="C32" s="53" t="s">
        <v>54</v>
      </c>
      <c r="D32" s="62" t="s">
        <v>41</v>
      </c>
      <c r="E32" s="672">
        <v>163776000</v>
      </c>
      <c r="F32" s="1063">
        <v>0</v>
      </c>
      <c r="G32" s="1069"/>
      <c r="H32" s="1063">
        <v>34920000</v>
      </c>
      <c r="I32" s="1063">
        <v>126143000</v>
      </c>
      <c r="J32" s="1139"/>
      <c r="K32" s="1063">
        <v>2713000</v>
      </c>
      <c r="L32" s="1063">
        <v>0</v>
      </c>
      <c r="M32" s="1063">
        <v>0</v>
      </c>
      <c r="N32" s="1071">
        <v>0</v>
      </c>
      <c r="O32" s="44"/>
      <c r="P32" s="44"/>
    </row>
    <row r="33" spans="1:16" ht="18.399999999999999" customHeight="1">
      <c r="A33" s="56"/>
      <c r="B33" s="52"/>
      <c r="C33" s="53" t="s">
        <v>4</v>
      </c>
      <c r="D33" s="62" t="s">
        <v>42</v>
      </c>
      <c r="E33" s="672">
        <v>163776000</v>
      </c>
      <c r="F33" s="1063">
        <v>0</v>
      </c>
      <c r="G33" s="1063"/>
      <c r="H33" s="1063">
        <v>34920000</v>
      </c>
      <c r="I33" s="1063">
        <v>126243000</v>
      </c>
      <c r="J33" s="1139"/>
      <c r="K33" s="1063">
        <v>2613000</v>
      </c>
      <c r="L33" s="1063">
        <v>0</v>
      </c>
      <c r="M33" s="1063">
        <v>0</v>
      </c>
      <c r="N33" s="1071">
        <v>0</v>
      </c>
      <c r="O33" s="44"/>
      <c r="P33" s="44"/>
    </row>
    <row r="34" spans="1:16" ht="18.399999999999999" customHeight="1">
      <c r="A34" s="56"/>
      <c r="B34" s="52"/>
      <c r="C34" s="53" t="s">
        <v>4</v>
      </c>
      <c r="D34" s="62" t="s">
        <v>43</v>
      </c>
      <c r="E34" s="672">
        <v>26490121.98</v>
      </c>
      <c r="F34" s="1063">
        <v>0</v>
      </c>
      <c r="G34" s="1063"/>
      <c r="H34" s="1063">
        <v>4981525.43</v>
      </c>
      <c r="I34" s="1063">
        <v>21508596.550000001</v>
      </c>
      <c r="J34" s="1139"/>
      <c r="K34" s="1063">
        <v>0</v>
      </c>
      <c r="L34" s="1063">
        <v>0</v>
      </c>
      <c r="M34" s="1063">
        <v>0</v>
      </c>
      <c r="N34" s="1071">
        <v>0</v>
      </c>
      <c r="O34" s="44"/>
      <c r="P34" s="44"/>
    </row>
    <row r="35" spans="1:16" ht="18.399999999999999" customHeight="1">
      <c r="A35" s="56"/>
      <c r="B35" s="52"/>
      <c r="C35" s="53" t="s">
        <v>4</v>
      </c>
      <c r="D35" s="62" t="s">
        <v>44</v>
      </c>
      <c r="E35" s="174">
        <v>0.16174605546600235</v>
      </c>
      <c r="F35" s="174">
        <v>0</v>
      </c>
      <c r="G35" s="174"/>
      <c r="H35" s="174">
        <v>0.14265536741122564</v>
      </c>
      <c r="I35" s="174">
        <v>0.17050963232204722</v>
      </c>
      <c r="J35" s="174"/>
      <c r="K35" s="174">
        <v>0</v>
      </c>
      <c r="L35" s="174">
        <v>0</v>
      </c>
      <c r="M35" s="174">
        <v>0</v>
      </c>
      <c r="N35" s="274">
        <v>0</v>
      </c>
      <c r="O35" s="44"/>
      <c r="P35" s="44"/>
    </row>
    <row r="36" spans="1:16" ht="18.399999999999999" customHeight="1">
      <c r="A36" s="58"/>
      <c r="B36" s="59"/>
      <c r="C36" s="60" t="s">
        <v>4</v>
      </c>
      <c r="D36" s="62" t="s">
        <v>45</v>
      </c>
      <c r="E36" s="175">
        <v>0.16174605546600235</v>
      </c>
      <c r="F36" s="175">
        <v>0</v>
      </c>
      <c r="G36" s="175"/>
      <c r="H36" s="175">
        <v>0.14265536741122564</v>
      </c>
      <c r="I36" s="175">
        <v>0.1703745676988031</v>
      </c>
      <c r="J36" s="175"/>
      <c r="K36" s="175">
        <v>0</v>
      </c>
      <c r="L36" s="175">
        <v>0</v>
      </c>
      <c r="M36" s="175">
        <v>0</v>
      </c>
      <c r="N36" s="275">
        <v>0</v>
      </c>
      <c r="O36" s="44"/>
      <c r="P36" s="44"/>
    </row>
    <row r="37" spans="1:16" ht="18.399999999999999" customHeight="1">
      <c r="A37" s="51" t="s">
        <v>55</v>
      </c>
      <c r="B37" s="52" t="s">
        <v>47</v>
      </c>
      <c r="C37" s="53" t="s">
        <v>56</v>
      </c>
      <c r="D37" s="63" t="s">
        <v>41</v>
      </c>
      <c r="E37" s="672">
        <v>577806000</v>
      </c>
      <c r="F37" s="1063">
        <v>0</v>
      </c>
      <c r="G37" s="1069"/>
      <c r="H37" s="1063">
        <v>78592000</v>
      </c>
      <c r="I37" s="1063">
        <v>484670000</v>
      </c>
      <c r="J37" s="1139"/>
      <c r="K37" s="1063">
        <v>14544000</v>
      </c>
      <c r="L37" s="1063">
        <v>0</v>
      </c>
      <c r="M37" s="1063">
        <v>0</v>
      </c>
      <c r="N37" s="1071">
        <v>0</v>
      </c>
      <c r="O37" s="44"/>
      <c r="P37" s="44"/>
    </row>
    <row r="38" spans="1:16" ht="18.399999999999999" customHeight="1">
      <c r="A38" s="56"/>
      <c r="B38" s="52"/>
      <c r="C38" s="53" t="s">
        <v>4</v>
      </c>
      <c r="D38" s="62" t="s">
        <v>42</v>
      </c>
      <c r="E38" s="672">
        <v>577806000</v>
      </c>
      <c r="F38" s="1063">
        <v>0</v>
      </c>
      <c r="G38" s="1063"/>
      <c r="H38" s="1063">
        <v>78592000</v>
      </c>
      <c r="I38" s="1063">
        <v>484670000</v>
      </c>
      <c r="J38" s="1139"/>
      <c r="K38" s="1063">
        <v>14544000</v>
      </c>
      <c r="L38" s="1063">
        <v>0</v>
      </c>
      <c r="M38" s="1063">
        <v>0</v>
      </c>
      <c r="N38" s="1071">
        <v>0</v>
      </c>
      <c r="O38" s="44"/>
      <c r="P38" s="44"/>
    </row>
    <row r="39" spans="1:16" ht="18.399999999999999" customHeight="1">
      <c r="A39" s="56"/>
      <c r="B39" s="52"/>
      <c r="C39" s="53" t="s">
        <v>4</v>
      </c>
      <c r="D39" s="62" t="s">
        <v>43</v>
      </c>
      <c r="E39" s="672">
        <v>90906416.909999996</v>
      </c>
      <c r="F39" s="1063">
        <v>0</v>
      </c>
      <c r="G39" s="1063"/>
      <c r="H39" s="1063">
        <v>11291261.27</v>
      </c>
      <c r="I39" s="1063">
        <v>79615155.640000001</v>
      </c>
      <c r="J39" s="1139"/>
      <c r="K39" s="1063">
        <v>0</v>
      </c>
      <c r="L39" s="1063">
        <v>0</v>
      </c>
      <c r="M39" s="1063">
        <v>0</v>
      </c>
      <c r="N39" s="1071">
        <v>0</v>
      </c>
      <c r="O39" s="44"/>
      <c r="P39" s="44"/>
    </row>
    <row r="40" spans="1:16" ht="18.399999999999999" customHeight="1">
      <c r="A40" s="56"/>
      <c r="B40" s="52"/>
      <c r="C40" s="53" t="s">
        <v>4</v>
      </c>
      <c r="D40" s="62" t="s">
        <v>44</v>
      </c>
      <c r="E40" s="174">
        <v>0.15733034428510606</v>
      </c>
      <c r="F40" s="174">
        <v>0</v>
      </c>
      <c r="G40" s="174"/>
      <c r="H40" s="174">
        <v>0.14366934637113191</v>
      </c>
      <c r="I40" s="174">
        <v>0.16426672919718571</v>
      </c>
      <c r="J40" s="174"/>
      <c r="K40" s="174">
        <v>0</v>
      </c>
      <c r="L40" s="174">
        <v>0</v>
      </c>
      <c r="M40" s="174">
        <v>0</v>
      </c>
      <c r="N40" s="274">
        <v>0</v>
      </c>
      <c r="O40" s="44"/>
      <c r="P40" s="44"/>
    </row>
    <row r="41" spans="1:16" ht="18.399999999999999" customHeight="1">
      <c r="A41" s="58"/>
      <c r="B41" s="59"/>
      <c r="C41" s="60" t="s">
        <v>4</v>
      </c>
      <c r="D41" s="61" t="s">
        <v>45</v>
      </c>
      <c r="E41" s="276">
        <v>0.15733034428510606</v>
      </c>
      <c r="F41" s="175">
        <v>0</v>
      </c>
      <c r="G41" s="175"/>
      <c r="H41" s="175">
        <v>0.14366934637113191</v>
      </c>
      <c r="I41" s="175">
        <v>0.16426672919718571</v>
      </c>
      <c r="J41" s="175"/>
      <c r="K41" s="175">
        <v>0</v>
      </c>
      <c r="L41" s="175">
        <v>0</v>
      </c>
      <c r="M41" s="175">
        <v>0</v>
      </c>
      <c r="N41" s="275">
        <v>0</v>
      </c>
      <c r="O41" s="44"/>
      <c r="P41" s="44"/>
    </row>
    <row r="42" spans="1:16" ht="18.399999999999999" customHeight="1">
      <c r="A42" s="51" t="s">
        <v>57</v>
      </c>
      <c r="B42" s="52" t="s">
        <v>47</v>
      </c>
      <c r="C42" s="53" t="s">
        <v>58</v>
      </c>
      <c r="D42" s="54" t="s">
        <v>41</v>
      </c>
      <c r="E42" s="672">
        <v>39509000</v>
      </c>
      <c r="F42" s="1063">
        <v>0</v>
      </c>
      <c r="G42" s="1069"/>
      <c r="H42" s="1063">
        <v>10641000</v>
      </c>
      <c r="I42" s="1063">
        <v>28568000</v>
      </c>
      <c r="J42" s="1139"/>
      <c r="K42" s="1063">
        <v>300000</v>
      </c>
      <c r="L42" s="1063">
        <v>0</v>
      </c>
      <c r="M42" s="1063">
        <v>0</v>
      </c>
      <c r="N42" s="1071">
        <v>0</v>
      </c>
      <c r="O42" s="44"/>
      <c r="P42" s="44"/>
    </row>
    <row r="43" spans="1:16" ht="18.399999999999999" customHeight="1">
      <c r="A43" s="56"/>
      <c r="B43" s="52"/>
      <c r="C43" s="53" t="s">
        <v>4</v>
      </c>
      <c r="D43" s="62" t="s">
        <v>42</v>
      </c>
      <c r="E43" s="672">
        <v>39509000</v>
      </c>
      <c r="F43" s="1063">
        <v>0</v>
      </c>
      <c r="G43" s="1063"/>
      <c r="H43" s="1063">
        <v>10641000</v>
      </c>
      <c r="I43" s="1063">
        <v>28568000</v>
      </c>
      <c r="J43" s="1139"/>
      <c r="K43" s="1063">
        <v>300000</v>
      </c>
      <c r="L43" s="1063">
        <v>0</v>
      </c>
      <c r="M43" s="1063">
        <v>0</v>
      </c>
      <c r="N43" s="1071">
        <v>0</v>
      </c>
      <c r="O43" s="44"/>
      <c r="P43" s="44"/>
    </row>
    <row r="44" spans="1:16" ht="18.399999999999999" customHeight="1">
      <c r="A44" s="56"/>
      <c r="B44" s="52"/>
      <c r="C44" s="53" t="s">
        <v>4</v>
      </c>
      <c r="D44" s="62" t="s">
        <v>43</v>
      </c>
      <c r="E44" s="672">
        <v>7188206.5899999999</v>
      </c>
      <c r="F44" s="1063">
        <v>0</v>
      </c>
      <c r="G44" s="1063"/>
      <c r="H44" s="1063">
        <v>1713040.1</v>
      </c>
      <c r="I44" s="1063">
        <v>5475166.4900000002</v>
      </c>
      <c r="J44" s="1139"/>
      <c r="K44" s="1063">
        <v>0</v>
      </c>
      <c r="L44" s="1063">
        <v>0</v>
      </c>
      <c r="M44" s="1063">
        <v>0</v>
      </c>
      <c r="N44" s="1071">
        <v>0</v>
      </c>
      <c r="O44" s="44"/>
      <c r="P44" s="44"/>
    </row>
    <row r="45" spans="1:16" ht="18.399999999999999" customHeight="1">
      <c r="A45" s="56"/>
      <c r="B45" s="52"/>
      <c r="C45" s="53" t="s">
        <v>4</v>
      </c>
      <c r="D45" s="62" t="s">
        <v>44</v>
      </c>
      <c r="E45" s="174">
        <v>0.1819384593383786</v>
      </c>
      <c r="F45" s="174">
        <v>0</v>
      </c>
      <c r="G45" s="174"/>
      <c r="H45" s="174">
        <v>0.16098487924067287</v>
      </c>
      <c r="I45" s="174">
        <v>0.1916538256090731</v>
      </c>
      <c r="J45" s="174"/>
      <c r="K45" s="174">
        <v>0</v>
      </c>
      <c r="L45" s="174">
        <v>0</v>
      </c>
      <c r="M45" s="174">
        <v>0</v>
      </c>
      <c r="N45" s="274">
        <v>0</v>
      </c>
      <c r="O45" s="44"/>
      <c r="P45" s="44"/>
    </row>
    <row r="46" spans="1:16" ht="18.399999999999999" customHeight="1">
      <c r="A46" s="58"/>
      <c r="B46" s="59"/>
      <c r="C46" s="60" t="s">
        <v>4</v>
      </c>
      <c r="D46" s="64" t="s">
        <v>45</v>
      </c>
      <c r="E46" s="175">
        <v>0.1819384593383786</v>
      </c>
      <c r="F46" s="175">
        <v>0</v>
      </c>
      <c r="G46" s="175"/>
      <c r="H46" s="175">
        <v>0.16098487924067287</v>
      </c>
      <c r="I46" s="175">
        <v>0.1916538256090731</v>
      </c>
      <c r="J46" s="175"/>
      <c r="K46" s="175">
        <v>0</v>
      </c>
      <c r="L46" s="175">
        <v>0</v>
      </c>
      <c r="M46" s="175">
        <v>0</v>
      </c>
      <c r="N46" s="275">
        <v>0</v>
      </c>
      <c r="O46" s="44"/>
      <c r="P46" s="44"/>
    </row>
    <row r="47" spans="1:16" ht="18.399999999999999" customHeight="1">
      <c r="A47" s="51" t="s">
        <v>59</v>
      </c>
      <c r="B47" s="52" t="s">
        <v>47</v>
      </c>
      <c r="C47" s="53" t="s">
        <v>60</v>
      </c>
      <c r="D47" s="63" t="s">
        <v>41</v>
      </c>
      <c r="E47" s="672">
        <v>308072000</v>
      </c>
      <c r="F47" s="1063">
        <v>0</v>
      </c>
      <c r="G47" s="1069"/>
      <c r="H47" s="1063">
        <v>357000</v>
      </c>
      <c r="I47" s="1063">
        <v>283357000</v>
      </c>
      <c r="J47" s="1139"/>
      <c r="K47" s="1063">
        <v>24358000</v>
      </c>
      <c r="L47" s="1063">
        <v>0</v>
      </c>
      <c r="M47" s="1063">
        <v>0</v>
      </c>
      <c r="N47" s="1071">
        <v>0</v>
      </c>
      <c r="O47" s="44"/>
      <c r="P47" s="44"/>
    </row>
    <row r="48" spans="1:16" ht="18.399999999999999" customHeight="1">
      <c r="A48" s="56"/>
      <c r="B48" s="52"/>
      <c r="C48" s="53" t="s">
        <v>4</v>
      </c>
      <c r="D48" s="62" t="s">
        <v>42</v>
      </c>
      <c r="E48" s="672">
        <v>308072000</v>
      </c>
      <c r="F48" s="1063">
        <v>0</v>
      </c>
      <c r="G48" s="1063"/>
      <c r="H48" s="1063">
        <v>357000</v>
      </c>
      <c r="I48" s="1063">
        <v>283357000</v>
      </c>
      <c r="J48" s="1139"/>
      <c r="K48" s="1063">
        <v>24358000</v>
      </c>
      <c r="L48" s="1063">
        <v>0</v>
      </c>
      <c r="M48" s="1063">
        <v>0</v>
      </c>
      <c r="N48" s="1071">
        <v>0</v>
      </c>
      <c r="O48" s="44"/>
      <c r="P48" s="44"/>
    </row>
    <row r="49" spans="1:16" ht="18.399999999999999" customHeight="1">
      <c r="A49" s="56"/>
      <c r="B49" s="52"/>
      <c r="C49" s="53" t="s">
        <v>4</v>
      </c>
      <c r="D49" s="62" t="s">
        <v>43</v>
      </c>
      <c r="E49" s="672">
        <v>56460566.940000013</v>
      </c>
      <c r="F49" s="1063">
        <v>0</v>
      </c>
      <c r="G49" s="1063"/>
      <c r="H49" s="1063">
        <v>37796.99</v>
      </c>
      <c r="I49" s="1063">
        <v>56356860.650000013</v>
      </c>
      <c r="J49" s="1139"/>
      <c r="K49" s="1063">
        <v>65909.3</v>
      </c>
      <c r="L49" s="1063">
        <v>0</v>
      </c>
      <c r="M49" s="1063">
        <v>0</v>
      </c>
      <c r="N49" s="1071">
        <v>0</v>
      </c>
      <c r="O49" s="44"/>
      <c r="P49" s="44"/>
    </row>
    <row r="50" spans="1:16" ht="18.399999999999999" customHeight="1">
      <c r="A50" s="56"/>
      <c r="B50" s="52"/>
      <c r="C50" s="53" t="s">
        <v>4</v>
      </c>
      <c r="D50" s="62" t="s">
        <v>44</v>
      </c>
      <c r="E50" s="174">
        <v>0.18327068652782472</v>
      </c>
      <c r="F50" s="174">
        <v>0</v>
      </c>
      <c r="G50" s="174"/>
      <c r="H50" s="174">
        <v>0.10587392156862745</v>
      </c>
      <c r="I50" s="174">
        <v>0.19888995383914995</v>
      </c>
      <c r="J50" s="174"/>
      <c r="K50" s="174">
        <v>2.7058584448641106E-3</v>
      </c>
      <c r="L50" s="174">
        <v>0</v>
      </c>
      <c r="M50" s="174">
        <v>0</v>
      </c>
      <c r="N50" s="274">
        <v>0</v>
      </c>
      <c r="O50" s="44"/>
      <c r="P50" s="44"/>
    </row>
    <row r="51" spans="1:16" ht="18.399999999999999" customHeight="1">
      <c r="A51" s="58"/>
      <c r="B51" s="59"/>
      <c r="C51" s="60" t="s">
        <v>4</v>
      </c>
      <c r="D51" s="64" t="s">
        <v>45</v>
      </c>
      <c r="E51" s="175">
        <v>0.18327068652782472</v>
      </c>
      <c r="F51" s="175">
        <v>0</v>
      </c>
      <c r="G51" s="175"/>
      <c r="H51" s="175">
        <v>0.10587392156862745</v>
      </c>
      <c r="I51" s="175">
        <v>0.19888995383914995</v>
      </c>
      <c r="J51" s="175"/>
      <c r="K51" s="175">
        <v>2.7058584448641106E-3</v>
      </c>
      <c r="L51" s="175">
        <v>0</v>
      </c>
      <c r="M51" s="175">
        <v>0</v>
      </c>
      <c r="N51" s="275">
        <v>0</v>
      </c>
      <c r="O51" s="44"/>
      <c r="P51" s="44"/>
    </row>
    <row r="52" spans="1:16" ht="18.399999999999999" customHeight="1">
      <c r="A52" s="51" t="s">
        <v>61</v>
      </c>
      <c r="B52" s="52" t="s">
        <v>47</v>
      </c>
      <c r="C52" s="53" t="s">
        <v>62</v>
      </c>
      <c r="D52" s="62" t="s">
        <v>41</v>
      </c>
      <c r="E52" s="672">
        <v>51187000</v>
      </c>
      <c r="F52" s="1063">
        <v>0</v>
      </c>
      <c r="G52" s="1069"/>
      <c r="H52" s="1063">
        <v>113000</v>
      </c>
      <c r="I52" s="1063">
        <v>36485000</v>
      </c>
      <c r="J52" s="1139"/>
      <c r="K52" s="1063">
        <v>14589000</v>
      </c>
      <c r="L52" s="1063">
        <v>0</v>
      </c>
      <c r="M52" s="1063">
        <v>0</v>
      </c>
      <c r="N52" s="1071">
        <v>0</v>
      </c>
      <c r="O52" s="44"/>
      <c r="P52" s="44"/>
    </row>
    <row r="53" spans="1:16" ht="18.399999999999999" customHeight="1">
      <c r="A53" s="56"/>
      <c r="B53" s="52"/>
      <c r="C53" s="53" t="s">
        <v>4</v>
      </c>
      <c r="D53" s="62" t="s">
        <v>42</v>
      </c>
      <c r="E53" s="672">
        <v>51187000</v>
      </c>
      <c r="F53" s="1063">
        <v>0</v>
      </c>
      <c r="G53" s="1063"/>
      <c r="H53" s="1063">
        <v>113000</v>
      </c>
      <c r="I53" s="1063">
        <v>36485000</v>
      </c>
      <c r="J53" s="1139"/>
      <c r="K53" s="1063">
        <v>14589000</v>
      </c>
      <c r="L53" s="1063">
        <v>0</v>
      </c>
      <c r="M53" s="1063">
        <v>0</v>
      </c>
      <c r="N53" s="1071">
        <v>0</v>
      </c>
      <c r="O53" s="44"/>
      <c r="P53" s="44"/>
    </row>
    <row r="54" spans="1:16" ht="18.399999999999999" customHeight="1">
      <c r="A54" s="56"/>
      <c r="B54" s="52"/>
      <c r="C54" s="53" t="s">
        <v>4</v>
      </c>
      <c r="D54" s="62" t="s">
        <v>43</v>
      </c>
      <c r="E54" s="672">
        <v>5706556.9600000009</v>
      </c>
      <c r="F54" s="1063">
        <v>0</v>
      </c>
      <c r="G54" s="1063"/>
      <c r="H54" s="1063">
        <v>13802.17</v>
      </c>
      <c r="I54" s="1063">
        <v>5692754.790000001</v>
      </c>
      <c r="J54" s="1139"/>
      <c r="K54" s="1063">
        <v>0</v>
      </c>
      <c r="L54" s="1063">
        <v>0</v>
      </c>
      <c r="M54" s="1063">
        <v>0</v>
      </c>
      <c r="N54" s="1071">
        <v>0</v>
      </c>
      <c r="O54" s="44"/>
      <c r="P54" s="44"/>
    </row>
    <row r="55" spans="1:16" ht="18.399999999999999" customHeight="1">
      <c r="A55" s="56"/>
      <c r="B55" s="52"/>
      <c r="C55" s="53" t="s">
        <v>4</v>
      </c>
      <c r="D55" s="62" t="s">
        <v>44</v>
      </c>
      <c r="E55" s="174">
        <v>0.11148449723562626</v>
      </c>
      <c r="F55" s="174">
        <v>0</v>
      </c>
      <c r="G55" s="174"/>
      <c r="H55" s="174">
        <v>0.12214309734513275</v>
      </c>
      <c r="I55" s="174">
        <v>0.1560300065780458</v>
      </c>
      <c r="J55" s="174"/>
      <c r="K55" s="174">
        <v>0</v>
      </c>
      <c r="L55" s="174">
        <v>0</v>
      </c>
      <c r="M55" s="174">
        <v>0</v>
      </c>
      <c r="N55" s="274">
        <v>0</v>
      </c>
      <c r="O55" s="44"/>
      <c r="P55" s="44"/>
    </row>
    <row r="56" spans="1:16" ht="18.399999999999999" customHeight="1">
      <c r="A56" s="58"/>
      <c r="B56" s="59"/>
      <c r="C56" s="60" t="s">
        <v>4</v>
      </c>
      <c r="D56" s="62" t="s">
        <v>45</v>
      </c>
      <c r="E56" s="175">
        <v>0.11148449723562626</v>
      </c>
      <c r="F56" s="175">
        <v>0</v>
      </c>
      <c r="G56" s="175"/>
      <c r="H56" s="175">
        <v>0.12214309734513275</v>
      </c>
      <c r="I56" s="175">
        <v>0.1560300065780458</v>
      </c>
      <c r="J56" s="175"/>
      <c r="K56" s="175">
        <v>0</v>
      </c>
      <c r="L56" s="175">
        <v>0</v>
      </c>
      <c r="M56" s="175">
        <v>0</v>
      </c>
      <c r="N56" s="275">
        <v>0</v>
      </c>
      <c r="O56" s="44"/>
      <c r="P56" s="44"/>
    </row>
    <row r="57" spans="1:16" ht="18.399999999999999" customHeight="1">
      <c r="A57" s="51" t="s">
        <v>63</v>
      </c>
      <c r="B57" s="52" t="s">
        <v>47</v>
      </c>
      <c r="C57" s="53" t="s">
        <v>64</v>
      </c>
      <c r="D57" s="63" t="s">
        <v>41</v>
      </c>
      <c r="E57" s="672">
        <v>63171000</v>
      </c>
      <c r="F57" s="1063">
        <v>0</v>
      </c>
      <c r="G57" s="1069"/>
      <c r="H57" s="1063">
        <v>75000</v>
      </c>
      <c r="I57" s="1063">
        <v>62747000</v>
      </c>
      <c r="J57" s="1139"/>
      <c r="K57" s="1063">
        <v>349000</v>
      </c>
      <c r="L57" s="1063">
        <v>0</v>
      </c>
      <c r="M57" s="1063">
        <v>0</v>
      </c>
      <c r="N57" s="1071">
        <v>0</v>
      </c>
      <c r="O57" s="44"/>
      <c r="P57" s="44"/>
    </row>
    <row r="58" spans="1:16" ht="18.399999999999999" customHeight="1">
      <c r="A58" s="56"/>
      <c r="B58" s="52"/>
      <c r="C58" s="53" t="s">
        <v>65</v>
      </c>
      <c r="D58" s="62" t="s">
        <v>42</v>
      </c>
      <c r="E58" s="672">
        <v>63171000</v>
      </c>
      <c r="F58" s="1063">
        <v>0</v>
      </c>
      <c r="G58" s="1063"/>
      <c r="H58" s="1063">
        <v>75000</v>
      </c>
      <c r="I58" s="1063">
        <v>62747000</v>
      </c>
      <c r="J58" s="1139"/>
      <c r="K58" s="1063">
        <v>349000</v>
      </c>
      <c r="L58" s="1063">
        <v>0</v>
      </c>
      <c r="M58" s="1063">
        <v>0</v>
      </c>
      <c r="N58" s="1071">
        <v>0</v>
      </c>
      <c r="O58" s="44"/>
      <c r="P58" s="44"/>
    </row>
    <row r="59" spans="1:16" ht="18.399999999999999" customHeight="1">
      <c r="A59" s="56"/>
      <c r="B59" s="52"/>
      <c r="C59" s="53" t="s">
        <v>4</v>
      </c>
      <c r="D59" s="62" t="s">
        <v>43</v>
      </c>
      <c r="E59" s="672">
        <v>4720744.12</v>
      </c>
      <c r="F59" s="1063">
        <v>0</v>
      </c>
      <c r="G59" s="1063"/>
      <c r="H59" s="1063">
        <v>1997.4</v>
      </c>
      <c r="I59" s="1063">
        <v>4718746.72</v>
      </c>
      <c r="J59" s="1139"/>
      <c r="K59" s="1063">
        <v>0</v>
      </c>
      <c r="L59" s="1063">
        <v>0</v>
      </c>
      <c r="M59" s="1063">
        <v>0</v>
      </c>
      <c r="N59" s="1071">
        <v>0</v>
      </c>
      <c r="O59" s="44"/>
      <c r="P59" s="44"/>
    </row>
    <row r="60" spans="1:16" ht="18.399999999999999" customHeight="1">
      <c r="A60" s="56"/>
      <c r="B60" s="52"/>
      <c r="C60" s="53" t="s">
        <v>4</v>
      </c>
      <c r="D60" s="62" t="s">
        <v>44</v>
      </c>
      <c r="E60" s="174">
        <v>7.472960883949914E-2</v>
      </c>
      <c r="F60" s="174">
        <v>0</v>
      </c>
      <c r="G60" s="174"/>
      <c r="H60" s="174">
        <v>2.6632000000000003E-2</v>
      </c>
      <c r="I60" s="174">
        <v>7.5202746266753787E-2</v>
      </c>
      <c r="J60" s="174"/>
      <c r="K60" s="174">
        <v>0</v>
      </c>
      <c r="L60" s="174">
        <v>0</v>
      </c>
      <c r="M60" s="174">
        <v>0</v>
      </c>
      <c r="N60" s="274">
        <v>0</v>
      </c>
      <c r="O60" s="44"/>
      <c r="P60" s="44"/>
    </row>
    <row r="61" spans="1:16" ht="18.399999999999999" customHeight="1">
      <c r="A61" s="58"/>
      <c r="B61" s="59"/>
      <c r="C61" s="60" t="s">
        <v>4</v>
      </c>
      <c r="D61" s="64" t="s">
        <v>45</v>
      </c>
      <c r="E61" s="175">
        <v>7.472960883949914E-2</v>
      </c>
      <c r="F61" s="175">
        <v>0</v>
      </c>
      <c r="G61" s="175"/>
      <c r="H61" s="175">
        <v>2.6632000000000003E-2</v>
      </c>
      <c r="I61" s="175">
        <v>7.5202746266753787E-2</v>
      </c>
      <c r="J61" s="175"/>
      <c r="K61" s="175">
        <v>0</v>
      </c>
      <c r="L61" s="175">
        <v>0</v>
      </c>
      <c r="M61" s="175">
        <v>0</v>
      </c>
      <c r="N61" s="275">
        <v>0</v>
      </c>
      <c r="O61" s="44"/>
      <c r="P61" s="44"/>
    </row>
    <row r="62" spans="1:16" ht="18.399999999999999" customHeight="1">
      <c r="A62" s="51" t="s">
        <v>66</v>
      </c>
      <c r="B62" s="52" t="s">
        <v>47</v>
      </c>
      <c r="C62" s="53" t="s">
        <v>714</v>
      </c>
      <c r="D62" s="62" t="s">
        <v>41</v>
      </c>
      <c r="E62" s="672">
        <v>37665000</v>
      </c>
      <c r="F62" s="1063">
        <v>0</v>
      </c>
      <c r="G62" s="1069"/>
      <c r="H62" s="1063">
        <v>30000</v>
      </c>
      <c r="I62" s="1063">
        <v>35628000</v>
      </c>
      <c r="J62" s="1139"/>
      <c r="K62" s="1063">
        <v>2007000</v>
      </c>
      <c r="L62" s="1063">
        <v>0</v>
      </c>
      <c r="M62" s="1063">
        <v>0</v>
      </c>
      <c r="N62" s="1071">
        <v>0</v>
      </c>
      <c r="O62" s="44"/>
      <c r="P62" s="44"/>
    </row>
    <row r="63" spans="1:16" ht="18.399999999999999" customHeight="1">
      <c r="A63" s="56"/>
      <c r="B63" s="52"/>
      <c r="C63" s="53" t="s">
        <v>715</v>
      </c>
      <c r="D63" s="62" t="s">
        <v>42</v>
      </c>
      <c r="E63" s="672">
        <v>37665000</v>
      </c>
      <c r="F63" s="1063">
        <v>0</v>
      </c>
      <c r="G63" s="1063"/>
      <c r="H63" s="1063">
        <v>30000</v>
      </c>
      <c r="I63" s="1063">
        <v>35628000</v>
      </c>
      <c r="J63" s="1139"/>
      <c r="K63" s="1063">
        <v>2007000</v>
      </c>
      <c r="L63" s="1063">
        <v>0</v>
      </c>
      <c r="M63" s="1063">
        <v>0</v>
      </c>
      <c r="N63" s="1071">
        <v>0</v>
      </c>
      <c r="O63" s="44"/>
      <c r="P63" s="44"/>
    </row>
    <row r="64" spans="1:16" ht="18.399999999999999" customHeight="1">
      <c r="A64" s="56"/>
      <c r="B64" s="52"/>
      <c r="C64" s="53" t="s">
        <v>4</v>
      </c>
      <c r="D64" s="62" t="s">
        <v>43</v>
      </c>
      <c r="E64" s="672">
        <v>6492835.6399999997</v>
      </c>
      <c r="F64" s="1063">
        <v>0</v>
      </c>
      <c r="G64" s="1063"/>
      <c r="H64" s="1063">
        <v>220</v>
      </c>
      <c r="I64" s="1063">
        <v>6492615.6399999997</v>
      </c>
      <c r="J64" s="1139"/>
      <c r="K64" s="1063">
        <v>0</v>
      </c>
      <c r="L64" s="1063">
        <v>0</v>
      </c>
      <c r="M64" s="1063">
        <v>0</v>
      </c>
      <c r="N64" s="1071">
        <v>0</v>
      </c>
      <c r="O64" s="44"/>
      <c r="P64" s="44"/>
    </row>
    <row r="65" spans="1:16" ht="18.399999999999999" customHeight="1">
      <c r="A65" s="56"/>
      <c r="B65" s="52"/>
      <c r="C65" s="53" t="s">
        <v>4</v>
      </c>
      <c r="D65" s="62" t="s">
        <v>44</v>
      </c>
      <c r="E65" s="174">
        <v>0.17238379503517853</v>
      </c>
      <c r="F65" s="174">
        <v>0</v>
      </c>
      <c r="G65" s="174"/>
      <c r="H65" s="174">
        <v>7.3333333333333332E-3</v>
      </c>
      <c r="I65" s="174">
        <v>0.18223351409004154</v>
      </c>
      <c r="J65" s="174"/>
      <c r="K65" s="174">
        <v>0</v>
      </c>
      <c r="L65" s="174">
        <v>0</v>
      </c>
      <c r="M65" s="174">
        <v>0</v>
      </c>
      <c r="N65" s="274">
        <v>0</v>
      </c>
      <c r="O65" s="44"/>
      <c r="P65" s="44"/>
    </row>
    <row r="66" spans="1:16" ht="18.399999999999999" customHeight="1">
      <c r="A66" s="58"/>
      <c r="B66" s="59"/>
      <c r="C66" s="60" t="s">
        <v>4</v>
      </c>
      <c r="D66" s="64" t="s">
        <v>45</v>
      </c>
      <c r="E66" s="175">
        <v>0.17238379503517853</v>
      </c>
      <c r="F66" s="175">
        <v>0</v>
      </c>
      <c r="G66" s="175"/>
      <c r="H66" s="175">
        <v>7.3333333333333332E-3</v>
      </c>
      <c r="I66" s="175">
        <v>0.18223351409004154</v>
      </c>
      <c r="J66" s="175"/>
      <c r="K66" s="175">
        <v>0</v>
      </c>
      <c r="L66" s="175">
        <v>0</v>
      </c>
      <c r="M66" s="175">
        <v>0</v>
      </c>
      <c r="N66" s="275">
        <v>0</v>
      </c>
      <c r="O66" s="44"/>
      <c r="P66" s="44"/>
    </row>
    <row r="67" spans="1:16" ht="18.399999999999999" customHeight="1">
      <c r="A67" s="51" t="s">
        <v>67</v>
      </c>
      <c r="B67" s="52" t="s">
        <v>47</v>
      </c>
      <c r="C67" s="53" t="s">
        <v>68</v>
      </c>
      <c r="D67" s="63" t="s">
        <v>41</v>
      </c>
      <c r="E67" s="672">
        <v>79567000</v>
      </c>
      <c r="F67" s="1063">
        <v>7650000</v>
      </c>
      <c r="G67" s="1069"/>
      <c r="H67" s="1063">
        <v>77000</v>
      </c>
      <c r="I67" s="1063">
        <v>67952000</v>
      </c>
      <c r="J67" s="1139"/>
      <c r="K67" s="1063">
        <v>3888000</v>
      </c>
      <c r="L67" s="1063">
        <v>0</v>
      </c>
      <c r="M67" s="1063">
        <v>0</v>
      </c>
      <c r="N67" s="1071">
        <v>0</v>
      </c>
      <c r="O67" s="44"/>
      <c r="P67" s="44"/>
    </row>
    <row r="68" spans="1:16" ht="18.399999999999999" customHeight="1">
      <c r="A68" s="56"/>
      <c r="B68" s="52"/>
      <c r="C68" s="53" t="s">
        <v>4</v>
      </c>
      <c r="D68" s="62" t="s">
        <v>42</v>
      </c>
      <c r="E68" s="672">
        <v>82555739</v>
      </c>
      <c r="F68" s="1063">
        <v>9345643</v>
      </c>
      <c r="G68" s="1063"/>
      <c r="H68" s="1063">
        <v>77000</v>
      </c>
      <c r="I68" s="1063">
        <v>69145096</v>
      </c>
      <c r="J68" s="1139"/>
      <c r="K68" s="1063">
        <v>3988000</v>
      </c>
      <c r="L68" s="1063">
        <v>0</v>
      </c>
      <c r="M68" s="1063">
        <v>0</v>
      </c>
      <c r="N68" s="1071">
        <v>0</v>
      </c>
      <c r="O68" s="44"/>
      <c r="P68" s="44"/>
    </row>
    <row r="69" spans="1:16" ht="18.399999999999999" customHeight="1">
      <c r="A69" s="56"/>
      <c r="B69" s="52"/>
      <c r="C69" s="53" t="s">
        <v>4</v>
      </c>
      <c r="D69" s="62" t="s">
        <v>43</v>
      </c>
      <c r="E69" s="672">
        <v>12434696.020000001</v>
      </c>
      <c r="F69" s="1063">
        <v>2441682.92</v>
      </c>
      <c r="G69" s="1063"/>
      <c r="H69" s="1063">
        <v>2968</v>
      </c>
      <c r="I69" s="1063">
        <v>9989555.660000002</v>
      </c>
      <c r="J69" s="1139"/>
      <c r="K69" s="1063">
        <v>489.44</v>
      </c>
      <c r="L69" s="1063">
        <v>0</v>
      </c>
      <c r="M69" s="1063">
        <v>0</v>
      </c>
      <c r="N69" s="1071">
        <v>0</v>
      </c>
      <c r="O69" s="44"/>
      <c r="P69" s="44"/>
    </row>
    <row r="70" spans="1:16" ht="18.399999999999999" customHeight="1">
      <c r="A70" s="56"/>
      <c r="B70" s="52"/>
      <c r="C70" s="53" t="s">
        <v>4</v>
      </c>
      <c r="D70" s="62" t="s">
        <v>44</v>
      </c>
      <c r="E70" s="174">
        <v>0.15627956338683124</v>
      </c>
      <c r="F70" s="174">
        <v>0.31917423790849675</v>
      </c>
      <c r="G70" s="174"/>
      <c r="H70" s="174">
        <v>3.8545454545454542E-2</v>
      </c>
      <c r="I70" s="174">
        <v>0.14700900135389688</v>
      </c>
      <c r="J70" s="174"/>
      <c r="K70" s="174">
        <v>1.2588477366255144E-4</v>
      </c>
      <c r="L70" s="174">
        <v>0</v>
      </c>
      <c r="M70" s="174">
        <v>0</v>
      </c>
      <c r="N70" s="274">
        <v>0</v>
      </c>
      <c r="O70" s="44"/>
      <c r="P70" s="44"/>
    </row>
    <row r="71" spans="1:16" ht="18" customHeight="1">
      <c r="A71" s="58"/>
      <c r="B71" s="59"/>
      <c r="C71" s="60" t="s">
        <v>4</v>
      </c>
      <c r="D71" s="61" t="s">
        <v>45</v>
      </c>
      <c r="E71" s="276">
        <v>0.15062182436523283</v>
      </c>
      <c r="F71" s="175">
        <v>0.26126430466047118</v>
      </c>
      <c r="G71" s="175"/>
      <c r="H71" s="175">
        <v>3.8545454545454542E-2</v>
      </c>
      <c r="I71" s="175">
        <v>0.14447236663031029</v>
      </c>
      <c r="J71" s="175"/>
      <c r="K71" s="175">
        <v>1.2272818455366099E-4</v>
      </c>
      <c r="L71" s="175">
        <v>0</v>
      </c>
      <c r="M71" s="175">
        <v>0</v>
      </c>
      <c r="N71" s="275">
        <v>0</v>
      </c>
      <c r="O71" s="44"/>
      <c r="P71" s="44"/>
    </row>
    <row r="72" spans="1:16" ht="18.399999999999999" customHeight="1">
      <c r="A72" s="51" t="s">
        <v>69</v>
      </c>
      <c r="B72" s="52" t="s">
        <v>47</v>
      </c>
      <c r="C72" s="53" t="s">
        <v>70</v>
      </c>
      <c r="D72" s="54" t="s">
        <v>41</v>
      </c>
      <c r="E72" s="672">
        <v>362101000</v>
      </c>
      <c r="F72" s="1063">
        <v>0</v>
      </c>
      <c r="G72" s="1069"/>
      <c r="H72" s="1063">
        <v>2677000</v>
      </c>
      <c r="I72" s="1063">
        <v>348163000</v>
      </c>
      <c r="J72" s="1139"/>
      <c r="K72" s="1063">
        <v>11250000</v>
      </c>
      <c r="L72" s="1063">
        <v>0</v>
      </c>
      <c r="M72" s="1063">
        <v>0</v>
      </c>
      <c r="N72" s="1071">
        <v>11000</v>
      </c>
      <c r="O72" s="44"/>
      <c r="P72" s="44"/>
    </row>
    <row r="73" spans="1:16" ht="18.399999999999999" customHeight="1">
      <c r="A73" s="56"/>
      <c r="B73" s="52"/>
      <c r="C73" s="53" t="s">
        <v>4</v>
      </c>
      <c r="D73" s="62" t="s">
        <v>42</v>
      </c>
      <c r="E73" s="672">
        <v>362101000</v>
      </c>
      <c r="F73" s="1063">
        <v>0</v>
      </c>
      <c r="G73" s="1063"/>
      <c r="H73" s="1063">
        <v>2677000</v>
      </c>
      <c r="I73" s="1063">
        <v>348163000</v>
      </c>
      <c r="J73" s="1139"/>
      <c r="K73" s="1063">
        <v>11250000</v>
      </c>
      <c r="L73" s="1063">
        <v>0</v>
      </c>
      <c r="M73" s="1063">
        <v>0</v>
      </c>
      <c r="N73" s="1071">
        <v>11000</v>
      </c>
      <c r="O73" s="44"/>
      <c r="P73" s="44"/>
    </row>
    <row r="74" spans="1:16" ht="18.399999999999999" customHeight="1">
      <c r="A74" s="56"/>
      <c r="B74" s="52"/>
      <c r="C74" s="53" t="s">
        <v>4</v>
      </c>
      <c r="D74" s="62" t="s">
        <v>43</v>
      </c>
      <c r="E74" s="672">
        <v>70005245.340000018</v>
      </c>
      <c r="F74" s="1063">
        <v>0</v>
      </c>
      <c r="G74" s="1063"/>
      <c r="H74" s="1063">
        <v>83856.490000000005</v>
      </c>
      <c r="I74" s="1063">
        <v>69817000.12000002</v>
      </c>
      <c r="J74" s="1139"/>
      <c r="K74" s="1063">
        <v>104388.73</v>
      </c>
      <c r="L74" s="1063">
        <v>0</v>
      </c>
      <c r="M74" s="1063">
        <v>0</v>
      </c>
      <c r="N74" s="1071">
        <v>0</v>
      </c>
      <c r="O74" s="44"/>
      <c r="P74" s="44"/>
    </row>
    <row r="75" spans="1:16" ht="18.399999999999999" customHeight="1">
      <c r="A75" s="56"/>
      <c r="B75" s="52"/>
      <c r="C75" s="53" t="s">
        <v>4</v>
      </c>
      <c r="D75" s="62" t="s">
        <v>44</v>
      </c>
      <c r="E75" s="174">
        <v>0.19333071529766563</v>
      </c>
      <c r="F75" s="174">
        <v>0</v>
      </c>
      <c r="G75" s="174"/>
      <c r="H75" s="174">
        <v>3.1324800149420996E-2</v>
      </c>
      <c r="I75" s="174">
        <v>0.20052963732504608</v>
      </c>
      <c r="J75" s="174"/>
      <c r="K75" s="174">
        <v>9.2789982222222216E-3</v>
      </c>
      <c r="L75" s="174">
        <v>0</v>
      </c>
      <c r="M75" s="174">
        <v>0</v>
      </c>
      <c r="N75" s="274">
        <v>0</v>
      </c>
      <c r="O75" s="44"/>
      <c r="P75" s="44"/>
    </row>
    <row r="76" spans="1:16" ht="18.399999999999999" customHeight="1">
      <c r="A76" s="58"/>
      <c r="B76" s="59"/>
      <c r="C76" s="60" t="s">
        <v>4</v>
      </c>
      <c r="D76" s="65" t="s">
        <v>45</v>
      </c>
      <c r="E76" s="175">
        <v>0.19333071529766563</v>
      </c>
      <c r="F76" s="175">
        <v>0</v>
      </c>
      <c r="G76" s="175"/>
      <c r="H76" s="175">
        <v>3.1324800149420996E-2</v>
      </c>
      <c r="I76" s="175">
        <v>0.20052963732504608</v>
      </c>
      <c r="J76" s="175"/>
      <c r="K76" s="175">
        <v>9.2789982222222216E-3</v>
      </c>
      <c r="L76" s="175">
        <v>0</v>
      </c>
      <c r="M76" s="175">
        <v>0</v>
      </c>
      <c r="N76" s="275">
        <v>0</v>
      </c>
      <c r="O76" s="44"/>
      <c r="P76" s="44"/>
    </row>
    <row r="77" spans="1:16" ht="18.399999999999999" customHeight="1">
      <c r="A77" s="51" t="s">
        <v>71</v>
      </c>
      <c r="B77" s="52" t="s">
        <v>47</v>
      </c>
      <c r="C77" s="53" t="s">
        <v>72</v>
      </c>
      <c r="D77" s="63" t="s">
        <v>41</v>
      </c>
      <c r="E77" s="672">
        <v>397773000</v>
      </c>
      <c r="F77" s="1063">
        <v>610000</v>
      </c>
      <c r="G77" s="1069"/>
      <c r="H77" s="1063">
        <v>12141000</v>
      </c>
      <c r="I77" s="1063">
        <v>350569000</v>
      </c>
      <c r="J77" s="1139"/>
      <c r="K77" s="1063">
        <v>34453000</v>
      </c>
      <c r="L77" s="1063">
        <v>0</v>
      </c>
      <c r="M77" s="1063">
        <v>0</v>
      </c>
      <c r="N77" s="1071">
        <v>0</v>
      </c>
      <c r="O77" s="44"/>
      <c r="P77" s="44"/>
    </row>
    <row r="78" spans="1:16" ht="18.399999999999999" customHeight="1">
      <c r="A78" s="56"/>
      <c r="B78" s="52"/>
      <c r="C78" s="53" t="s">
        <v>73</v>
      </c>
      <c r="D78" s="62" t="s">
        <v>42</v>
      </c>
      <c r="E78" s="672">
        <v>397773000</v>
      </c>
      <c r="F78" s="1063">
        <v>610000</v>
      </c>
      <c r="G78" s="1063"/>
      <c r="H78" s="1063">
        <v>12141000</v>
      </c>
      <c r="I78" s="1063">
        <v>350569000</v>
      </c>
      <c r="J78" s="1139"/>
      <c r="K78" s="1063">
        <v>34453000</v>
      </c>
      <c r="L78" s="1063">
        <v>0</v>
      </c>
      <c r="M78" s="1063">
        <v>0</v>
      </c>
      <c r="N78" s="1071">
        <v>0</v>
      </c>
      <c r="O78" s="44"/>
      <c r="P78" s="44"/>
    </row>
    <row r="79" spans="1:16" ht="18.399999999999999" customHeight="1">
      <c r="A79" s="56"/>
      <c r="B79" s="52"/>
      <c r="C79" s="53" t="s">
        <v>74</v>
      </c>
      <c r="D79" s="62" t="s">
        <v>43</v>
      </c>
      <c r="E79" s="672">
        <v>54420819.320000015</v>
      </c>
      <c r="F79" s="1063">
        <v>100000</v>
      </c>
      <c r="G79" s="1063"/>
      <c r="H79" s="1063">
        <v>1333806.6199999999</v>
      </c>
      <c r="I79" s="1063">
        <v>52932049.360000014</v>
      </c>
      <c r="J79" s="1139"/>
      <c r="K79" s="1063">
        <v>54963.34</v>
      </c>
      <c r="L79" s="1063">
        <v>0</v>
      </c>
      <c r="M79" s="1063">
        <v>0</v>
      </c>
      <c r="N79" s="1071">
        <v>0</v>
      </c>
      <c r="O79" s="44"/>
      <c r="P79" s="44"/>
    </row>
    <row r="80" spans="1:16" ht="18.399999999999999" customHeight="1">
      <c r="A80" s="56"/>
      <c r="B80" s="52"/>
      <c r="C80" s="53" t="s">
        <v>4</v>
      </c>
      <c r="D80" s="62" t="s">
        <v>44</v>
      </c>
      <c r="E80" s="174">
        <v>0.13681375890269076</v>
      </c>
      <c r="F80" s="174">
        <v>0.16393442622950818</v>
      </c>
      <c r="G80" s="174"/>
      <c r="H80" s="174">
        <v>0.10985970018944073</v>
      </c>
      <c r="I80" s="174">
        <v>0.15098896183062396</v>
      </c>
      <c r="J80" s="174"/>
      <c r="K80" s="174">
        <v>1.595313615650306E-3</v>
      </c>
      <c r="L80" s="174">
        <v>0</v>
      </c>
      <c r="M80" s="174">
        <v>0</v>
      </c>
      <c r="N80" s="274">
        <v>0</v>
      </c>
      <c r="O80" s="44"/>
      <c r="P80" s="44"/>
    </row>
    <row r="81" spans="1:16" ht="18.399999999999999" customHeight="1">
      <c r="A81" s="58"/>
      <c r="B81" s="59"/>
      <c r="C81" s="60" t="s">
        <v>4</v>
      </c>
      <c r="D81" s="64" t="s">
        <v>45</v>
      </c>
      <c r="E81" s="175">
        <v>0.13681375890269076</v>
      </c>
      <c r="F81" s="175">
        <v>0.16393442622950818</v>
      </c>
      <c r="G81" s="175"/>
      <c r="H81" s="175">
        <v>0.10985970018944073</v>
      </c>
      <c r="I81" s="175">
        <v>0.15098896183062396</v>
      </c>
      <c r="J81" s="175"/>
      <c r="K81" s="175">
        <v>1.595313615650306E-3</v>
      </c>
      <c r="L81" s="175">
        <v>0</v>
      </c>
      <c r="M81" s="175">
        <v>0</v>
      </c>
      <c r="N81" s="275">
        <v>0</v>
      </c>
      <c r="O81" s="44"/>
      <c r="P81" s="44"/>
    </row>
    <row r="82" spans="1:16" ht="18.399999999999999" customHeight="1">
      <c r="A82" s="51" t="s">
        <v>75</v>
      </c>
      <c r="B82" s="66" t="s">
        <v>47</v>
      </c>
      <c r="C82" s="53" t="s">
        <v>76</v>
      </c>
      <c r="D82" s="63" t="s">
        <v>41</v>
      </c>
      <c r="E82" s="672">
        <v>11811000</v>
      </c>
      <c r="F82" s="1063">
        <v>0</v>
      </c>
      <c r="G82" s="1069"/>
      <c r="H82" s="1063">
        <v>11000</v>
      </c>
      <c r="I82" s="1063">
        <v>11300000</v>
      </c>
      <c r="J82" s="1139"/>
      <c r="K82" s="1063">
        <v>500000</v>
      </c>
      <c r="L82" s="1063">
        <v>0</v>
      </c>
      <c r="M82" s="1063">
        <v>0</v>
      </c>
      <c r="N82" s="1071">
        <v>0</v>
      </c>
      <c r="O82" s="44"/>
      <c r="P82" s="44"/>
    </row>
    <row r="83" spans="1:16" ht="18.399999999999999" customHeight="1">
      <c r="A83" s="56"/>
      <c r="B83" s="52"/>
      <c r="C83" s="53"/>
      <c r="D83" s="62" t="s">
        <v>42</v>
      </c>
      <c r="E83" s="672">
        <v>12311000</v>
      </c>
      <c r="F83" s="1063">
        <v>0</v>
      </c>
      <c r="G83" s="1063"/>
      <c r="H83" s="1063">
        <v>11000</v>
      </c>
      <c r="I83" s="1063">
        <v>11800000</v>
      </c>
      <c r="J83" s="1139"/>
      <c r="K83" s="1063">
        <v>500000</v>
      </c>
      <c r="L83" s="1063">
        <v>0</v>
      </c>
      <c r="M83" s="1063">
        <v>0</v>
      </c>
      <c r="N83" s="1071">
        <v>0</v>
      </c>
      <c r="O83" s="44"/>
      <c r="P83" s="44"/>
    </row>
    <row r="84" spans="1:16" ht="18.399999999999999" customHeight="1">
      <c r="A84" s="56"/>
      <c r="B84" s="52"/>
      <c r="C84" s="53"/>
      <c r="D84" s="62" t="s">
        <v>43</v>
      </c>
      <c r="E84" s="672">
        <v>1911068.3699999999</v>
      </c>
      <c r="F84" s="1063">
        <v>0</v>
      </c>
      <c r="G84" s="1063"/>
      <c r="H84" s="1063">
        <v>500</v>
      </c>
      <c r="I84" s="1063">
        <v>1910568.3699999999</v>
      </c>
      <c r="J84" s="1139"/>
      <c r="K84" s="1063">
        <v>0</v>
      </c>
      <c r="L84" s="1063">
        <v>0</v>
      </c>
      <c r="M84" s="1063">
        <v>0</v>
      </c>
      <c r="N84" s="1071">
        <v>0</v>
      </c>
      <c r="O84" s="44"/>
      <c r="P84" s="44"/>
    </row>
    <row r="85" spans="1:16" ht="18.399999999999999" customHeight="1">
      <c r="A85" s="56"/>
      <c r="B85" s="52"/>
      <c r="C85" s="53"/>
      <c r="D85" s="62" t="s">
        <v>44</v>
      </c>
      <c r="E85" s="174">
        <v>0.16180411226822453</v>
      </c>
      <c r="F85" s="174">
        <v>0</v>
      </c>
      <c r="G85" s="174"/>
      <c r="H85" s="174">
        <v>4.5454545454545456E-2</v>
      </c>
      <c r="I85" s="174">
        <v>0.16907684690265487</v>
      </c>
      <c r="J85" s="174"/>
      <c r="K85" s="174">
        <v>0</v>
      </c>
      <c r="L85" s="174">
        <v>0</v>
      </c>
      <c r="M85" s="174">
        <v>0</v>
      </c>
      <c r="N85" s="274">
        <v>0</v>
      </c>
      <c r="O85" s="44"/>
      <c r="P85" s="44"/>
    </row>
    <row r="86" spans="1:16" ht="18.399999999999999" customHeight="1">
      <c r="A86" s="58"/>
      <c r="B86" s="59"/>
      <c r="C86" s="60"/>
      <c r="D86" s="64" t="s">
        <v>45</v>
      </c>
      <c r="E86" s="175">
        <v>0.15523258630493053</v>
      </c>
      <c r="F86" s="175">
        <v>0</v>
      </c>
      <c r="G86" s="175"/>
      <c r="H86" s="175">
        <v>4.5454545454545456E-2</v>
      </c>
      <c r="I86" s="175">
        <v>0.16191257372881354</v>
      </c>
      <c r="J86" s="175"/>
      <c r="K86" s="175">
        <v>0</v>
      </c>
      <c r="L86" s="175">
        <v>0</v>
      </c>
      <c r="M86" s="175">
        <v>0</v>
      </c>
      <c r="N86" s="275">
        <v>0</v>
      </c>
      <c r="O86" s="44"/>
      <c r="P86" s="44"/>
    </row>
    <row r="87" spans="1:16" ht="18.399999999999999" customHeight="1">
      <c r="A87" s="51" t="s">
        <v>77</v>
      </c>
      <c r="B87" s="52" t="s">
        <v>47</v>
      </c>
      <c r="C87" s="53" t="s">
        <v>78</v>
      </c>
      <c r="D87" s="62" t="s">
        <v>41</v>
      </c>
      <c r="E87" s="672">
        <v>9718009000</v>
      </c>
      <c r="F87" s="1063">
        <v>0</v>
      </c>
      <c r="G87" s="1069"/>
      <c r="H87" s="1063">
        <v>723951000</v>
      </c>
      <c r="I87" s="1063">
        <v>8434721000</v>
      </c>
      <c r="J87" s="1139"/>
      <c r="K87" s="1063">
        <v>558800000</v>
      </c>
      <c r="L87" s="1063">
        <v>0</v>
      </c>
      <c r="M87" s="1063">
        <v>0</v>
      </c>
      <c r="N87" s="1071">
        <v>537000</v>
      </c>
      <c r="O87" s="44"/>
      <c r="P87" s="44"/>
    </row>
    <row r="88" spans="1:16" ht="18.399999999999999" customHeight="1">
      <c r="A88" s="56"/>
      <c r="B88" s="52"/>
      <c r="C88" s="53" t="s">
        <v>4</v>
      </c>
      <c r="D88" s="62" t="s">
        <v>42</v>
      </c>
      <c r="E88" s="672">
        <v>9718009000</v>
      </c>
      <c r="F88" s="1063">
        <v>0</v>
      </c>
      <c r="G88" s="1063"/>
      <c r="H88" s="1063">
        <v>723021259</v>
      </c>
      <c r="I88" s="1063">
        <v>8435650741</v>
      </c>
      <c r="J88" s="1139"/>
      <c r="K88" s="1063">
        <v>558800000</v>
      </c>
      <c r="L88" s="1063">
        <v>0</v>
      </c>
      <c r="M88" s="1063">
        <v>0</v>
      </c>
      <c r="N88" s="1071">
        <v>537000</v>
      </c>
      <c r="O88" s="44"/>
      <c r="P88" s="44"/>
    </row>
    <row r="89" spans="1:16" ht="18.399999999999999" customHeight="1">
      <c r="A89" s="56"/>
      <c r="B89" s="52"/>
      <c r="C89" s="53" t="s">
        <v>4</v>
      </c>
      <c r="D89" s="62" t="s">
        <v>43</v>
      </c>
      <c r="E89" s="672">
        <v>1640302401.5300007</v>
      </c>
      <c r="F89" s="1063">
        <v>0</v>
      </c>
      <c r="G89" s="1063"/>
      <c r="H89" s="1063">
        <v>98146663.370000035</v>
      </c>
      <c r="I89" s="1063">
        <v>1522727587.9300005</v>
      </c>
      <c r="J89" s="1139"/>
      <c r="K89" s="1063">
        <v>19427021.799999993</v>
      </c>
      <c r="L89" s="1063">
        <v>0</v>
      </c>
      <c r="M89" s="1063">
        <v>0</v>
      </c>
      <c r="N89" s="1071">
        <v>1128.4299999999998</v>
      </c>
      <c r="O89" s="44"/>
      <c r="P89" s="44"/>
    </row>
    <row r="90" spans="1:16" ht="18.399999999999999" customHeight="1">
      <c r="A90" s="56"/>
      <c r="B90" s="52"/>
      <c r="C90" s="53" t="s">
        <v>4</v>
      </c>
      <c r="D90" s="62" t="s">
        <v>44</v>
      </c>
      <c r="E90" s="174">
        <v>0.16878996526243192</v>
      </c>
      <c r="F90" s="174">
        <v>0</v>
      </c>
      <c r="G90" s="174"/>
      <c r="H90" s="174">
        <v>0.13557086511379918</v>
      </c>
      <c r="I90" s="174">
        <v>0.18053087801362969</v>
      </c>
      <c r="J90" s="174"/>
      <c r="K90" s="174">
        <v>3.476560808876162E-2</v>
      </c>
      <c r="L90" s="174">
        <v>0</v>
      </c>
      <c r="M90" s="174">
        <v>0</v>
      </c>
      <c r="N90" s="274">
        <v>2.1013594040968338E-3</v>
      </c>
      <c r="O90" s="44"/>
      <c r="P90" s="44"/>
    </row>
    <row r="91" spans="1:16" ht="18.399999999999999" customHeight="1">
      <c r="A91" s="58"/>
      <c r="B91" s="59"/>
      <c r="C91" s="60" t="s">
        <v>4</v>
      </c>
      <c r="D91" s="62" t="s">
        <v>45</v>
      </c>
      <c r="E91" s="175">
        <v>0.16878996526243192</v>
      </c>
      <c r="F91" s="175">
        <v>0</v>
      </c>
      <c r="G91" s="175"/>
      <c r="H91" s="175">
        <v>0.13574519718236949</v>
      </c>
      <c r="I91" s="175">
        <v>0.18051098067977736</v>
      </c>
      <c r="J91" s="175"/>
      <c r="K91" s="175">
        <v>3.476560808876162E-2</v>
      </c>
      <c r="L91" s="175">
        <v>0</v>
      </c>
      <c r="M91" s="175">
        <v>0</v>
      </c>
      <c r="N91" s="275">
        <v>2.1013594040968338E-3</v>
      </c>
      <c r="O91" s="44"/>
      <c r="P91" s="44"/>
    </row>
    <row r="92" spans="1:16" ht="18.399999999999999" customHeight="1">
      <c r="A92" s="51" t="s">
        <v>79</v>
      </c>
      <c r="B92" s="52" t="s">
        <v>47</v>
      </c>
      <c r="C92" s="53" t="s">
        <v>80</v>
      </c>
      <c r="D92" s="63" t="s">
        <v>41</v>
      </c>
      <c r="E92" s="672">
        <v>379757000</v>
      </c>
      <c r="F92" s="1063">
        <v>160966000</v>
      </c>
      <c r="G92" s="1069"/>
      <c r="H92" s="1063">
        <v>2634000</v>
      </c>
      <c r="I92" s="1063">
        <v>202093000</v>
      </c>
      <c r="J92" s="1139"/>
      <c r="K92" s="1063">
        <v>11670000</v>
      </c>
      <c r="L92" s="1063">
        <v>0</v>
      </c>
      <c r="M92" s="1063">
        <v>0</v>
      </c>
      <c r="N92" s="1071">
        <v>2394000</v>
      </c>
      <c r="O92" s="44"/>
      <c r="P92" s="44"/>
    </row>
    <row r="93" spans="1:16" ht="18.399999999999999" customHeight="1">
      <c r="A93" s="56"/>
      <c r="B93" s="52"/>
      <c r="C93" s="53" t="s">
        <v>81</v>
      </c>
      <c r="D93" s="62" t="s">
        <v>42</v>
      </c>
      <c r="E93" s="672">
        <v>383007000</v>
      </c>
      <c r="F93" s="1063">
        <v>164216000</v>
      </c>
      <c r="G93" s="1063"/>
      <c r="H93" s="1063">
        <v>2634000</v>
      </c>
      <c r="I93" s="1063">
        <v>202093000</v>
      </c>
      <c r="J93" s="1139"/>
      <c r="K93" s="1063">
        <v>11670000</v>
      </c>
      <c r="L93" s="1063">
        <v>0</v>
      </c>
      <c r="M93" s="1063">
        <v>0</v>
      </c>
      <c r="N93" s="1071">
        <v>2394000</v>
      </c>
      <c r="O93" s="44"/>
      <c r="P93" s="44"/>
    </row>
    <row r="94" spans="1:16" ht="18.399999999999999" customHeight="1">
      <c r="A94" s="56"/>
      <c r="B94" s="52"/>
      <c r="C94" s="53" t="s">
        <v>4</v>
      </c>
      <c r="D94" s="62" t="s">
        <v>43</v>
      </c>
      <c r="E94" s="672">
        <v>41179360.719999999</v>
      </c>
      <c r="F94" s="1063">
        <v>10639000</v>
      </c>
      <c r="G94" s="1063"/>
      <c r="H94" s="1063">
        <v>29259.9</v>
      </c>
      <c r="I94" s="1063">
        <v>29632186.389999997</v>
      </c>
      <c r="J94" s="1139"/>
      <c r="K94" s="1063">
        <v>599341.6</v>
      </c>
      <c r="L94" s="1063">
        <v>0</v>
      </c>
      <c r="M94" s="1063">
        <v>0</v>
      </c>
      <c r="N94" s="1071">
        <v>279572.83</v>
      </c>
      <c r="O94" s="44"/>
      <c r="P94" s="44"/>
    </row>
    <row r="95" spans="1:16" ht="18.399999999999999" customHeight="1">
      <c r="A95" s="56"/>
      <c r="B95" s="52"/>
      <c r="C95" s="53" t="s">
        <v>4</v>
      </c>
      <c r="D95" s="62" t="s">
        <v>44</v>
      </c>
      <c r="E95" s="174">
        <v>0.10843608075690507</v>
      </c>
      <c r="F95" s="174">
        <v>6.6094703229253385E-2</v>
      </c>
      <c r="G95" s="174"/>
      <c r="H95" s="174">
        <v>1.1108542141230068E-2</v>
      </c>
      <c r="I95" s="174">
        <v>0.14662648577635048</v>
      </c>
      <c r="J95" s="174"/>
      <c r="K95" s="174">
        <v>5.1357463581833761E-2</v>
      </c>
      <c r="L95" s="174">
        <v>0</v>
      </c>
      <c r="M95" s="174">
        <v>0</v>
      </c>
      <c r="N95" s="274">
        <v>0.11678063074352549</v>
      </c>
      <c r="O95" s="44"/>
      <c r="P95" s="44"/>
    </row>
    <row r="96" spans="1:16" ht="18.399999999999999" customHeight="1">
      <c r="A96" s="58"/>
      <c r="B96" s="59"/>
      <c r="C96" s="60" t="s">
        <v>4</v>
      </c>
      <c r="D96" s="64" t="s">
        <v>45</v>
      </c>
      <c r="E96" s="175">
        <v>0.10751594806361241</v>
      </c>
      <c r="F96" s="175">
        <v>6.4786622497198812E-2</v>
      </c>
      <c r="G96" s="175"/>
      <c r="H96" s="175">
        <v>1.1108542141230068E-2</v>
      </c>
      <c r="I96" s="175">
        <v>0.14662648577635048</v>
      </c>
      <c r="J96" s="175"/>
      <c r="K96" s="175">
        <v>5.1357463581833761E-2</v>
      </c>
      <c r="L96" s="175">
        <v>0</v>
      </c>
      <c r="M96" s="175">
        <v>0</v>
      </c>
      <c r="N96" s="275">
        <v>0.11678063074352549</v>
      </c>
      <c r="O96" s="44"/>
      <c r="P96" s="44"/>
    </row>
    <row r="97" spans="1:16" ht="18.399999999999999" customHeight="1">
      <c r="A97" s="51" t="s">
        <v>82</v>
      </c>
      <c r="B97" s="52" t="s">
        <v>47</v>
      </c>
      <c r="C97" s="53" t="s">
        <v>83</v>
      </c>
      <c r="D97" s="62" t="s">
        <v>41</v>
      </c>
      <c r="E97" s="672">
        <v>45765000</v>
      </c>
      <c r="F97" s="1063">
        <v>2385000</v>
      </c>
      <c r="G97" s="1069"/>
      <c r="H97" s="1063">
        <v>58000</v>
      </c>
      <c r="I97" s="1063">
        <v>32463000</v>
      </c>
      <c r="J97" s="1139"/>
      <c r="K97" s="1063">
        <v>140000</v>
      </c>
      <c r="L97" s="1063">
        <v>0</v>
      </c>
      <c r="M97" s="1063">
        <v>0</v>
      </c>
      <c r="N97" s="1071">
        <v>10719000</v>
      </c>
      <c r="O97" s="44"/>
      <c r="P97" s="44"/>
    </row>
    <row r="98" spans="1:16" ht="18.399999999999999" customHeight="1">
      <c r="A98" s="56"/>
      <c r="B98" s="52"/>
      <c r="C98" s="53" t="s">
        <v>4</v>
      </c>
      <c r="D98" s="62" t="s">
        <v>42</v>
      </c>
      <c r="E98" s="672">
        <v>45765000</v>
      </c>
      <c r="F98" s="1063">
        <v>2385000</v>
      </c>
      <c r="G98" s="1063"/>
      <c r="H98" s="1063">
        <v>65000</v>
      </c>
      <c r="I98" s="1063">
        <v>32456000</v>
      </c>
      <c r="J98" s="1139"/>
      <c r="K98" s="1063">
        <v>140000</v>
      </c>
      <c r="L98" s="1063">
        <v>0</v>
      </c>
      <c r="M98" s="1063">
        <v>0</v>
      </c>
      <c r="N98" s="1071">
        <v>10719000</v>
      </c>
      <c r="O98" s="44"/>
      <c r="P98" s="44"/>
    </row>
    <row r="99" spans="1:16" ht="18.399999999999999" customHeight="1">
      <c r="A99" s="56"/>
      <c r="B99" s="52"/>
      <c r="C99" s="53" t="s">
        <v>4</v>
      </c>
      <c r="D99" s="62" t="s">
        <v>43</v>
      </c>
      <c r="E99" s="672">
        <v>5436809.0300000003</v>
      </c>
      <c r="F99" s="1063">
        <v>0</v>
      </c>
      <c r="G99" s="1063"/>
      <c r="H99" s="1063">
        <v>5200</v>
      </c>
      <c r="I99" s="1063">
        <v>4610447.1900000004</v>
      </c>
      <c r="J99" s="1139"/>
      <c r="K99" s="1063">
        <v>0</v>
      </c>
      <c r="L99" s="1063">
        <v>0</v>
      </c>
      <c r="M99" s="1063">
        <v>0</v>
      </c>
      <c r="N99" s="1071">
        <v>821161.84</v>
      </c>
      <c r="O99" s="44"/>
      <c r="P99" s="44"/>
    </row>
    <row r="100" spans="1:16" ht="18.399999999999999" customHeight="1">
      <c r="A100" s="56"/>
      <c r="B100" s="52"/>
      <c r="C100" s="53" t="s">
        <v>4</v>
      </c>
      <c r="D100" s="62" t="s">
        <v>44</v>
      </c>
      <c r="E100" s="174">
        <v>0.11879840555009287</v>
      </c>
      <c r="F100" s="174">
        <v>0</v>
      </c>
      <c r="G100" s="174"/>
      <c r="H100" s="174">
        <v>8.9655172413793102E-2</v>
      </c>
      <c r="I100" s="174">
        <v>0.14202159966731356</v>
      </c>
      <c r="J100" s="174"/>
      <c r="K100" s="174">
        <v>0</v>
      </c>
      <c r="L100" s="174">
        <v>0</v>
      </c>
      <c r="M100" s="174">
        <v>0</v>
      </c>
      <c r="N100" s="274">
        <v>7.660806418509189E-2</v>
      </c>
      <c r="O100" s="44"/>
      <c r="P100" s="44"/>
    </row>
    <row r="101" spans="1:16" ht="18.399999999999999" customHeight="1">
      <c r="A101" s="58"/>
      <c r="B101" s="59"/>
      <c r="C101" s="60" t="s">
        <v>4</v>
      </c>
      <c r="D101" s="61" t="s">
        <v>45</v>
      </c>
      <c r="E101" s="276">
        <v>0.11879840555009287</v>
      </c>
      <c r="F101" s="175">
        <v>0</v>
      </c>
      <c r="G101" s="175"/>
      <c r="H101" s="175">
        <v>0.08</v>
      </c>
      <c r="I101" s="175">
        <v>0.14205223040423959</v>
      </c>
      <c r="J101" s="175"/>
      <c r="K101" s="175">
        <v>0</v>
      </c>
      <c r="L101" s="175">
        <v>0</v>
      </c>
      <c r="M101" s="175">
        <v>0</v>
      </c>
      <c r="N101" s="275">
        <v>7.660806418509189E-2</v>
      </c>
      <c r="O101" s="44"/>
      <c r="P101" s="44"/>
    </row>
    <row r="102" spans="1:16" ht="18.399999999999999" customHeight="1">
      <c r="A102" s="173" t="s">
        <v>84</v>
      </c>
      <c r="B102" s="52" t="s">
        <v>47</v>
      </c>
      <c r="C102" s="53" t="s">
        <v>85</v>
      </c>
      <c r="D102" s="54" t="s">
        <v>41</v>
      </c>
      <c r="E102" s="672">
        <v>423790000</v>
      </c>
      <c r="F102" s="1063">
        <v>294175000</v>
      </c>
      <c r="G102" s="1069"/>
      <c r="H102" s="1063">
        <v>419000</v>
      </c>
      <c r="I102" s="1063">
        <v>119719000</v>
      </c>
      <c r="J102" s="1139"/>
      <c r="K102" s="1063">
        <v>7318000</v>
      </c>
      <c r="L102" s="1063">
        <v>0</v>
      </c>
      <c r="M102" s="1063">
        <v>0</v>
      </c>
      <c r="N102" s="1071">
        <v>2159000</v>
      </c>
      <c r="O102" s="44"/>
      <c r="P102" s="44"/>
    </row>
    <row r="103" spans="1:16" ht="18.399999999999999" customHeight="1">
      <c r="A103" s="68"/>
      <c r="B103" s="67"/>
      <c r="C103" s="53" t="s">
        <v>86</v>
      </c>
      <c r="D103" s="62" t="s">
        <v>42</v>
      </c>
      <c r="E103" s="672">
        <v>437330764</v>
      </c>
      <c r="F103" s="1063">
        <v>303282464</v>
      </c>
      <c r="G103" s="1063"/>
      <c r="H103" s="1063">
        <v>419000</v>
      </c>
      <c r="I103" s="1063">
        <v>124152300</v>
      </c>
      <c r="J103" s="1139"/>
      <c r="K103" s="1063">
        <v>7318000</v>
      </c>
      <c r="L103" s="1063">
        <v>0</v>
      </c>
      <c r="M103" s="1063">
        <v>0</v>
      </c>
      <c r="N103" s="1071">
        <v>2159000</v>
      </c>
      <c r="O103" s="44"/>
      <c r="P103" s="44"/>
    </row>
    <row r="104" spans="1:16" ht="18.399999999999999" customHeight="1">
      <c r="A104" s="68"/>
      <c r="B104" s="67"/>
      <c r="C104" s="53" t="s">
        <v>87</v>
      </c>
      <c r="D104" s="62" t="s">
        <v>43</v>
      </c>
      <c r="E104" s="672">
        <v>41758068.700000003</v>
      </c>
      <c r="F104" s="1063">
        <v>27007084.210000001</v>
      </c>
      <c r="G104" s="1063"/>
      <c r="H104" s="1063">
        <v>14148.07</v>
      </c>
      <c r="I104" s="1063">
        <v>14593750.920000002</v>
      </c>
      <c r="J104" s="1139"/>
      <c r="K104" s="1063">
        <v>0</v>
      </c>
      <c r="L104" s="1063">
        <v>0</v>
      </c>
      <c r="M104" s="1063">
        <v>0</v>
      </c>
      <c r="N104" s="1071">
        <v>143085.5</v>
      </c>
      <c r="O104" s="44"/>
      <c r="P104" s="44"/>
    </row>
    <row r="105" spans="1:16" ht="18.399999999999999" customHeight="1">
      <c r="A105" s="56"/>
      <c r="B105" s="52"/>
      <c r="C105" s="53" t="s">
        <v>4</v>
      </c>
      <c r="D105" s="62" t="s">
        <v>44</v>
      </c>
      <c r="E105" s="174">
        <v>9.8534813704901025E-2</v>
      </c>
      <c r="F105" s="174">
        <v>9.1806184108098918E-2</v>
      </c>
      <c r="G105" s="174"/>
      <c r="H105" s="174">
        <v>3.3766276849642007E-2</v>
      </c>
      <c r="I105" s="174">
        <v>0.12190004026094439</v>
      </c>
      <c r="J105" s="174"/>
      <c r="K105" s="174">
        <v>0</v>
      </c>
      <c r="L105" s="174">
        <v>0</v>
      </c>
      <c r="M105" s="174">
        <v>0</v>
      </c>
      <c r="N105" s="274">
        <v>6.6273969430291804E-2</v>
      </c>
      <c r="O105" s="44"/>
      <c r="P105" s="44"/>
    </row>
    <row r="106" spans="1:16" ht="18.399999999999999" customHeight="1">
      <c r="A106" s="58"/>
      <c r="B106" s="59"/>
      <c r="C106" s="60" t="s">
        <v>4</v>
      </c>
      <c r="D106" s="64" t="s">
        <v>45</v>
      </c>
      <c r="E106" s="175">
        <v>9.5483949763936579E-2</v>
      </c>
      <c r="F106" s="175">
        <v>8.9049277211095207E-2</v>
      </c>
      <c r="G106" s="175"/>
      <c r="H106" s="175">
        <v>3.3766276849642007E-2</v>
      </c>
      <c r="I106" s="175">
        <v>0.1175471652156263</v>
      </c>
      <c r="J106" s="175"/>
      <c r="K106" s="175">
        <v>0</v>
      </c>
      <c r="L106" s="175">
        <v>0</v>
      </c>
      <c r="M106" s="175">
        <v>0</v>
      </c>
      <c r="N106" s="275">
        <v>6.6273969430291804E-2</v>
      </c>
      <c r="O106" s="44"/>
      <c r="P106" s="44"/>
    </row>
    <row r="107" spans="1:16" ht="18.399999999999999" customHeight="1">
      <c r="A107" s="51" t="s">
        <v>88</v>
      </c>
      <c r="B107" s="52" t="s">
        <v>47</v>
      </c>
      <c r="C107" s="53" t="s">
        <v>89</v>
      </c>
      <c r="D107" s="62" t="s">
        <v>41</v>
      </c>
      <c r="E107" s="672">
        <v>8147103000</v>
      </c>
      <c r="F107" s="1063">
        <v>141968000</v>
      </c>
      <c r="G107" s="1069"/>
      <c r="H107" s="1063">
        <v>64989000</v>
      </c>
      <c r="I107" s="1063">
        <v>7733408000</v>
      </c>
      <c r="J107" s="1139"/>
      <c r="K107" s="1063">
        <v>140765000</v>
      </c>
      <c r="L107" s="1063">
        <v>0</v>
      </c>
      <c r="M107" s="1063">
        <v>0</v>
      </c>
      <c r="N107" s="1071">
        <v>65973000</v>
      </c>
      <c r="O107" s="44"/>
      <c r="P107" s="44"/>
    </row>
    <row r="108" spans="1:16" ht="18.399999999999999" customHeight="1">
      <c r="A108" s="56"/>
      <c r="B108" s="52"/>
      <c r="C108" s="53" t="s">
        <v>90</v>
      </c>
      <c r="D108" s="62" t="s">
        <v>42</v>
      </c>
      <c r="E108" s="672">
        <v>8192759213</v>
      </c>
      <c r="F108" s="1063">
        <v>141968000</v>
      </c>
      <c r="G108" s="1063"/>
      <c r="H108" s="1063">
        <v>60672533</v>
      </c>
      <c r="I108" s="1063">
        <v>7772941731</v>
      </c>
      <c r="J108" s="1139"/>
      <c r="K108" s="1063">
        <v>149315290</v>
      </c>
      <c r="L108" s="1063">
        <v>0</v>
      </c>
      <c r="M108" s="1063">
        <v>0</v>
      </c>
      <c r="N108" s="1071">
        <v>67861659</v>
      </c>
      <c r="O108" s="44"/>
      <c r="P108" s="44"/>
    </row>
    <row r="109" spans="1:16" ht="18.399999999999999" customHeight="1">
      <c r="A109" s="56"/>
      <c r="B109" s="52"/>
      <c r="C109" s="53" t="s">
        <v>4</v>
      </c>
      <c r="D109" s="62" t="s">
        <v>43</v>
      </c>
      <c r="E109" s="672">
        <v>1288758915.1800005</v>
      </c>
      <c r="F109" s="1063">
        <v>27624445</v>
      </c>
      <c r="G109" s="1063"/>
      <c r="H109" s="1063">
        <v>4828940.4700000007</v>
      </c>
      <c r="I109" s="1063">
        <v>1245907853.8900006</v>
      </c>
      <c r="J109" s="1139"/>
      <c r="K109" s="1063">
        <v>2064744.78</v>
      </c>
      <c r="L109" s="1063">
        <v>0</v>
      </c>
      <c r="M109" s="1063">
        <v>0</v>
      </c>
      <c r="N109" s="1071">
        <v>8332931.04</v>
      </c>
      <c r="O109" s="44"/>
      <c r="P109" s="44"/>
    </row>
    <row r="110" spans="1:16" ht="18.399999999999999" customHeight="1">
      <c r="A110" s="56"/>
      <c r="B110" s="52"/>
      <c r="C110" s="53" t="s">
        <v>4</v>
      </c>
      <c r="D110" s="62" t="s">
        <v>44</v>
      </c>
      <c r="E110" s="174">
        <v>0.15818615711376185</v>
      </c>
      <c r="F110" s="701">
        <v>0.19458219457906006</v>
      </c>
      <c r="G110" s="701"/>
      <c r="H110" s="174">
        <v>7.4303966363538448E-2</v>
      </c>
      <c r="I110" s="174">
        <v>0.16110721869194028</v>
      </c>
      <c r="J110" s="174"/>
      <c r="K110" s="174">
        <v>1.4668026711185309E-2</v>
      </c>
      <c r="L110" s="174">
        <v>0</v>
      </c>
      <c r="M110" s="174">
        <v>0</v>
      </c>
      <c r="N110" s="274">
        <v>0.12630820244645538</v>
      </c>
      <c r="O110" s="44"/>
      <c r="P110" s="44"/>
    </row>
    <row r="111" spans="1:16" ht="18.399999999999999" customHeight="1">
      <c r="A111" s="58"/>
      <c r="B111" s="59"/>
      <c r="C111" s="60" t="s">
        <v>4</v>
      </c>
      <c r="D111" s="62" t="s">
        <v>45</v>
      </c>
      <c r="E111" s="175">
        <v>0.1573046249345447</v>
      </c>
      <c r="F111" s="175">
        <v>0.19458219457906006</v>
      </c>
      <c r="G111" s="175"/>
      <c r="H111" s="175">
        <v>7.9590223635462864E-2</v>
      </c>
      <c r="I111" s="175">
        <v>0.16028781599134834</v>
      </c>
      <c r="J111" s="175"/>
      <c r="K111" s="175">
        <v>1.3828086728425467E-2</v>
      </c>
      <c r="L111" s="175">
        <v>0</v>
      </c>
      <c r="M111" s="175">
        <v>0</v>
      </c>
      <c r="N111" s="275">
        <v>0.12279291668952567</v>
      </c>
      <c r="O111" s="44"/>
      <c r="P111" s="44"/>
    </row>
    <row r="112" spans="1:16" ht="18.399999999999999" customHeight="1">
      <c r="A112" s="51" t="s">
        <v>91</v>
      </c>
      <c r="B112" s="52" t="s">
        <v>47</v>
      </c>
      <c r="C112" s="53" t="s">
        <v>92</v>
      </c>
      <c r="D112" s="63" t="s">
        <v>93</v>
      </c>
      <c r="E112" s="672">
        <v>743883000</v>
      </c>
      <c r="F112" s="1063">
        <v>298901000</v>
      </c>
      <c r="G112" s="1069"/>
      <c r="H112" s="1063">
        <v>5764000</v>
      </c>
      <c r="I112" s="1063">
        <v>236672000</v>
      </c>
      <c r="J112" s="1139"/>
      <c r="K112" s="1063">
        <v>194592000</v>
      </c>
      <c r="L112" s="1063">
        <v>0</v>
      </c>
      <c r="M112" s="1063">
        <v>0</v>
      </c>
      <c r="N112" s="1071">
        <v>7954000</v>
      </c>
      <c r="O112" s="44"/>
      <c r="P112" s="44"/>
    </row>
    <row r="113" spans="1:16" ht="18.399999999999999" customHeight="1">
      <c r="A113" s="56"/>
      <c r="B113" s="52"/>
      <c r="C113" s="53" t="s">
        <v>4</v>
      </c>
      <c r="D113" s="62" t="s">
        <v>42</v>
      </c>
      <c r="E113" s="672">
        <v>771473500</v>
      </c>
      <c r="F113" s="1063">
        <v>326081000</v>
      </c>
      <c r="G113" s="1063"/>
      <c r="H113" s="1063">
        <v>5764000</v>
      </c>
      <c r="I113" s="1063">
        <v>237082500</v>
      </c>
      <c r="J113" s="1139"/>
      <c r="K113" s="1063">
        <v>194592000</v>
      </c>
      <c r="L113" s="1063">
        <v>0</v>
      </c>
      <c r="M113" s="1063">
        <v>0</v>
      </c>
      <c r="N113" s="1071">
        <v>7954000</v>
      </c>
      <c r="O113" s="44"/>
      <c r="P113" s="44"/>
    </row>
    <row r="114" spans="1:16" ht="18.399999999999999" customHeight="1">
      <c r="A114" s="56"/>
      <c r="B114" s="52"/>
      <c r="C114" s="53" t="s">
        <v>4</v>
      </c>
      <c r="D114" s="62" t="s">
        <v>43</v>
      </c>
      <c r="E114" s="672">
        <v>108989839.56999999</v>
      </c>
      <c r="F114" s="1063">
        <v>46740363.299999997</v>
      </c>
      <c r="G114" s="1063"/>
      <c r="H114" s="1063">
        <v>30343.9</v>
      </c>
      <c r="I114" s="1063">
        <v>58886506.060000002</v>
      </c>
      <c r="J114" s="1139"/>
      <c r="K114" s="1063">
        <v>2850962.09</v>
      </c>
      <c r="L114" s="1063">
        <v>0</v>
      </c>
      <c r="M114" s="1063">
        <v>0</v>
      </c>
      <c r="N114" s="1071">
        <v>481664.22</v>
      </c>
      <c r="O114" s="44"/>
      <c r="P114" s="44"/>
    </row>
    <row r="115" spans="1:16" ht="18.399999999999999" customHeight="1">
      <c r="A115" s="56"/>
      <c r="B115" s="52"/>
      <c r="C115" s="53" t="s">
        <v>4</v>
      </c>
      <c r="D115" s="62" t="s">
        <v>44</v>
      </c>
      <c r="E115" s="174">
        <v>0.14651476047980663</v>
      </c>
      <c r="F115" s="174">
        <v>0.15637406131127027</v>
      </c>
      <c r="G115" s="174"/>
      <c r="H115" s="174">
        <v>5.2643823733518396E-3</v>
      </c>
      <c r="I115" s="174">
        <v>0.24881061578893998</v>
      </c>
      <c r="J115" s="174"/>
      <c r="K115" s="174">
        <v>1.465097275324782E-2</v>
      </c>
      <c r="L115" s="174">
        <v>0</v>
      </c>
      <c r="M115" s="174">
        <v>0</v>
      </c>
      <c r="N115" s="274">
        <v>6.0556225798340454E-2</v>
      </c>
      <c r="O115" s="44"/>
      <c r="P115" s="44"/>
    </row>
    <row r="116" spans="1:16" ht="18.399999999999999" customHeight="1">
      <c r="A116" s="58"/>
      <c r="B116" s="59"/>
      <c r="C116" s="60" t="s">
        <v>4</v>
      </c>
      <c r="D116" s="64" t="s">
        <v>45</v>
      </c>
      <c r="E116" s="175">
        <v>0.14127489741384505</v>
      </c>
      <c r="F116" s="175">
        <v>0.14333973245911291</v>
      </c>
      <c r="G116" s="175"/>
      <c r="H116" s="175">
        <v>5.2643823733518396E-3</v>
      </c>
      <c r="I116" s="175">
        <v>0.24837980896945158</v>
      </c>
      <c r="J116" s="175"/>
      <c r="K116" s="175">
        <v>1.465097275324782E-2</v>
      </c>
      <c r="L116" s="175">
        <v>0</v>
      </c>
      <c r="M116" s="175">
        <v>0</v>
      </c>
      <c r="N116" s="275">
        <v>6.0556225798340454E-2</v>
      </c>
      <c r="O116" s="44"/>
      <c r="P116" s="44"/>
    </row>
    <row r="117" spans="1:16" ht="18.399999999999999" customHeight="1">
      <c r="A117" s="51" t="s">
        <v>94</v>
      </c>
      <c r="B117" s="52" t="s">
        <v>47</v>
      </c>
      <c r="C117" s="53" t="s">
        <v>95</v>
      </c>
      <c r="D117" s="62" t="s">
        <v>41</v>
      </c>
      <c r="E117" s="672">
        <v>817335000</v>
      </c>
      <c r="F117" s="1063">
        <v>164878000</v>
      </c>
      <c r="G117" s="1069"/>
      <c r="H117" s="1063">
        <v>5586000</v>
      </c>
      <c r="I117" s="1063">
        <v>310005000</v>
      </c>
      <c r="J117" s="1139"/>
      <c r="K117" s="1063">
        <v>278148000</v>
      </c>
      <c r="L117" s="1063">
        <v>0</v>
      </c>
      <c r="M117" s="1063">
        <v>0</v>
      </c>
      <c r="N117" s="1071">
        <v>58718000</v>
      </c>
      <c r="O117" s="44"/>
      <c r="P117" s="44"/>
    </row>
    <row r="118" spans="1:16" ht="18.399999999999999" customHeight="1">
      <c r="A118" s="56"/>
      <c r="B118" s="52"/>
      <c r="C118" s="53" t="s">
        <v>4</v>
      </c>
      <c r="D118" s="62" t="s">
        <v>42</v>
      </c>
      <c r="E118" s="672">
        <v>873548747</v>
      </c>
      <c r="F118" s="1063">
        <v>164874000</v>
      </c>
      <c r="G118" s="1063"/>
      <c r="H118" s="1063">
        <v>5586000</v>
      </c>
      <c r="I118" s="1063">
        <v>310007042</v>
      </c>
      <c r="J118" s="1139"/>
      <c r="K118" s="1063">
        <v>278149958</v>
      </c>
      <c r="L118" s="1063">
        <v>0</v>
      </c>
      <c r="M118" s="1063">
        <v>0</v>
      </c>
      <c r="N118" s="1071">
        <v>114931747</v>
      </c>
      <c r="O118" s="44"/>
      <c r="P118" s="44"/>
    </row>
    <row r="119" spans="1:16" ht="18.399999999999999" customHeight="1">
      <c r="A119" s="56"/>
      <c r="B119" s="52"/>
      <c r="C119" s="53" t="s">
        <v>4</v>
      </c>
      <c r="D119" s="62" t="s">
        <v>43</v>
      </c>
      <c r="E119" s="672">
        <v>277783878.38999999</v>
      </c>
      <c r="F119" s="1063">
        <v>32625900</v>
      </c>
      <c r="G119" s="1063"/>
      <c r="H119" s="1063">
        <v>727946.54999999993</v>
      </c>
      <c r="I119" s="1063">
        <v>37656844.350000001</v>
      </c>
      <c r="J119" s="1139"/>
      <c r="K119" s="1063">
        <v>156440011.05000001</v>
      </c>
      <c r="L119" s="1063">
        <v>0</v>
      </c>
      <c r="M119" s="1063">
        <v>0</v>
      </c>
      <c r="N119" s="1071">
        <v>50333176.439999998</v>
      </c>
      <c r="O119" s="44"/>
      <c r="P119" s="44"/>
    </row>
    <row r="120" spans="1:16" ht="18.399999999999999" customHeight="1">
      <c r="A120" s="56"/>
      <c r="B120" s="52"/>
      <c r="C120" s="53" t="s">
        <v>4</v>
      </c>
      <c r="D120" s="62" t="s">
        <v>44</v>
      </c>
      <c r="E120" s="174">
        <v>0.33986538982179887</v>
      </c>
      <c r="F120" s="174">
        <v>0.19787903783403485</v>
      </c>
      <c r="G120" s="174"/>
      <c r="H120" s="174">
        <v>0.13031624597207303</v>
      </c>
      <c r="I120" s="174">
        <v>0.12147173223012532</v>
      </c>
      <c r="J120" s="174"/>
      <c r="K120" s="174">
        <v>0.56243442717546055</v>
      </c>
      <c r="L120" s="174">
        <v>0</v>
      </c>
      <c r="M120" s="174">
        <v>0</v>
      </c>
      <c r="N120" s="274">
        <v>0.85720181954426233</v>
      </c>
      <c r="O120" s="44"/>
      <c r="P120" s="44"/>
    </row>
    <row r="121" spans="1:16" ht="18.399999999999999" customHeight="1">
      <c r="A121" s="58"/>
      <c r="B121" s="59"/>
      <c r="C121" s="60" t="s">
        <v>4</v>
      </c>
      <c r="D121" s="64" t="s">
        <v>45</v>
      </c>
      <c r="E121" s="175">
        <v>0.31799470761532667</v>
      </c>
      <c r="F121" s="175">
        <v>0.19788383856763347</v>
      </c>
      <c r="G121" s="175"/>
      <c r="H121" s="175">
        <v>0.13031624597207303</v>
      </c>
      <c r="I121" s="175">
        <v>0.1214709321022456</v>
      </c>
      <c r="J121" s="175"/>
      <c r="K121" s="175">
        <v>0.56243046799237706</v>
      </c>
      <c r="L121" s="175">
        <v>0</v>
      </c>
      <c r="M121" s="175">
        <v>0</v>
      </c>
      <c r="N121" s="275">
        <v>0.43793971425493078</v>
      </c>
      <c r="O121" s="44"/>
      <c r="P121" s="44"/>
    </row>
    <row r="122" spans="1:16" ht="18.399999999999999" customHeight="1">
      <c r="A122" s="51" t="s">
        <v>96</v>
      </c>
      <c r="B122" s="52" t="s">
        <v>47</v>
      </c>
      <c r="C122" s="53" t="s">
        <v>97</v>
      </c>
      <c r="D122" s="63" t="s">
        <v>41</v>
      </c>
      <c r="E122" s="672">
        <v>1069645000</v>
      </c>
      <c r="F122" s="1063">
        <v>916200000</v>
      </c>
      <c r="G122" s="1069"/>
      <c r="H122" s="1063">
        <v>34000</v>
      </c>
      <c r="I122" s="1063">
        <v>65482000</v>
      </c>
      <c r="J122" s="1139"/>
      <c r="K122" s="1063">
        <v>1100000</v>
      </c>
      <c r="L122" s="1063">
        <v>0</v>
      </c>
      <c r="M122" s="1063">
        <v>0</v>
      </c>
      <c r="N122" s="1071">
        <v>86829000</v>
      </c>
      <c r="O122" s="44"/>
      <c r="P122" s="44"/>
    </row>
    <row r="123" spans="1:16" ht="18.399999999999999" customHeight="1">
      <c r="A123" s="56"/>
      <c r="B123" s="52"/>
      <c r="C123" s="53" t="s">
        <v>4</v>
      </c>
      <c r="D123" s="62" t="s">
        <v>42</v>
      </c>
      <c r="E123" s="672">
        <v>1093021150</v>
      </c>
      <c r="F123" s="1063">
        <v>916220000</v>
      </c>
      <c r="G123" s="1063"/>
      <c r="H123" s="1063">
        <v>34000</v>
      </c>
      <c r="I123" s="1063">
        <v>65611150</v>
      </c>
      <c r="J123" s="1139"/>
      <c r="K123" s="1063">
        <v>24327000</v>
      </c>
      <c r="L123" s="1063">
        <v>0</v>
      </c>
      <c r="M123" s="1063">
        <v>0</v>
      </c>
      <c r="N123" s="1071">
        <v>86829000</v>
      </c>
      <c r="O123" s="44"/>
      <c r="P123" s="44"/>
    </row>
    <row r="124" spans="1:16" ht="18.399999999999999" customHeight="1">
      <c r="A124" s="56"/>
      <c r="B124" s="52"/>
      <c r="C124" s="53" t="s">
        <v>4</v>
      </c>
      <c r="D124" s="62" t="s">
        <v>43</v>
      </c>
      <c r="E124" s="672">
        <v>21392753.890000001</v>
      </c>
      <c r="F124" s="1063">
        <v>17200000</v>
      </c>
      <c r="G124" s="1063"/>
      <c r="H124" s="1063">
        <v>165.8</v>
      </c>
      <c r="I124" s="1063">
        <v>4192588.09</v>
      </c>
      <c r="J124" s="1139"/>
      <c r="K124" s="1063">
        <v>0</v>
      </c>
      <c r="L124" s="1063">
        <v>0</v>
      </c>
      <c r="M124" s="1063">
        <v>0</v>
      </c>
      <c r="N124" s="1071">
        <v>0</v>
      </c>
      <c r="O124" s="44"/>
      <c r="P124" s="44"/>
    </row>
    <row r="125" spans="1:16" ht="18.399999999999999" customHeight="1">
      <c r="A125" s="56"/>
      <c r="B125" s="52"/>
      <c r="C125" s="53" t="s">
        <v>4</v>
      </c>
      <c r="D125" s="62" t="s">
        <v>44</v>
      </c>
      <c r="E125" s="174">
        <v>1.999986340327866E-2</v>
      </c>
      <c r="F125" s="174">
        <v>1.8773193625845886E-2</v>
      </c>
      <c r="G125" s="174"/>
      <c r="H125" s="174">
        <v>4.8764705882352946E-3</v>
      </c>
      <c r="I125" s="174">
        <v>6.4026573562200303E-2</v>
      </c>
      <c r="J125" s="174"/>
      <c r="K125" s="174">
        <v>0</v>
      </c>
      <c r="L125" s="174">
        <v>0</v>
      </c>
      <c r="M125" s="174">
        <v>0</v>
      </c>
      <c r="N125" s="274">
        <v>0</v>
      </c>
      <c r="O125" s="44"/>
      <c r="P125" s="44"/>
    </row>
    <row r="126" spans="1:16" ht="18.399999999999999" customHeight="1">
      <c r="A126" s="58"/>
      <c r="B126" s="59"/>
      <c r="C126" s="60" t="s">
        <v>4</v>
      </c>
      <c r="D126" s="64" t="s">
        <v>45</v>
      </c>
      <c r="E126" s="175">
        <v>1.9572131692053719E-2</v>
      </c>
      <c r="F126" s="175">
        <v>1.8772783829211326E-2</v>
      </c>
      <c r="G126" s="175"/>
      <c r="H126" s="175">
        <v>4.8764705882352946E-3</v>
      </c>
      <c r="I126" s="175">
        <v>6.3900542666909504E-2</v>
      </c>
      <c r="J126" s="175"/>
      <c r="K126" s="175">
        <v>0</v>
      </c>
      <c r="L126" s="175">
        <v>0</v>
      </c>
      <c r="M126" s="175">
        <v>0</v>
      </c>
      <c r="N126" s="275">
        <v>0</v>
      </c>
      <c r="O126" s="44"/>
      <c r="P126" s="44"/>
    </row>
    <row r="127" spans="1:16" ht="18.399999999999999" customHeight="1">
      <c r="A127" s="51" t="s">
        <v>98</v>
      </c>
      <c r="B127" s="52" t="s">
        <v>47</v>
      </c>
      <c r="C127" s="53" t="s">
        <v>99</v>
      </c>
      <c r="D127" s="63" t="s">
        <v>41</v>
      </c>
      <c r="E127" s="672">
        <v>23502000</v>
      </c>
      <c r="F127" s="1063">
        <v>0</v>
      </c>
      <c r="G127" s="1069"/>
      <c r="H127" s="1063">
        <v>22000</v>
      </c>
      <c r="I127" s="1063">
        <v>22980000</v>
      </c>
      <c r="J127" s="1139"/>
      <c r="K127" s="1063">
        <v>500000</v>
      </c>
      <c r="L127" s="1063">
        <v>0</v>
      </c>
      <c r="M127" s="1063">
        <v>0</v>
      </c>
      <c r="N127" s="1071">
        <v>0</v>
      </c>
      <c r="O127" s="44"/>
      <c r="P127" s="44"/>
    </row>
    <row r="128" spans="1:16" ht="18.399999999999999" customHeight="1">
      <c r="A128" s="51"/>
      <c r="B128" s="52"/>
      <c r="C128" s="53" t="s">
        <v>100</v>
      </c>
      <c r="D128" s="62" t="s">
        <v>42</v>
      </c>
      <c r="E128" s="672">
        <v>23502000</v>
      </c>
      <c r="F128" s="1063">
        <v>0</v>
      </c>
      <c r="G128" s="1063"/>
      <c r="H128" s="1063">
        <v>53200</v>
      </c>
      <c r="I128" s="1063">
        <v>22948800</v>
      </c>
      <c r="J128" s="1139"/>
      <c r="K128" s="1063">
        <v>500000</v>
      </c>
      <c r="L128" s="1063">
        <v>0</v>
      </c>
      <c r="M128" s="1063">
        <v>0</v>
      </c>
      <c r="N128" s="1071">
        <v>0</v>
      </c>
      <c r="O128" s="44"/>
      <c r="P128" s="44"/>
    </row>
    <row r="129" spans="1:16" ht="18.399999999999999" customHeight="1">
      <c r="A129" s="56"/>
      <c r="B129" s="52"/>
      <c r="C129" s="53" t="s">
        <v>4</v>
      </c>
      <c r="D129" s="62" t="s">
        <v>43</v>
      </c>
      <c r="E129" s="672">
        <v>2738726.59</v>
      </c>
      <c r="F129" s="1063">
        <v>0</v>
      </c>
      <c r="G129" s="1063"/>
      <c r="H129" s="1063">
        <v>0</v>
      </c>
      <c r="I129" s="1063">
        <v>2738726.59</v>
      </c>
      <c r="J129" s="1139"/>
      <c r="K129" s="1063">
        <v>0</v>
      </c>
      <c r="L129" s="1063">
        <v>0</v>
      </c>
      <c r="M129" s="1063">
        <v>0</v>
      </c>
      <c r="N129" s="1071">
        <v>0</v>
      </c>
      <c r="O129" s="44"/>
      <c r="P129" s="44"/>
    </row>
    <row r="130" spans="1:16" ht="18.399999999999999" customHeight="1">
      <c r="A130" s="56"/>
      <c r="B130" s="52"/>
      <c r="C130" s="53" t="s">
        <v>4</v>
      </c>
      <c r="D130" s="62" t="s">
        <v>44</v>
      </c>
      <c r="E130" s="174">
        <v>0.1165316394349417</v>
      </c>
      <c r="F130" s="174">
        <v>0</v>
      </c>
      <c r="G130" s="174"/>
      <c r="H130" s="174">
        <v>0</v>
      </c>
      <c r="I130" s="174">
        <v>0.11917870278503045</v>
      </c>
      <c r="J130" s="174"/>
      <c r="K130" s="174">
        <v>0</v>
      </c>
      <c r="L130" s="174">
        <v>0</v>
      </c>
      <c r="M130" s="174">
        <v>0</v>
      </c>
      <c r="N130" s="274">
        <v>0</v>
      </c>
      <c r="O130" s="44"/>
      <c r="P130" s="44"/>
    </row>
    <row r="131" spans="1:16" ht="18.399999999999999" customHeight="1">
      <c r="A131" s="58"/>
      <c r="B131" s="59"/>
      <c r="C131" s="60" t="s">
        <v>4</v>
      </c>
      <c r="D131" s="64" t="s">
        <v>45</v>
      </c>
      <c r="E131" s="175">
        <v>0.1165316394349417</v>
      </c>
      <c r="F131" s="175">
        <v>0</v>
      </c>
      <c r="G131" s="175"/>
      <c r="H131" s="175">
        <v>0</v>
      </c>
      <c r="I131" s="175">
        <v>0.11934073197727113</v>
      </c>
      <c r="J131" s="175"/>
      <c r="K131" s="175">
        <v>0</v>
      </c>
      <c r="L131" s="175">
        <v>0</v>
      </c>
      <c r="M131" s="175">
        <v>0</v>
      </c>
      <c r="N131" s="275">
        <v>0</v>
      </c>
      <c r="O131" s="44"/>
      <c r="P131" s="44"/>
    </row>
    <row r="132" spans="1:16" ht="18.399999999999999" customHeight="1">
      <c r="A132" s="51" t="s">
        <v>101</v>
      </c>
      <c r="B132" s="52" t="s">
        <v>47</v>
      </c>
      <c r="C132" s="53" t="s">
        <v>102</v>
      </c>
      <c r="D132" s="62" t="s">
        <v>41</v>
      </c>
      <c r="E132" s="672">
        <v>4689812000</v>
      </c>
      <c r="F132" s="1063">
        <v>2686267000</v>
      </c>
      <c r="G132" s="1069"/>
      <c r="H132" s="1063">
        <v>18109000</v>
      </c>
      <c r="I132" s="1063">
        <v>1379072000</v>
      </c>
      <c r="J132" s="1139"/>
      <c r="K132" s="1063">
        <v>525000000</v>
      </c>
      <c r="L132" s="1063">
        <v>0</v>
      </c>
      <c r="M132" s="1063">
        <v>0</v>
      </c>
      <c r="N132" s="1071">
        <v>81364000</v>
      </c>
      <c r="O132" s="44"/>
      <c r="P132" s="44"/>
    </row>
    <row r="133" spans="1:16" ht="18.399999999999999" customHeight="1">
      <c r="A133" s="56"/>
      <c r="B133" s="52"/>
      <c r="C133" s="53" t="s">
        <v>103</v>
      </c>
      <c r="D133" s="62" t="s">
        <v>42</v>
      </c>
      <c r="E133" s="672">
        <v>4689812000</v>
      </c>
      <c r="F133" s="1063">
        <v>2713165021</v>
      </c>
      <c r="G133" s="1063"/>
      <c r="H133" s="1063">
        <v>23829137</v>
      </c>
      <c r="I133" s="1063">
        <v>1375945363</v>
      </c>
      <c r="J133" s="1139"/>
      <c r="K133" s="1063">
        <v>495434500</v>
      </c>
      <c r="L133" s="1063">
        <v>0</v>
      </c>
      <c r="M133" s="1063">
        <v>0</v>
      </c>
      <c r="N133" s="1071">
        <v>81437979</v>
      </c>
      <c r="O133" s="44"/>
      <c r="P133" s="44"/>
    </row>
    <row r="134" spans="1:16" ht="18.399999999999999" customHeight="1">
      <c r="A134" s="56"/>
      <c r="B134" s="52"/>
      <c r="C134" s="53" t="s">
        <v>4</v>
      </c>
      <c r="D134" s="62" t="s">
        <v>43</v>
      </c>
      <c r="E134" s="672">
        <v>619139663.07000005</v>
      </c>
      <c r="F134" s="1063">
        <v>373720429.24000001</v>
      </c>
      <c r="G134" s="1063"/>
      <c r="H134" s="1063">
        <v>1650057.6300000001</v>
      </c>
      <c r="I134" s="1063">
        <v>226395191.82000002</v>
      </c>
      <c r="J134" s="1139"/>
      <c r="K134" s="1063">
        <v>12663437.239999998</v>
      </c>
      <c r="L134" s="1063">
        <v>0</v>
      </c>
      <c r="M134" s="1063">
        <v>0</v>
      </c>
      <c r="N134" s="1071">
        <v>4710547.1399999997</v>
      </c>
      <c r="O134" s="44"/>
      <c r="P134" s="44"/>
    </row>
    <row r="135" spans="1:16" ht="18.399999999999999" customHeight="1">
      <c r="A135" s="56"/>
      <c r="B135" s="52"/>
      <c r="C135" s="53" t="s">
        <v>4</v>
      </c>
      <c r="D135" s="62" t="s">
        <v>44</v>
      </c>
      <c r="E135" s="174">
        <v>0.13201801331695173</v>
      </c>
      <c r="F135" s="174">
        <v>0.13912259251965647</v>
      </c>
      <c r="G135" s="174"/>
      <c r="H135" s="174">
        <v>9.111809763101221E-2</v>
      </c>
      <c r="I135" s="174">
        <v>0.16416488176106833</v>
      </c>
      <c r="J135" s="174"/>
      <c r="K135" s="174">
        <v>2.4120832838095234E-2</v>
      </c>
      <c r="L135" s="174">
        <v>0</v>
      </c>
      <c r="M135" s="174">
        <v>0</v>
      </c>
      <c r="N135" s="274">
        <v>5.7894734034708219E-2</v>
      </c>
      <c r="O135" s="44"/>
      <c r="P135" s="44"/>
    </row>
    <row r="136" spans="1:16" ht="18.399999999999999" customHeight="1">
      <c r="A136" s="58"/>
      <c r="B136" s="59"/>
      <c r="C136" s="60" t="s">
        <v>4</v>
      </c>
      <c r="D136" s="61" t="s">
        <v>45</v>
      </c>
      <c r="E136" s="276">
        <v>0.13201801331695173</v>
      </c>
      <c r="F136" s="175">
        <v>0.13774334636757798</v>
      </c>
      <c r="G136" s="175"/>
      <c r="H136" s="175">
        <v>6.9245379301818621E-2</v>
      </c>
      <c r="I136" s="175">
        <v>0.16453792273145662</v>
      </c>
      <c r="J136" s="175"/>
      <c r="K136" s="175">
        <v>2.5560265262108306E-2</v>
      </c>
      <c r="L136" s="175">
        <v>0</v>
      </c>
      <c r="M136" s="175">
        <v>0</v>
      </c>
      <c r="N136" s="275">
        <v>5.7842141932328645E-2</v>
      </c>
      <c r="O136" s="44"/>
      <c r="P136" s="44"/>
    </row>
    <row r="137" spans="1:16" ht="18.399999999999999" customHeight="1">
      <c r="A137" s="69" t="s">
        <v>104</v>
      </c>
      <c r="B137" s="52" t="s">
        <v>47</v>
      </c>
      <c r="C137" s="53" t="s">
        <v>105</v>
      </c>
      <c r="D137" s="54" t="s">
        <v>41</v>
      </c>
      <c r="E137" s="672">
        <v>319396000</v>
      </c>
      <c r="F137" s="1063">
        <v>243718000</v>
      </c>
      <c r="G137" s="1069"/>
      <c r="H137" s="1063">
        <v>27090000</v>
      </c>
      <c r="I137" s="1063">
        <v>48006000</v>
      </c>
      <c r="J137" s="1139"/>
      <c r="K137" s="1063">
        <v>381000</v>
      </c>
      <c r="L137" s="1063">
        <v>0</v>
      </c>
      <c r="M137" s="1063">
        <v>0</v>
      </c>
      <c r="N137" s="1071">
        <v>201000</v>
      </c>
      <c r="O137" s="44"/>
      <c r="P137" s="44"/>
    </row>
    <row r="138" spans="1:16" ht="18.399999999999999" customHeight="1">
      <c r="A138" s="56"/>
      <c r="B138" s="52"/>
      <c r="C138" s="53" t="s">
        <v>4</v>
      </c>
      <c r="D138" s="62" t="s">
        <v>42</v>
      </c>
      <c r="E138" s="672">
        <v>354848320</v>
      </c>
      <c r="F138" s="1063">
        <v>279170320</v>
      </c>
      <c r="G138" s="1063"/>
      <c r="H138" s="1063">
        <v>27090000</v>
      </c>
      <c r="I138" s="1063">
        <v>48006000</v>
      </c>
      <c r="J138" s="1139"/>
      <c r="K138" s="1063">
        <v>381000</v>
      </c>
      <c r="L138" s="1063">
        <v>0</v>
      </c>
      <c r="M138" s="1063">
        <v>0</v>
      </c>
      <c r="N138" s="1071">
        <v>201000</v>
      </c>
      <c r="O138" s="44"/>
      <c r="P138" s="44"/>
    </row>
    <row r="139" spans="1:16" ht="18.399999999999999" customHeight="1">
      <c r="A139" s="56"/>
      <c r="B139" s="52"/>
      <c r="C139" s="53" t="s">
        <v>4</v>
      </c>
      <c r="D139" s="62" t="s">
        <v>43</v>
      </c>
      <c r="E139" s="672">
        <v>48476855.449999996</v>
      </c>
      <c r="F139" s="1063">
        <v>38493368.649999999</v>
      </c>
      <c r="G139" s="1063"/>
      <c r="H139" s="1063">
        <v>3337168.07</v>
      </c>
      <c r="I139" s="1063">
        <v>6646318.7299999995</v>
      </c>
      <c r="J139" s="1139"/>
      <c r="K139" s="1063">
        <v>0</v>
      </c>
      <c r="L139" s="1063">
        <v>0</v>
      </c>
      <c r="M139" s="1063">
        <v>0</v>
      </c>
      <c r="N139" s="1071">
        <v>0</v>
      </c>
      <c r="O139" s="44"/>
      <c r="P139" s="44"/>
    </row>
    <row r="140" spans="1:16" ht="18.399999999999999" customHeight="1">
      <c r="A140" s="56"/>
      <c r="B140" s="52"/>
      <c r="C140" s="53" t="s">
        <v>4</v>
      </c>
      <c r="D140" s="62" t="s">
        <v>44</v>
      </c>
      <c r="E140" s="174">
        <v>0.15177665171135518</v>
      </c>
      <c r="F140" s="174">
        <v>0.1579422473924782</v>
      </c>
      <c r="G140" s="174"/>
      <c r="H140" s="174">
        <v>0.12318819010705057</v>
      </c>
      <c r="I140" s="174">
        <v>0.13844766758321875</v>
      </c>
      <c r="J140" s="174"/>
      <c r="K140" s="174">
        <v>0</v>
      </c>
      <c r="L140" s="174">
        <v>0</v>
      </c>
      <c r="M140" s="174">
        <v>0</v>
      </c>
      <c r="N140" s="274">
        <v>0</v>
      </c>
      <c r="O140" s="44"/>
      <c r="P140" s="44"/>
    </row>
    <row r="141" spans="1:16" ht="18.399999999999999" customHeight="1">
      <c r="A141" s="58"/>
      <c r="B141" s="59"/>
      <c r="C141" s="60" t="s">
        <v>4</v>
      </c>
      <c r="D141" s="64" t="s">
        <v>45</v>
      </c>
      <c r="E141" s="175">
        <v>0.13661289265791085</v>
      </c>
      <c r="F141" s="175">
        <v>0.13788488923177794</v>
      </c>
      <c r="G141" s="175"/>
      <c r="H141" s="175">
        <v>0.12318819010705057</v>
      </c>
      <c r="I141" s="175">
        <v>0.13844766758321875</v>
      </c>
      <c r="J141" s="175"/>
      <c r="K141" s="175">
        <v>0</v>
      </c>
      <c r="L141" s="175">
        <v>0</v>
      </c>
      <c r="M141" s="175">
        <v>0</v>
      </c>
      <c r="N141" s="275">
        <v>0</v>
      </c>
      <c r="O141" s="44"/>
      <c r="P141" s="44"/>
    </row>
    <row r="142" spans="1:16" ht="18.399999999999999" customHeight="1">
      <c r="A142" s="51" t="s">
        <v>106</v>
      </c>
      <c r="B142" s="52" t="s">
        <v>47</v>
      </c>
      <c r="C142" s="53" t="s">
        <v>107</v>
      </c>
      <c r="D142" s="63" t="s">
        <v>41</v>
      </c>
      <c r="E142" s="672">
        <v>6918000</v>
      </c>
      <c r="F142" s="1063">
        <v>3303000</v>
      </c>
      <c r="G142" s="1069"/>
      <c r="H142" s="1063">
        <v>5000</v>
      </c>
      <c r="I142" s="1063">
        <v>3610000</v>
      </c>
      <c r="J142" s="1139"/>
      <c r="K142" s="1063">
        <v>0</v>
      </c>
      <c r="L142" s="1063">
        <v>0</v>
      </c>
      <c r="M142" s="1063">
        <v>0</v>
      </c>
      <c r="N142" s="1071">
        <v>0</v>
      </c>
      <c r="O142" s="44"/>
      <c r="P142" s="44"/>
    </row>
    <row r="143" spans="1:16" ht="18.399999999999999" customHeight="1">
      <c r="A143" s="56"/>
      <c r="B143" s="52"/>
      <c r="C143" s="53" t="s">
        <v>4</v>
      </c>
      <c r="D143" s="62" t="s">
        <v>42</v>
      </c>
      <c r="E143" s="672">
        <v>6918000</v>
      </c>
      <c r="F143" s="1063">
        <v>3303000</v>
      </c>
      <c r="G143" s="1063"/>
      <c r="H143" s="1063">
        <v>5000</v>
      </c>
      <c r="I143" s="1063">
        <v>3610000</v>
      </c>
      <c r="J143" s="1139"/>
      <c r="K143" s="1063">
        <v>0</v>
      </c>
      <c r="L143" s="1063">
        <v>0</v>
      </c>
      <c r="M143" s="1063">
        <v>0</v>
      </c>
      <c r="N143" s="1071">
        <v>0</v>
      </c>
      <c r="O143" s="44"/>
      <c r="P143" s="44"/>
    </row>
    <row r="144" spans="1:16" ht="18.399999999999999" customHeight="1">
      <c r="A144" s="56"/>
      <c r="B144" s="52"/>
      <c r="C144" s="53" t="s">
        <v>4</v>
      </c>
      <c r="D144" s="62" t="s">
        <v>43</v>
      </c>
      <c r="E144" s="672">
        <v>559446.35</v>
      </c>
      <c r="F144" s="1063">
        <v>275245</v>
      </c>
      <c r="G144" s="1063"/>
      <c r="H144" s="1063">
        <v>735</v>
      </c>
      <c r="I144" s="1063">
        <v>283466.34999999998</v>
      </c>
      <c r="J144" s="1139"/>
      <c r="K144" s="1063">
        <v>0</v>
      </c>
      <c r="L144" s="1063">
        <v>0</v>
      </c>
      <c r="M144" s="1063">
        <v>0</v>
      </c>
      <c r="N144" s="1071">
        <v>0</v>
      </c>
      <c r="O144" s="44"/>
      <c r="P144" s="44"/>
    </row>
    <row r="145" spans="1:16" ht="18.399999999999999" customHeight="1">
      <c r="A145" s="56"/>
      <c r="B145" s="52"/>
      <c r="C145" s="53" t="s">
        <v>4</v>
      </c>
      <c r="D145" s="62" t="s">
        <v>44</v>
      </c>
      <c r="E145" s="174">
        <v>8.086822058398381E-2</v>
      </c>
      <c r="F145" s="174">
        <v>8.3331819557977596E-2</v>
      </c>
      <c r="G145" s="174"/>
      <c r="H145" s="174">
        <v>0.14699999999999999</v>
      </c>
      <c r="I145" s="174">
        <v>7.8522534626038781E-2</v>
      </c>
      <c r="J145" s="174"/>
      <c r="K145" s="174">
        <v>0</v>
      </c>
      <c r="L145" s="174">
        <v>0</v>
      </c>
      <c r="M145" s="174">
        <v>0</v>
      </c>
      <c r="N145" s="274">
        <v>0</v>
      </c>
      <c r="O145" s="44"/>
      <c r="P145" s="44"/>
    </row>
    <row r="146" spans="1:16" ht="18.399999999999999" customHeight="1">
      <c r="A146" s="58"/>
      <c r="B146" s="59"/>
      <c r="C146" s="60" t="s">
        <v>4</v>
      </c>
      <c r="D146" s="64" t="s">
        <v>45</v>
      </c>
      <c r="E146" s="175">
        <v>8.086822058398381E-2</v>
      </c>
      <c r="F146" s="175">
        <v>8.3331819557977596E-2</v>
      </c>
      <c r="G146" s="175"/>
      <c r="H146" s="175">
        <v>0.14699999999999999</v>
      </c>
      <c r="I146" s="175">
        <v>7.8522534626038781E-2</v>
      </c>
      <c r="J146" s="175"/>
      <c r="K146" s="175">
        <v>0</v>
      </c>
      <c r="L146" s="175">
        <v>0</v>
      </c>
      <c r="M146" s="175">
        <v>0</v>
      </c>
      <c r="N146" s="275">
        <v>0</v>
      </c>
      <c r="O146" s="44"/>
      <c r="P146" s="44"/>
    </row>
    <row r="147" spans="1:16" ht="18.399999999999999" customHeight="1">
      <c r="A147" s="51" t="s">
        <v>108</v>
      </c>
      <c r="B147" s="52" t="s">
        <v>47</v>
      </c>
      <c r="C147" s="53" t="s">
        <v>109</v>
      </c>
      <c r="D147" s="62" t="s">
        <v>41</v>
      </c>
      <c r="E147" s="672">
        <v>378034000</v>
      </c>
      <c r="F147" s="1063">
        <v>145830000</v>
      </c>
      <c r="G147" s="1069"/>
      <c r="H147" s="1063">
        <v>211000</v>
      </c>
      <c r="I147" s="1063">
        <v>109836000</v>
      </c>
      <c r="J147" s="1139"/>
      <c r="K147" s="1063">
        <v>13942000</v>
      </c>
      <c r="L147" s="1063">
        <v>0</v>
      </c>
      <c r="M147" s="1063">
        <v>0</v>
      </c>
      <c r="N147" s="1071">
        <v>108215000</v>
      </c>
      <c r="O147" s="44"/>
      <c r="P147" s="44"/>
    </row>
    <row r="148" spans="1:16" ht="18.399999999999999" customHeight="1">
      <c r="A148" s="56"/>
      <c r="B148" s="52"/>
      <c r="C148" s="53"/>
      <c r="D148" s="62" t="s">
        <v>42</v>
      </c>
      <c r="E148" s="672">
        <v>378034000</v>
      </c>
      <c r="F148" s="1063">
        <v>145830000</v>
      </c>
      <c r="G148" s="1063"/>
      <c r="H148" s="1063">
        <v>211000</v>
      </c>
      <c r="I148" s="1063">
        <v>109836000</v>
      </c>
      <c r="J148" s="1139"/>
      <c r="K148" s="1063">
        <v>13942000</v>
      </c>
      <c r="L148" s="1063">
        <v>0</v>
      </c>
      <c r="M148" s="1063">
        <v>0</v>
      </c>
      <c r="N148" s="1071">
        <v>108215000</v>
      </c>
      <c r="O148" s="44"/>
      <c r="P148" s="44"/>
    </row>
    <row r="149" spans="1:16" ht="18.399999999999999" customHeight="1">
      <c r="A149" s="56"/>
      <c r="B149" s="52"/>
      <c r="C149" s="53"/>
      <c r="D149" s="62" t="s">
        <v>43</v>
      </c>
      <c r="E149" s="672">
        <v>35237020.759999998</v>
      </c>
      <c r="F149" s="1063">
        <v>4641745</v>
      </c>
      <c r="G149" s="1063"/>
      <c r="H149" s="1063">
        <v>24094.42</v>
      </c>
      <c r="I149" s="1063">
        <v>12814508.809999999</v>
      </c>
      <c r="J149" s="1139"/>
      <c r="K149" s="1063">
        <v>0</v>
      </c>
      <c r="L149" s="1063">
        <v>0</v>
      </c>
      <c r="M149" s="1063">
        <v>0</v>
      </c>
      <c r="N149" s="1071">
        <v>17756672.530000001</v>
      </c>
      <c r="O149" s="44"/>
      <c r="P149" s="44"/>
    </row>
    <row r="150" spans="1:16" ht="18.399999999999999" customHeight="1">
      <c r="A150" s="56"/>
      <c r="B150" s="52"/>
      <c r="C150" s="53"/>
      <c r="D150" s="62" t="s">
        <v>44</v>
      </c>
      <c r="E150" s="174">
        <v>9.3211247559743304E-2</v>
      </c>
      <c r="F150" s="174">
        <v>3.1829836110539668E-2</v>
      </c>
      <c r="G150" s="174"/>
      <c r="H150" s="174">
        <v>0.11419156398104265</v>
      </c>
      <c r="I150" s="174">
        <v>0.11666947822207654</v>
      </c>
      <c r="J150" s="174"/>
      <c r="K150" s="174">
        <v>0</v>
      </c>
      <c r="L150" s="174">
        <v>0</v>
      </c>
      <c r="M150" s="174">
        <v>0</v>
      </c>
      <c r="N150" s="274">
        <v>0.16408697990112278</v>
      </c>
      <c r="O150" s="44"/>
      <c r="P150" s="44"/>
    </row>
    <row r="151" spans="1:16" ht="18.399999999999999" customHeight="1">
      <c r="A151" s="58"/>
      <c r="B151" s="59"/>
      <c r="C151" s="60"/>
      <c r="D151" s="64" t="s">
        <v>45</v>
      </c>
      <c r="E151" s="175">
        <v>9.3211247559743304E-2</v>
      </c>
      <c r="F151" s="175">
        <v>3.1829836110539668E-2</v>
      </c>
      <c r="G151" s="175"/>
      <c r="H151" s="175">
        <v>0.11419156398104265</v>
      </c>
      <c r="I151" s="175">
        <v>0.11666947822207654</v>
      </c>
      <c r="J151" s="175"/>
      <c r="K151" s="175">
        <v>0</v>
      </c>
      <c r="L151" s="175">
        <v>0</v>
      </c>
      <c r="M151" s="175">
        <v>0</v>
      </c>
      <c r="N151" s="275">
        <v>0.16408697990112278</v>
      </c>
      <c r="O151" s="44"/>
      <c r="P151" s="44"/>
    </row>
    <row r="152" spans="1:16" ht="18.399999999999999" customHeight="1">
      <c r="A152" s="51" t="s">
        <v>110</v>
      </c>
      <c r="B152" s="52" t="s">
        <v>47</v>
      </c>
      <c r="C152" s="53" t="s">
        <v>711</v>
      </c>
      <c r="D152" s="62" t="s">
        <v>41</v>
      </c>
      <c r="E152" s="672">
        <v>21738172000</v>
      </c>
      <c r="F152" s="1063">
        <v>19917068000</v>
      </c>
      <c r="G152" s="1069"/>
      <c r="H152" s="1063">
        <v>62127000</v>
      </c>
      <c r="I152" s="1063">
        <v>958523000</v>
      </c>
      <c r="J152" s="1139"/>
      <c r="K152" s="1063">
        <v>492797000</v>
      </c>
      <c r="L152" s="1063">
        <v>0</v>
      </c>
      <c r="M152" s="1063">
        <v>0</v>
      </c>
      <c r="N152" s="1071">
        <v>307657000</v>
      </c>
      <c r="O152" s="44"/>
      <c r="P152" s="44"/>
    </row>
    <row r="153" spans="1:16" ht="18.399999999999999" customHeight="1">
      <c r="A153" s="56"/>
      <c r="B153" s="52"/>
      <c r="C153" s="53" t="s">
        <v>4</v>
      </c>
      <c r="D153" s="62" t="s">
        <v>42</v>
      </c>
      <c r="E153" s="672">
        <v>21738172000</v>
      </c>
      <c r="F153" s="1063">
        <v>19892653673</v>
      </c>
      <c r="G153" s="1063"/>
      <c r="H153" s="1063">
        <v>62127000</v>
      </c>
      <c r="I153" s="1063">
        <v>981607327</v>
      </c>
      <c r="J153" s="1139"/>
      <c r="K153" s="1063">
        <v>492797000</v>
      </c>
      <c r="L153" s="1063">
        <v>0</v>
      </c>
      <c r="M153" s="1063">
        <v>0</v>
      </c>
      <c r="N153" s="1071">
        <v>308987000</v>
      </c>
      <c r="O153" s="44"/>
      <c r="P153" s="44"/>
    </row>
    <row r="154" spans="1:16" ht="18.399999999999999" customHeight="1">
      <c r="A154" s="56"/>
      <c r="B154" s="52"/>
      <c r="C154" s="53" t="s">
        <v>4</v>
      </c>
      <c r="D154" s="62" t="s">
        <v>43</v>
      </c>
      <c r="E154" s="672">
        <v>3526873063.5100002</v>
      </c>
      <c r="F154" s="1063">
        <v>3071939115.8800001</v>
      </c>
      <c r="G154" s="1063"/>
      <c r="H154" s="1063">
        <v>23464994.34</v>
      </c>
      <c r="I154" s="1063">
        <v>254878602.49999991</v>
      </c>
      <c r="J154" s="1139"/>
      <c r="K154" s="1063">
        <v>90643273.209999993</v>
      </c>
      <c r="L154" s="1063">
        <v>0</v>
      </c>
      <c r="M154" s="1063">
        <v>0</v>
      </c>
      <c r="N154" s="1071">
        <v>85947077.579999998</v>
      </c>
      <c r="O154" s="44"/>
      <c r="P154" s="44"/>
    </row>
    <row r="155" spans="1:16" ht="18.399999999999999" customHeight="1">
      <c r="A155" s="56"/>
      <c r="B155" s="52"/>
      <c r="C155" s="53" t="s">
        <v>4</v>
      </c>
      <c r="D155" s="62" t="s">
        <v>44</v>
      </c>
      <c r="E155" s="174">
        <v>0.16224331390468344</v>
      </c>
      <c r="F155" s="174">
        <v>0.15423651291846771</v>
      </c>
      <c r="G155" s="174"/>
      <c r="H155" s="174">
        <v>0.37769398715534308</v>
      </c>
      <c r="I155" s="174">
        <v>0.2659076542764231</v>
      </c>
      <c r="J155" s="174"/>
      <c r="K155" s="174">
        <v>0.18393633323660655</v>
      </c>
      <c r="L155" s="174">
        <v>0</v>
      </c>
      <c r="M155" s="174">
        <v>0</v>
      </c>
      <c r="N155" s="274">
        <v>0.27936005870173602</v>
      </c>
      <c r="O155" s="44"/>
      <c r="P155" s="44"/>
    </row>
    <row r="156" spans="1:16" ht="18.399999999999999" customHeight="1">
      <c r="A156" s="58"/>
      <c r="B156" s="59"/>
      <c r="C156" s="60" t="s">
        <v>4</v>
      </c>
      <c r="D156" s="64" t="s">
        <v>45</v>
      </c>
      <c r="E156" s="175">
        <v>0.16224331390468344</v>
      </c>
      <c r="F156" s="175">
        <v>0.15442580795791447</v>
      </c>
      <c r="G156" s="175"/>
      <c r="H156" s="175">
        <v>0.37769398715534308</v>
      </c>
      <c r="I156" s="175">
        <v>0.25965433986618958</v>
      </c>
      <c r="J156" s="175"/>
      <c r="K156" s="175">
        <v>0.18393633323660655</v>
      </c>
      <c r="L156" s="175">
        <v>0</v>
      </c>
      <c r="M156" s="175">
        <v>0</v>
      </c>
      <c r="N156" s="275">
        <v>0.27815758455857365</v>
      </c>
      <c r="O156" s="44"/>
      <c r="P156" s="44"/>
    </row>
    <row r="157" spans="1:16" ht="18.399999999999999" customHeight="1">
      <c r="A157" s="51" t="s">
        <v>112</v>
      </c>
      <c r="B157" s="52" t="s">
        <v>47</v>
      </c>
      <c r="C157" s="53" t="s">
        <v>113</v>
      </c>
      <c r="D157" s="63" t="s">
        <v>41</v>
      </c>
      <c r="E157" s="672">
        <v>51182265000</v>
      </c>
      <c r="F157" s="1063">
        <v>2135289000</v>
      </c>
      <c r="G157" s="1069"/>
      <c r="H157" s="1063">
        <v>9603073000</v>
      </c>
      <c r="I157" s="1063">
        <v>23804663000</v>
      </c>
      <c r="J157" s="1139"/>
      <c r="K157" s="1063">
        <v>15635787000</v>
      </c>
      <c r="L157" s="1063">
        <v>0</v>
      </c>
      <c r="M157" s="1063">
        <v>0</v>
      </c>
      <c r="N157" s="1071">
        <v>3453000</v>
      </c>
      <c r="O157" s="44"/>
      <c r="P157" s="44"/>
    </row>
    <row r="158" spans="1:16" ht="18.399999999999999" customHeight="1">
      <c r="A158" s="56"/>
      <c r="B158" s="52"/>
      <c r="C158" s="53" t="s">
        <v>4</v>
      </c>
      <c r="D158" s="62" t="s">
        <v>42</v>
      </c>
      <c r="E158" s="672">
        <v>51182265000</v>
      </c>
      <c r="F158" s="1063">
        <v>2135279000</v>
      </c>
      <c r="G158" s="1063"/>
      <c r="H158" s="1063">
        <v>9570784668.8999996</v>
      </c>
      <c r="I158" s="1063">
        <v>23836961331.099998</v>
      </c>
      <c r="J158" s="1139"/>
      <c r="K158" s="1063">
        <v>15635787000</v>
      </c>
      <c r="L158" s="1063">
        <v>0</v>
      </c>
      <c r="M158" s="1063">
        <v>0</v>
      </c>
      <c r="N158" s="1071">
        <v>3453000</v>
      </c>
      <c r="O158" s="44"/>
      <c r="P158" s="44"/>
    </row>
    <row r="159" spans="1:16" ht="18.399999999999999" customHeight="1">
      <c r="A159" s="56"/>
      <c r="B159" s="52"/>
      <c r="C159" s="53" t="s">
        <v>4</v>
      </c>
      <c r="D159" s="62" t="s">
        <v>43</v>
      </c>
      <c r="E159" s="672">
        <v>5004877560.2999983</v>
      </c>
      <c r="F159" s="1063">
        <v>322604959.36000001</v>
      </c>
      <c r="G159" s="1063"/>
      <c r="H159" s="1063">
        <v>1402432837.99</v>
      </c>
      <c r="I159" s="1063">
        <v>2889009887.2199974</v>
      </c>
      <c r="J159" s="1139"/>
      <c r="K159" s="1063">
        <v>390799231.43000001</v>
      </c>
      <c r="L159" s="1063">
        <v>0</v>
      </c>
      <c r="M159" s="1063">
        <v>0</v>
      </c>
      <c r="N159" s="1071">
        <v>30644.3</v>
      </c>
      <c r="O159" s="44"/>
      <c r="P159" s="44"/>
    </row>
    <row r="160" spans="1:16" ht="18.399999999999999" customHeight="1">
      <c r="A160" s="56"/>
      <c r="B160" s="52"/>
      <c r="C160" s="53" t="s">
        <v>4</v>
      </c>
      <c r="D160" s="62" t="s">
        <v>44</v>
      </c>
      <c r="E160" s="174">
        <v>9.7785386408749175E-2</v>
      </c>
      <c r="F160" s="174">
        <v>0.15108257447118401</v>
      </c>
      <c r="G160" s="174"/>
      <c r="H160" s="174">
        <v>0.14604000594288932</v>
      </c>
      <c r="I160" s="174">
        <v>0.12136319204434852</v>
      </c>
      <c r="J160" s="174"/>
      <c r="K160" s="174">
        <v>2.499389582564664E-2</v>
      </c>
      <c r="L160" s="174">
        <v>0</v>
      </c>
      <c r="M160" s="174">
        <v>0</v>
      </c>
      <c r="N160" s="657">
        <v>8.8746886765131774E-3</v>
      </c>
      <c r="O160" s="44"/>
      <c r="P160" s="44"/>
    </row>
    <row r="161" spans="1:16" ht="18.399999999999999" customHeight="1">
      <c r="A161" s="58"/>
      <c r="B161" s="59"/>
      <c r="C161" s="60" t="s">
        <v>4</v>
      </c>
      <c r="D161" s="64" t="s">
        <v>45</v>
      </c>
      <c r="E161" s="175">
        <v>9.7785386408749175E-2</v>
      </c>
      <c r="F161" s="175">
        <v>0.15108328202544025</v>
      </c>
      <c r="G161" s="175"/>
      <c r="H161" s="175">
        <v>0.14653269157200524</v>
      </c>
      <c r="I161" s="175">
        <v>0.1211987487453242</v>
      </c>
      <c r="J161" s="175"/>
      <c r="K161" s="175">
        <v>2.499389582564664E-2</v>
      </c>
      <c r="L161" s="175">
        <v>0</v>
      </c>
      <c r="M161" s="175">
        <v>0</v>
      </c>
      <c r="N161" s="658">
        <v>8.8746886765131774E-3</v>
      </c>
      <c r="O161" s="44"/>
      <c r="P161" s="44"/>
    </row>
    <row r="162" spans="1:16" ht="18.399999999999999" customHeight="1">
      <c r="A162" s="51" t="s">
        <v>114</v>
      </c>
      <c r="B162" s="52" t="s">
        <v>47</v>
      </c>
      <c r="C162" s="53" t="s">
        <v>115</v>
      </c>
      <c r="D162" s="62" t="s">
        <v>41</v>
      </c>
      <c r="E162" s="672">
        <v>469871000</v>
      </c>
      <c r="F162" s="1063">
        <v>39520000</v>
      </c>
      <c r="G162" s="1069"/>
      <c r="H162" s="1063">
        <v>15726000</v>
      </c>
      <c r="I162" s="1063">
        <v>361365000</v>
      </c>
      <c r="J162" s="1139"/>
      <c r="K162" s="1063">
        <v>1456000</v>
      </c>
      <c r="L162" s="1063">
        <v>0</v>
      </c>
      <c r="M162" s="1063">
        <v>0</v>
      </c>
      <c r="N162" s="1071">
        <v>51804000</v>
      </c>
      <c r="O162" s="44"/>
      <c r="P162" s="44"/>
    </row>
    <row r="163" spans="1:16" ht="18.399999999999999" customHeight="1">
      <c r="A163" s="56"/>
      <c r="B163" s="52"/>
      <c r="C163" s="53" t="s">
        <v>4</v>
      </c>
      <c r="D163" s="62" t="s">
        <v>42</v>
      </c>
      <c r="E163" s="672">
        <v>547151000</v>
      </c>
      <c r="F163" s="1063">
        <v>117313649</v>
      </c>
      <c r="G163" s="1063"/>
      <c r="H163" s="1063">
        <v>15752801</v>
      </c>
      <c r="I163" s="1063">
        <v>360824550</v>
      </c>
      <c r="J163" s="1139"/>
      <c r="K163" s="1063">
        <v>1456000</v>
      </c>
      <c r="L163" s="1063">
        <v>0</v>
      </c>
      <c r="M163" s="1063">
        <v>0</v>
      </c>
      <c r="N163" s="1071">
        <v>51804000</v>
      </c>
      <c r="O163" s="44"/>
      <c r="P163" s="44"/>
    </row>
    <row r="164" spans="1:16" ht="18.399999999999999" customHeight="1">
      <c r="A164" s="56"/>
      <c r="B164" s="52"/>
      <c r="C164" s="53" t="s">
        <v>4</v>
      </c>
      <c r="D164" s="62" t="s">
        <v>43</v>
      </c>
      <c r="E164" s="672">
        <v>52243227.170000002</v>
      </c>
      <c r="F164" s="1063">
        <v>12605238.16</v>
      </c>
      <c r="G164" s="1063"/>
      <c r="H164" s="1063">
        <v>1360616.93</v>
      </c>
      <c r="I164" s="1063">
        <v>33548884.980000004</v>
      </c>
      <c r="J164" s="1139"/>
      <c r="K164" s="1063">
        <v>4678.2299999999996</v>
      </c>
      <c r="L164" s="1063">
        <v>0</v>
      </c>
      <c r="M164" s="1063">
        <v>0</v>
      </c>
      <c r="N164" s="1071">
        <v>4723808.87</v>
      </c>
      <c r="O164" s="44"/>
      <c r="P164" s="44"/>
    </row>
    <row r="165" spans="1:16" ht="18.399999999999999" customHeight="1">
      <c r="A165" s="56"/>
      <c r="B165" s="52"/>
      <c r="C165" s="53" t="s">
        <v>4</v>
      </c>
      <c r="D165" s="62" t="s">
        <v>44</v>
      </c>
      <c r="E165" s="174">
        <v>0.11118631958558839</v>
      </c>
      <c r="F165" s="174">
        <v>0.31895845546558704</v>
      </c>
      <c r="G165" s="174"/>
      <c r="H165" s="174">
        <v>8.6520216838356853E-2</v>
      </c>
      <c r="I165" s="174">
        <v>9.2839331368560887E-2</v>
      </c>
      <c r="J165" s="174"/>
      <c r="K165" s="701">
        <v>3.2130700549450547E-3</v>
      </c>
      <c r="L165" s="174">
        <v>0</v>
      </c>
      <c r="M165" s="174">
        <v>0</v>
      </c>
      <c r="N165" s="274">
        <v>9.1186180024708519E-2</v>
      </c>
      <c r="O165" s="44"/>
      <c r="P165" s="44"/>
    </row>
    <row r="166" spans="1:16" ht="18.399999999999999" customHeight="1">
      <c r="A166" s="58"/>
      <c r="B166" s="59"/>
      <c r="C166" s="60" t="s">
        <v>4</v>
      </c>
      <c r="D166" s="61" t="s">
        <v>45</v>
      </c>
      <c r="E166" s="276">
        <v>9.5482283994729064E-2</v>
      </c>
      <c r="F166" s="175">
        <v>0.10744903314702964</v>
      </c>
      <c r="G166" s="175"/>
      <c r="H166" s="175">
        <v>8.6373015821122862E-2</v>
      </c>
      <c r="I166" s="175">
        <v>9.2978387917341004E-2</v>
      </c>
      <c r="J166" s="175"/>
      <c r="K166" s="175">
        <v>3.2130700549450547E-3</v>
      </c>
      <c r="L166" s="175">
        <v>0</v>
      </c>
      <c r="M166" s="175">
        <v>0</v>
      </c>
      <c r="N166" s="275">
        <v>9.1186180024708519E-2</v>
      </c>
      <c r="O166" s="44"/>
      <c r="P166" s="44"/>
    </row>
    <row r="167" spans="1:16" ht="18.399999999999999" customHeight="1">
      <c r="A167" s="51" t="s">
        <v>116</v>
      </c>
      <c r="B167" s="52" t="s">
        <v>47</v>
      </c>
      <c r="C167" s="53" t="s">
        <v>117</v>
      </c>
      <c r="D167" s="54" t="s">
        <v>41</v>
      </c>
      <c r="E167" s="672">
        <v>408311000</v>
      </c>
      <c r="F167" s="1063">
        <v>1720000</v>
      </c>
      <c r="G167" s="1069"/>
      <c r="H167" s="1063">
        <v>2664000</v>
      </c>
      <c r="I167" s="1063">
        <v>358975000</v>
      </c>
      <c r="J167" s="1139"/>
      <c r="K167" s="1063">
        <v>4717000</v>
      </c>
      <c r="L167" s="1063">
        <v>0</v>
      </c>
      <c r="M167" s="1063">
        <v>0</v>
      </c>
      <c r="N167" s="1071">
        <v>40235000</v>
      </c>
      <c r="O167" s="44"/>
      <c r="P167" s="44"/>
    </row>
    <row r="168" spans="1:16" ht="18.399999999999999" customHeight="1">
      <c r="A168" s="56"/>
      <c r="B168" s="52"/>
      <c r="C168" s="53" t="s">
        <v>4</v>
      </c>
      <c r="D168" s="62" t="s">
        <v>42</v>
      </c>
      <c r="E168" s="672">
        <v>408311000</v>
      </c>
      <c r="F168" s="1063">
        <v>1720000</v>
      </c>
      <c r="G168" s="1063"/>
      <c r="H168" s="1063">
        <v>2934507</v>
      </c>
      <c r="I168" s="1063">
        <v>358612493</v>
      </c>
      <c r="J168" s="1139"/>
      <c r="K168" s="1063">
        <v>4809000</v>
      </c>
      <c r="L168" s="1063">
        <v>0</v>
      </c>
      <c r="M168" s="1063">
        <v>0</v>
      </c>
      <c r="N168" s="1071">
        <v>40235000</v>
      </c>
      <c r="O168" s="44"/>
      <c r="P168" s="44"/>
    </row>
    <row r="169" spans="1:16" ht="18.399999999999999" customHeight="1">
      <c r="A169" s="56"/>
      <c r="B169" s="52"/>
      <c r="C169" s="53" t="s">
        <v>4</v>
      </c>
      <c r="D169" s="62" t="s">
        <v>43</v>
      </c>
      <c r="E169" s="672">
        <v>61713283.88000001</v>
      </c>
      <c r="F169" s="1063">
        <v>0</v>
      </c>
      <c r="G169" s="1063"/>
      <c r="H169" s="1063">
        <v>515467.64999999997</v>
      </c>
      <c r="I169" s="1063">
        <v>55539286.600000009</v>
      </c>
      <c r="J169" s="1139"/>
      <c r="K169" s="1063">
        <v>0</v>
      </c>
      <c r="L169" s="1063">
        <v>0</v>
      </c>
      <c r="M169" s="1063">
        <v>0</v>
      </c>
      <c r="N169" s="1071">
        <v>5658529.6300000008</v>
      </c>
      <c r="O169" s="44"/>
      <c r="P169" s="44"/>
    </row>
    <row r="170" spans="1:16" ht="18.399999999999999" customHeight="1">
      <c r="A170" s="56"/>
      <c r="B170" s="52"/>
      <c r="C170" s="53" t="s">
        <v>4</v>
      </c>
      <c r="D170" s="62" t="s">
        <v>44</v>
      </c>
      <c r="E170" s="174">
        <v>0.15114283935529538</v>
      </c>
      <c r="F170" s="174">
        <v>0</v>
      </c>
      <c r="G170" s="174"/>
      <c r="H170" s="174">
        <v>0.19349386261261259</v>
      </c>
      <c r="I170" s="174">
        <v>0.15471630782087892</v>
      </c>
      <c r="J170" s="174"/>
      <c r="K170" s="174">
        <v>0</v>
      </c>
      <c r="L170" s="174">
        <v>0</v>
      </c>
      <c r="M170" s="174">
        <v>0</v>
      </c>
      <c r="N170" s="274">
        <v>0.14063699838449115</v>
      </c>
      <c r="O170" s="44"/>
      <c r="P170" s="44"/>
    </row>
    <row r="171" spans="1:16" ht="18.399999999999999" customHeight="1">
      <c r="A171" s="58"/>
      <c r="B171" s="59"/>
      <c r="C171" s="60" t="s">
        <v>4</v>
      </c>
      <c r="D171" s="64" t="s">
        <v>45</v>
      </c>
      <c r="E171" s="175">
        <v>0.15114283935529538</v>
      </c>
      <c r="F171" s="175">
        <v>0</v>
      </c>
      <c r="G171" s="175"/>
      <c r="H171" s="175">
        <v>0.17565732506346038</v>
      </c>
      <c r="I171" s="175">
        <v>0.15487270433715764</v>
      </c>
      <c r="J171" s="175"/>
      <c r="K171" s="175">
        <v>0</v>
      </c>
      <c r="L171" s="175">
        <v>0</v>
      </c>
      <c r="M171" s="175">
        <v>0</v>
      </c>
      <c r="N171" s="275">
        <v>0.14063699838449115</v>
      </c>
      <c r="O171" s="44"/>
      <c r="P171" s="44"/>
    </row>
    <row r="172" spans="1:16" ht="18.399999999999999" customHeight="1">
      <c r="A172" s="51" t="s">
        <v>118</v>
      </c>
      <c r="B172" s="52" t="s">
        <v>47</v>
      </c>
      <c r="C172" s="53" t="s">
        <v>119</v>
      </c>
      <c r="D172" s="62" t="s">
        <v>41</v>
      </c>
      <c r="E172" s="672">
        <v>1352185000</v>
      </c>
      <c r="F172" s="1063">
        <v>683374000</v>
      </c>
      <c r="G172" s="1069"/>
      <c r="H172" s="1063">
        <v>9247000</v>
      </c>
      <c r="I172" s="1063">
        <v>559290000</v>
      </c>
      <c r="J172" s="1139"/>
      <c r="K172" s="1063">
        <v>46693000</v>
      </c>
      <c r="L172" s="1063">
        <v>0</v>
      </c>
      <c r="M172" s="1063">
        <v>0</v>
      </c>
      <c r="N172" s="1071">
        <v>53581000</v>
      </c>
      <c r="O172" s="44"/>
      <c r="P172" s="44"/>
    </row>
    <row r="173" spans="1:16" ht="18.399999999999999" customHeight="1">
      <c r="A173" s="56"/>
      <c r="B173" s="52"/>
      <c r="C173" s="53" t="s">
        <v>4</v>
      </c>
      <c r="D173" s="62" t="s">
        <v>42</v>
      </c>
      <c r="E173" s="672">
        <v>1352895720</v>
      </c>
      <c r="F173" s="1063">
        <v>683373000</v>
      </c>
      <c r="G173" s="1063"/>
      <c r="H173" s="1063">
        <v>9247000</v>
      </c>
      <c r="I173" s="1063">
        <v>559291000</v>
      </c>
      <c r="J173" s="1139"/>
      <c r="K173" s="1063">
        <v>46693000</v>
      </c>
      <c r="L173" s="1063">
        <v>0</v>
      </c>
      <c r="M173" s="1063">
        <v>0</v>
      </c>
      <c r="N173" s="1071">
        <v>54291720</v>
      </c>
      <c r="O173" s="44"/>
      <c r="P173" s="44"/>
    </row>
    <row r="174" spans="1:16" ht="18.399999999999999" customHeight="1">
      <c r="A174" s="56"/>
      <c r="B174" s="52"/>
      <c r="C174" s="53" t="s">
        <v>4</v>
      </c>
      <c r="D174" s="62" t="s">
        <v>43</v>
      </c>
      <c r="E174" s="672">
        <v>93282264.789999977</v>
      </c>
      <c r="F174" s="1063">
        <v>3905584</v>
      </c>
      <c r="G174" s="1063"/>
      <c r="H174" s="1063">
        <v>1280664.0000000002</v>
      </c>
      <c r="I174" s="1063">
        <v>82805926.419999972</v>
      </c>
      <c r="J174" s="1139"/>
      <c r="K174" s="1063">
        <v>158203.35999999999</v>
      </c>
      <c r="L174" s="1063">
        <v>0</v>
      </c>
      <c r="M174" s="1063">
        <v>0</v>
      </c>
      <c r="N174" s="1071">
        <v>5131887.0100000016</v>
      </c>
      <c r="O174" s="44"/>
      <c r="P174" s="44"/>
    </row>
    <row r="175" spans="1:16" ht="18.399999999999999" customHeight="1">
      <c r="A175" s="56"/>
      <c r="B175" s="52"/>
      <c r="C175" s="53" t="s">
        <v>4</v>
      </c>
      <c r="D175" s="62" t="s">
        <v>44</v>
      </c>
      <c r="E175" s="174">
        <v>6.8986318284850065E-2</v>
      </c>
      <c r="F175" s="174">
        <v>5.7151486594456333E-3</v>
      </c>
      <c r="G175" s="174"/>
      <c r="H175" s="174">
        <v>0.13849507948523848</v>
      </c>
      <c r="I175" s="174">
        <v>0.14805543889574277</v>
      </c>
      <c r="J175" s="174"/>
      <c r="K175" s="174">
        <v>3.3881601096524103E-3</v>
      </c>
      <c r="L175" s="174">
        <v>0</v>
      </c>
      <c r="M175" s="174">
        <v>0</v>
      </c>
      <c r="N175" s="274">
        <v>9.5778111830686283E-2</v>
      </c>
      <c r="O175" s="44"/>
      <c r="P175" s="44"/>
    </row>
    <row r="176" spans="1:16" ht="18.399999999999999" customHeight="1">
      <c r="A176" s="58"/>
      <c r="B176" s="59"/>
      <c r="C176" s="60" t="s">
        <v>4</v>
      </c>
      <c r="D176" s="64" t="s">
        <v>45</v>
      </c>
      <c r="E176" s="175">
        <v>6.8950077534431095E-2</v>
      </c>
      <c r="F176" s="175">
        <v>5.7151570225923475E-3</v>
      </c>
      <c r="G176" s="175"/>
      <c r="H176" s="175">
        <v>0.13849507948523848</v>
      </c>
      <c r="I176" s="175">
        <v>0.14805517417587619</v>
      </c>
      <c r="J176" s="175"/>
      <c r="K176" s="175">
        <v>3.3881601096524103E-3</v>
      </c>
      <c r="L176" s="175">
        <v>0</v>
      </c>
      <c r="M176" s="175">
        <v>0</v>
      </c>
      <c r="N176" s="275">
        <v>9.4524303337599203E-2</v>
      </c>
      <c r="O176" s="44"/>
      <c r="P176" s="44"/>
    </row>
    <row r="177" spans="1:16" ht="18.399999999999999" customHeight="1">
      <c r="A177" s="51" t="s">
        <v>120</v>
      </c>
      <c r="B177" s="52" t="s">
        <v>47</v>
      </c>
      <c r="C177" s="53" t="s">
        <v>121</v>
      </c>
      <c r="D177" s="62" t="s">
        <v>41</v>
      </c>
      <c r="E177" s="672">
        <v>3764132000</v>
      </c>
      <c r="F177" s="1063">
        <v>1940167000</v>
      </c>
      <c r="G177" s="1069"/>
      <c r="H177" s="1063">
        <v>33000</v>
      </c>
      <c r="I177" s="1063">
        <v>15994000</v>
      </c>
      <c r="J177" s="1139"/>
      <c r="K177" s="1063">
        <v>126553000</v>
      </c>
      <c r="L177" s="1063">
        <v>0</v>
      </c>
      <c r="M177" s="1063">
        <v>0</v>
      </c>
      <c r="N177" s="1071">
        <v>1681385000</v>
      </c>
      <c r="O177" s="44"/>
      <c r="P177" s="44"/>
    </row>
    <row r="178" spans="1:16" ht="18.399999999999999" customHeight="1">
      <c r="A178" s="56"/>
      <c r="B178" s="52"/>
      <c r="C178" s="53" t="s">
        <v>4</v>
      </c>
      <c r="D178" s="62" t="s">
        <v>42</v>
      </c>
      <c r="E178" s="672">
        <v>3764132000</v>
      </c>
      <c r="F178" s="1063">
        <v>1940167000</v>
      </c>
      <c r="G178" s="1063"/>
      <c r="H178" s="1063">
        <v>33000</v>
      </c>
      <c r="I178" s="1063">
        <v>15994000</v>
      </c>
      <c r="J178" s="1139"/>
      <c r="K178" s="1063">
        <v>126553000</v>
      </c>
      <c r="L178" s="1063">
        <v>0</v>
      </c>
      <c r="M178" s="1063">
        <v>0</v>
      </c>
      <c r="N178" s="1071">
        <v>1681385000</v>
      </c>
      <c r="O178" s="44"/>
      <c r="P178" s="44"/>
    </row>
    <row r="179" spans="1:16" ht="18.399999999999999" customHeight="1">
      <c r="A179" s="56"/>
      <c r="B179" s="52"/>
      <c r="C179" s="53" t="s">
        <v>4</v>
      </c>
      <c r="D179" s="62" t="s">
        <v>43</v>
      </c>
      <c r="E179" s="672">
        <v>604689040.64999998</v>
      </c>
      <c r="F179" s="1063">
        <v>265491317.18000001</v>
      </c>
      <c r="G179" s="1063"/>
      <c r="H179" s="1063">
        <v>0</v>
      </c>
      <c r="I179" s="1063">
        <v>2274354.7299999995</v>
      </c>
      <c r="J179" s="1139"/>
      <c r="K179" s="1063">
        <v>6256150.9199999999</v>
      </c>
      <c r="L179" s="1063">
        <v>0</v>
      </c>
      <c r="M179" s="1063">
        <v>0</v>
      </c>
      <c r="N179" s="1071">
        <v>330667217.81999999</v>
      </c>
      <c r="O179" s="44"/>
      <c r="P179" s="44"/>
    </row>
    <row r="180" spans="1:16" ht="18.399999999999999" customHeight="1">
      <c r="A180" s="56"/>
      <c r="B180" s="52"/>
      <c r="C180" s="53" t="s">
        <v>4</v>
      </c>
      <c r="D180" s="62" t="s">
        <v>44</v>
      </c>
      <c r="E180" s="174">
        <v>0.16064501474709175</v>
      </c>
      <c r="F180" s="174">
        <v>0.13683941494727</v>
      </c>
      <c r="G180" s="174"/>
      <c r="H180" s="174">
        <v>0</v>
      </c>
      <c r="I180" s="174">
        <v>0.14220049581092906</v>
      </c>
      <c r="J180" s="174"/>
      <c r="K180" s="174">
        <v>4.9435026589650183E-2</v>
      </c>
      <c r="L180" s="174">
        <v>0</v>
      </c>
      <c r="M180" s="174">
        <v>0</v>
      </c>
      <c r="N180" s="274">
        <v>0.19666359448906703</v>
      </c>
      <c r="O180" s="44"/>
      <c r="P180" s="44"/>
    </row>
    <row r="181" spans="1:16" ht="18.399999999999999" customHeight="1">
      <c r="A181" s="58"/>
      <c r="B181" s="59"/>
      <c r="C181" s="60" t="s">
        <v>4</v>
      </c>
      <c r="D181" s="64" t="s">
        <v>45</v>
      </c>
      <c r="E181" s="175">
        <v>0.16064501474709175</v>
      </c>
      <c r="F181" s="175">
        <v>0.13683941494727</v>
      </c>
      <c r="G181" s="175"/>
      <c r="H181" s="175">
        <v>0</v>
      </c>
      <c r="I181" s="175">
        <v>0.14220049581092906</v>
      </c>
      <c r="J181" s="175"/>
      <c r="K181" s="175">
        <v>4.9435026589650183E-2</v>
      </c>
      <c r="L181" s="175">
        <v>0</v>
      </c>
      <c r="M181" s="175">
        <v>0</v>
      </c>
      <c r="N181" s="275">
        <v>0.19666359448906703</v>
      </c>
      <c r="O181" s="44"/>
      <c r="P181" s="44"/>
    </row>
    <row r="182" spans="1:16" ht="18.399999999999999" customHeight="1">
      <c r="A182" s="51" t="s">
        <v>122</v>
      </c>
      <c r="B182" s="52" t="s">
        <v>47</v>
      </c>
      <c r="C182" s="53" t="s">
        <v>123</v>
      </c>
      <c r="D182" s="62" t="s">
        <v>41</v>
      </c>
      <c r="E182" s="672">
        <v>2043958000</v>
      </c>
      <c r="F182" s="1063">
        <v>0</v>
      </c>
      <c r="G182" s="1069"/>
      <c r="H182" s="1063">
        <v>636000</v>
      </c>
      <c r="I182" s="1063">
        <v>53167000</v>
      </c>
      <c r="J182" s="1139"/>
      <c r="K182" s="1063">
        <v>1735000</v>
      </c>
      <c r="L182" s="1063">
        <v>0</v>
      </c>
      <c r="M182" s="1063">
        <v>0</v>
      </c>
      <c r="N182" s="1071">
        <v>1988420000</v>
      </c>
      <c r="O182" s="44"/>
      <c r="P182" s="44"/>
    </row>
    <row r="183" spans="1:16" ht="18.399999999999999" customHeight="1">
      <c r="A183" s="56"/>
      <c r="B183" s="52"/>
      <c r="C183" s="53" t="s">
        <v>4</v>
      </c>
      <c r="D183" s="62" t="s">
        <v>42</v>
      </c>
      <c r="E183" s="672">
        <v>2043958000</v>
      </c>
      <c r="F183" s="1063">
        <v>0</v>
      </c>
      <c r="G183" s="1063"/>
      <c r="H183" s="1063">
        <v>636000</v>
      </c>
      <c r="I183" s="1063">
        <v>53163996</v>
      </c>
      <c r="J183" s="1139"/>
      <c r="K183" s="1063">
        <v>1735000</v>
      </c>
      <c r="L183" s="1063">
        <v>0</v>
      </c>
      <c r="M183" s="1063">
        <v>0</v>
      </c>
      <c r="N183" s="1071">
        <v>1988423004</v>
      </c>
      <c r="O183" s="44"/>
      <c r="P183" s="44"/>
    </row>
    <row r="184" spans="1:16" ht="18.399999999999999" customHeight="1">
      <c r="A184" s="56"/>
      <c r="B184" s="52"/>
      <c r="C184" s="53" t="s">
        <v>4</v>
      </c>
      <c r="D184" s="62" t="s">
        <v>43</v>
      </c>
      <c r="E184" s="672">
        <v>486156004.69000006</v>
      </c>
      <c r="F184" s="1063">
        <v>0</v>
      </c>
      <c r="G184" s="1063"/>
      <c r="H184" s="1063">
        <v>12754.310000000001</v>
      </c>
      <c r="I184" s="1063">
        <v>5819940.8599999994</v>
      </c>
      <c r="J184" s="1119"/>
      <c r="K184" s="1063">
        <v>8137.49</v>
      </c>
      <c r="L184" s="1063">
        <v>0</v>
      </c>
      <c r="M184" s="1063">
        <v>0</v>
      </c>
      <c r="N184" s="1071">
        <v>480315172.03000003</v>
      </c>
      <c r="O184" s="44"/>
      <c r="P184" s="44"/>
    </row>
    <row r="185" spans="1:16" ht="18.399999999999999" customHeight="1">
      <c r="A185" s="56"/>
      <c r="B185" s="52"/>
      <c r="C185" s="53" t="s">
        <v>4</v>
      </c>
      <c r="D185" s="62" t="s">
        <v>44</v>
      </c>
      <c r="E185" s="174">
        <v>0.2378502908034314</v>
      </c>
      <c r="F185" s="701">
        <v>0</v>
      </c>
      <c r="G185" s="701"/>
      <c r="H185" s="174">
        <v>2.0053946540880507E-2</v>
      </c>
      <c r="I185" s="174">
        <v>0.10946528598566779</v>
      </c>
      <c r="J185" s="174"/>
      <c r="K185" s="174">
        <v>4.6901959654178675E-3</v>
      </c>
      <c r="L185" s="174">
        <v>0</v>
      </c>
      <c r="M185" s="174">
        <v>0</v>
      </c>
      <c r="N185" s="274">
        <v>0.24155619639211034</v>
      </c>
      <c r="O185" s="44"/>
      <c r="P185" s="44"/>
    </row>
    <row r="186" spans="1:16" ht="18.399999999999999" customHeight="1">
      <c r="A186" s="58"/>
      <c r="B186" s="59"/>
      <c r="C186" s="60" t="s">
        <v>4</v>
      </c>
      <c r="D186" s="64" t="s">
        <v>45</v>
      </c>
      <c r="E186" s="175">
        <v>0.2378502908034314</v>
      </c>
      <c r="F186" s="175">
        <v>0</v>
      </c>
      <c r="G186" s="175"/>
      <c r="H186" s="175">
        <v>2.0053946540880507E-2</v>
      </c>
      <c r="I186" s="175">
        <v>0.10947147125660003</v>
      </c>
      <c r="J186" s="175"/>
      <c r="K186" s="175">
        <v>4.6901959654178675E-3</v>
      </c>
      <c r="L186" s="175">
        <v>0</v>
      </c>
      <c r="M186" s="175">
        <v>0</v>
      </c>
      <c r="N186" s="275">
        <v>0.24155583146230791</v>
      </c>
      <c r="O186" s="44"/>
      <c r="P186" s="44"/>
    </row>
    <row r="187" spans="1:16" ht="18.399999999999999" customHeight="1">
      <c r="A187" s="51" t="s">
        <v>125</v>
      </c>
      <c r="B187" s="52" t="s">
        <v>47</v>
      </c>
      <c r="C187" s="53" t="s">
        <v>126</v>
      </c>
      <c r="D187" s="62" t="s">
        <v>41</v>
      </c>
      <c r="E187" s="672">
        <v>43019000</v>
      </c>
      <c r="F187" s="1063">
        <v>0</v>
      </c>
      <c r="G187" s="1069"/>
      <c r="H187" s="1063">
        <v>123000</v>
      </c>
      <c r="I187" s="1063">
        <v>41887000</v>
      </c>
      <c r="J187" s="1139"/>
      <c r="K187" s="1063">
        <v>1000000</v>
      </c>
      <c r="L187" s="1063">
        <v>0</v>
      </c>
      <c r="M187" s="1063">
        <v>0</v>
      </c>
      <c r="N187" s="1071">
        <v>9000</v>
      </c>
      <c r="O187" s="44"/>
      <c r="P187" s="44"/>
    </row>
    <row r="188" spans="1:16" ht="18.399999999999999" customHeight="1">
      <c r="A188" s="56"/>
      <c r="B188" s="52"/>
      <c r="C188" s="53" t="s">
        <v>4</v>
      </c>
      <c r="D188" s="62" t="s">
        <v>42</v>
      </c>
      <c r="E188" s="672">
        <v>43019000</v>
      </c>
      <c r="F188" s="1063">
        <v>0</v>
      </c>
      <c r="G188" s="1063"/>
      <c r="H188" s="1063">
        <v>123000</v>
      </c>
      <c r="I188" s="1063">
        <v>41887000</v>
      </c>
      <c r="J188" s="1139"/>
      <c r="K188" s="1063">
        <v>1000000</v>
      </c>
      <c r="L188" s="1063">
        <v>0</v>
      </c>
      <c r="M188" s="1063">
        <v>0</v>
      </c>
      <c r="N188" s="1071">
        <v>9000</v>
      </c>
      <c r="O188" s="44"/>
      <c r="P188" s="44"/>
    </row>
    <row r="189" spans="1:16" ht="18.399999999999999" customHeight="1">
      <c r="A189" s="56"/>
      <c r="B189" s="52"/>
      <c r="C189" s="53" t="s">
        <v>4</v>
      </c>
      <c r="D189" s="62" t="s">
        <v>43</v>
      </c>
      <c r="E189" s="672">
        <v>5323037.33</v>
      </c>
      <c r="F189" s="1063">
        <v>0</v>
      </c>
      <c r="G189" s="1063"/>
      <c r="H189" s="1063">
        <v>2928.17</v>
      </c>
      <c r="I189" s="1063">
        <v>5320109.16</v>
      </c>
      <c r="J189" s="1139"/>
      <c r="K189" s="1063">
        <v>0</v>
      </c>
      <c r="L189" s="1063">
        <v>0</v>
      </c>
      <c r="M189" s="1063">
        <v>0</v>
      </c>
      <c r="N189" s="1071">
        <v>0</v>
      </c>
      <c r="O189" s="44"/>
      <c r="P189" s="44"/>
    </row>
    <row r="190" spans="1:16" ht="18.399999999999999" customHeight="1">
      <c r="A190" s="56"/>
      <c r="B190" s="52"/>
      <c r="C190" s="53" t="s">
        <v>4</v>
      </c>
      <c r="D190" s="62" t="s">
        <v>44</v>
      </c>
      <c r="E190" s="174">
        <v>0.12373689137357911</v>
      </c>
      <c r="F190" s="174">
        <v>0</v>
      </c>
      <c r="G190" s="174"/>
      <c r="H190" s="174">
        <v>2.3806260162601626E-2</v>
      </c>
      <c r="I190" s="174">
        <v>0.12701098574736791</v>
      </c>
      <c r="J190" s="174"/>
      <c r="K190" s="174">
        <v>0</v>
      </c>
      <c r="L190" s="174">
        <v>0</v>
      </c>
      <c r="M190" s="174">
        <v>0</v>
      </c>
      <c r="N190" s="274">
        <v>0</v>
      </c>
      <c r="O190" s="44"/>
      <c r="P190" s="44"/>
    </row>
    <row r="191" spans="1:16" ht="18.399999999999999" customHeight="1">
      <c r="A191" s="58"/>
      <c r="B191" s="59"/>
      <c r="C191" s="60" t="s">
        <v>4</v>
      </c>
      <c r="D191" s="64" t="s">
        <v>45</v>
      </c>
      <c r="E191" s="175">
        <v>0.12373689137357911</v>
      </c>
      <c r="F191" s="175">
        <v>0</v>
      </c>
      <c r="G191" s="175"/>
      <c r="H191" s="175">
        <v>2.3806260162601626E-2</v>
      </c>
      <c r="I191" s="175">
        <v>0.12701098574736791</v>
      </c>
      <c r="J191" s="175"/>
      <c r="K191" s="175">
        <v>0</v>
      </c>
      <c r="L191" s="175">
        <v>0</v>
      </c>
      <c r="M191" s="175">
        <v>0</v>
      </c>
      <c r="N191" s="275">
        <v>0</v>
      </c>
      <c r="O191" s="44"/>
      <c r="P191" s="44"/>
    </row>
    <row r="192" spans="1:16" ht="18.399999999999999" customHeight="1">
      <c r="A192" s="51" t="s">
        <v>127</v>
      </c>
      <c r="B192" s="52" t="s">
        <v>47</v>
      </c>
      <c r="C192" s="53" t="s">
        <v>128</v>
      </c>
      <c r="D192" s="54" t="s">
        <v>41</v>
      </c>
      <c r="E192" s="672">
        <v>6035801000</v>
      </c>
      <c r="F192" s="1063">
        <v>140499000</v>
      </c>
      <c r="G192" s="1069"/>
      <c r="H192" s="1063">
        <v>1994491000</v>
      </c>
      <c r="I192" s="1063">
        <v>3700862000</v>
      </c>
      <c r="J192" s="1139"/>
      <c r="K192" s="1063">
        <v>183195000</v>
      </c>
      <c r="L192" s="1063">
        <v>0</v>
      </c>
      <c r="M192" s="1063">
        <v>0</v>
      </c>
      <c r="N192" s="1071">
        <v>16754000</v>
      </c>
      <c r="O192" s="44"/>
      <c r="P192" s="44"/>
    </row>
    <row r="193" spans="1:16" ht="18.399999999999999" customHeight="1">
      <c r="A193" s="56"/>
      <c r="B193" s="52"/>
      <c r="C193" s="53" t="s">
        <v>4</v>
      </c>
      <c r="D193" s="62" t="s">
        <v>42</v>
      </c>
      <c r="E193" s="672">
        <v>6035801000</v>
      </c>
      <c r="F193" s="1063">
        <v>140499000</v>
      </c>
      <c r="G193" s="1063"/>
      <c r="H193" s="1063">
        <v>1994492867</v>
      </c>
      <c r="I193" s="1063">
        <v>3700860133</v>
      </c>
      <c r="J193" s="1139"/>
      <c r="K193" s="1063">
        <v>183195000</v>
      </c>
      <c r="L193" s="1063">
        <v>0</v>
      </c>
      <c r="M193" s="1063">
        <v>0</v>
      </c>
      <c r="N193" s="1071">
        <v>16754000</v>
      </c>
      <c r="O193" s="44"/>
      <c r="P193" s="44"/>
    </row>
    <row r="194" spans="1:16" ht="18.399999999999999" customHeight="1">
      <c r="A194" s="56"/>
      <c r="B194" s="52"/>
      <c r="C194" s="53" t="s">
        <v>4</v>
      </c>
      <c r="D194" s="62" t="s">
        <v>43</v>
      </c>
      <c r="E194" s="672">
        <v>885006487.6899997</v>
      </c>
      <c r="F194" s="1063">
        <v>10050000</v>
      </c>
      <c r="G194" s="1063"/>
      <c r="H194" s="1063">
        <v>331594405.81000006</v>
      </c>
      <c r="I194" s="1063">
        <v>540759318.99999964</v>
      </c>
      <c r="J194" s="1139"/>
      <c r="K194" s="1063">
        <v>1927841.87</v>
      </c>
      <c r="L194" s="1063">
        <v>0</v>
      </c>
      <c r="M194" s="1063">
        <v>0</v>
      </c>
      <c r="N194" s="1071">
        <v>674921.00999999989</v>
      </c>
      <c r="O194" s="44"/>
      <c r="P194" s="44"/>
    </row>
    <row r="195" spans="1:16" ht="18.399999999999999" customHeight="1">
      <c r="A195" s="56"/>
      <c r="B195" s="52"/>
      <c r="C195" s="53" t="s">
        <v>4</v>
      </c>
      <c r="D195" s="62" t="s">
        <v>44</v>
      </c>
      <c r="E195" s="174">
        <v>0.14662618725998416</v>
      </c>
      <c r="F195" s="174">
        <v>7.1530758226037203E-2</v>
      </c>
      <c r="G195" s="174"/>
      <c r="H195" s="174">
        <v>0.16625515272317601</v>
      </c>
      <c r="I195" s="174">
        <v>0.14611712595606094</v>
      </c>
      <c r="J195" s="174"/>
      <c r="K195" s="174">
        <v>1.0523441524059063E-2</v>
      </c>
      <c r="L195" s="174">
        <v>0</v>
      </c>
      <c r="M195" s="174">
        <v>0</v>
      </c>
      <c r="N195" s="274">
        <v>4.02841715411245E-2</v>
      </c>
      <c r="O195" s="44"/>
      <c r="P195" s="44"/>
    </row>
    <row r="196" spans="1:16" ht="18.399999999999999" customHeight="1">
      <c r="A196" s="58"/>
      <c r="B196" s="59"/>
      <c r="C196" s="60" t="s">
        <v>4</v>
      </c>
      <c r="D196" s="64" t="s">
        <v>45</v>
      </c>
      <c r="E196" s="175">
        <v>0.14662618725998416</v>
      </c>
      <c r="F196" s="175">
        <v>7.1530758226037203E-2</v>
      </c>
      <c r="G196" s="175"/>
      <c r="H196" s="175">
        <v>0.16625499709545968</v>
      </c>
      <c r="I196" s="175">
        <v>0.14611719966883699</v>
      </c>
      <c r="J196" s="175"/>
      <c r="K196" s="175">
        <v>1.0523441524059063E-2</v>
      </c>
      <c r="L196" s="175">
        <v>0</v>
      </c>
      <c r="M196" s="175">
        <v>0</v>
      </c>
      <c r="N196" s="275">
        <v>4.02841715411245E-2</v>
      </c>
      <c r="O196" s="44"/>
      <c r="P196" s="44"/>
    </row>
    <row r="197" spans="1:16" ht="18.399999999999999" customHeight="1">
      <c r="A197" s="51" t="s">
        <v>129</v>
      </c>
      <c r="B197" s="52" t="s">
        <v>47</v>
      </c>
      <c r="C197" s="53" t="s">
        <v>130</v>
      </c>
      <c r="D197" s="62" t="s">
        <v>41</v>
      </c>
      <c r="E197" s="672">
        <v>7595143000</v>
      </c>
      <c r="F197" s="1063">
        <v>1314383000</v>
      </c>
      <c r="G197" s="1069"/>
      <c r="H197" s="1063">
        <v>6173000</v>
      </c>
      <c r="I197" s="1063">
        <v>3589406000</v>
      </c>
      <c r="J197" s="1139"/>
      <c r="K197" s="1063">
        <v>1640284000</v>
      </c>
      <c r="L197" s="1063">
        <v>0</v>
      </c>
      <c r="M197" s="1063">
        <v>0</v>
      </c>
      <c r="N197" s="1071">
        <v>1044897000</v>
      </c>
      <c r="O197" s="44"/>
      <c r="P197" s="44"/>
    </row>
    <row r="198" spans="1:16" ht="18.399999999999999" customHeight="1">
      <c r="A198" s="56"/>
      <c r="B198" s="52"/>
      <c r="C198" s="53" t="s">
        <v>4</v>
      </c>
      <c r="D198" s="62" t="s">
        <v>42</v>
      </c>
      <c r="E198" s="672">
        <v>7595143000</v>
      </c>
      <c r="F198" s="1063">
        <v>1314383000</v>
      </c>
      <c r="G198" s="1063"/>
      <c r="H198" s="1063">
        <v>6173000</v>
      </c>
      <c r="I198" s="1063">
        <v>3589406000</v>
      </c>
      <c r="J198" s="1139"/>
      <c r="K198" s="1063">
        <v>1640284000</v>
      </c>
      <c r="L198" s="1063">
        <v>0</v>
      </c>
      <c r="M198" s="1063">
        <v>0</v>
      </c>
      <c r="N198" s="1071">
        <v>1044897000</v>
      </c>
      <c r="O198" s="44"/>
      <c r="P198" s="44"/>
    </row>
    <row r="199" spans="1:16" ht="18.399999999999999" customHeight="1">
      <c r="A199" s="56"/>
      <c r="B199" s="52"/>
      <c r="C199" s="53" t="s">
        <v>4</v>
      </c>
      <c r="D199" s="62" t="s">
        <v>43</v>
      </c>
      <c r="E199" s="672">
        <v>614273291.76000011</v>
      </c>
      <c r="F199" s="1063">
        <v>19263852</v>
      </c>
      <c r="G199" s="1063"/>
      <c r="H199" s="1063">
        <v>222424.08000000002</v>
      </c>
      <c r="I199" s="1063">
        <v>433224336.90000015</v>
      </c>
      <c r="J199" s="1139"/>
      <c r="K199" s="1063">
        <v>31159149.18</v>
      </c>
      <c r="L199" s="1063">
        <v>0</v>
      </c>
      <c r="M199" s="1063">
        <v>0</v>
      </c>
      <c r="N199" s="1071">
        <v>130403529.59999998</v>
      </c>
      <c r="O199" s="44"/>
      <c r="P199" s="44"/>
    </row>
    <row r="200" spans="1:16" ht="18.399999999999999" customHeight="1">
      <c r="A200" s="56"/>
      <c r="B200" s="52"/>
      <c r="C200" s="53" t="s">
        <v>4</v>
      </c>
      <c r="D200" s="62" t="s">
        <v>44</v>
      </c>
      <c r="E200" s="174">
        <v>8.0877119991025856E-2</v>
      </c>
      <c r="F200" s="174">
        <v>1.4656193818696681E-2</v>
      </c>
      <c r="G200" s="174"/>
      <c r="H200" s="174">
        <v>3.6031764134132518E-2</v>
      </c>
      <c r="I200" s="174">
        <v>0.1206952729504548</v>
      </c>
      <c r="J200" s="174"/>
      <c r="K200" s="174">
        <v>1.8996191622914081E-2</v>
      </c>
      <c r="L200" s="174">
        <v>0</v>
      </c>
      <c r="M200" s="174">
        <v>0</v>
      </c>
      <c r="N200" s="274">
        <v>0.12480036750033734</v>
      </c>
      <c r="O200" s="44"/>
      <c r="P200" s="44"/>
    </row>
    <row r="201" spans="1:16" ht="18.399999999999999" customHeight="1">
      <c r="A201" s="58"/>
      <c r="B201" s="59"/>
      <c r="C201" s="60" t="s">
        <v>4</v>
      </c>
      <c r="D201" s="64" t="s">
        <v>45</v>
      </c>
      <c r="E201" s="175">
        <v>8.0877119991025856E-2</v>
      </c>
      <c r="F201" s="175">
        <v>1.4656193818696681E-2</v>
      </c>
      <c r="G201" s="175"/>
      <c r="H201" s="175">
        <v>3.6031764134132518E-2</v>
      </c>
      <c r="I201" s="175">
        <v>0.1206952729504548</v>
      </c>
      <c r="J201" s="175"/>
      <c r="K201" s="175">
        <v>1.8996191622914081E-2</v>
      </c>
      <c r="L201" s="175">
        <v>0</v>
      </c>
      <c r="M201" s="175">
        <v>0</v>
      </c>
      <c r="N201" s="275">
        <v>0.12480036750033734</v>
      </c>
      <c r="O201" s="44"/>
      <c r="P201" s="44"/>
    </row>
    <row r="202" spans="1:16" ht="18.399999999999999" customHeight="1">
      <c r="A202" s="51" t="s">
        <v>131</v>
      </c>
      <c r="B202" s="52" t="s">
        <v>47</v>
      </c>
      <c r="C202" s="53" t="s">
        <v>132</v>
      </c>
      <c r="D202" s="62" t="s">
        <v>41</v>
      </c>
      <c r="E202" s="672">
        <v>64212000</v>
      </c>
      <c r="F202" s="1063">
        <v>55223000</v>
      </c>
      <c r="G202" s="1069"/>
      <c r="H202" s="1063">
        <v>13000</v>
      </c>
      <c r="I202" s="1063">
        <v>8599000</v>
      </c>
      <c r="J202" s="1139"/>
      <c r="K202" s="1063">
        <v>375000</v>
      </c>
      <c r="L202" s="1063">
        <v>0</v>
      </c>
      <c r="M202" s="1063">
        <v>0</v>
      </c>
      <c r="N202" s="1071">
        <v>2000</v>
      </c>
      <c r="O202" s="44"/>
      <c r="P202" s="44"/>
    </row>
    <row r="203" spans="1:16" ht="18.399999999999999" customHeight="1">
      <c r="A203" s="56"/>
      <c r="B203" s="52"/>
      <c r="C203" s="53" t="s">
        <v>4</v>
      </c>
      <c r="D203" s="62" t="s">
        <v>42</v>
      </c>
      <c r="E203" s="672">
        <v>64216654</v>
      </c>
      <c r="F203" s="1063">
        <v>55223000</v>
      </c>
      <c r="G203" s="1063"/>
      <c r="H203" s="1063">
        <v>13000</v>
      </c>
      <c r="I203" s="1063">
        <v>8599000</v>
      </c>
      <c r="J203" s="1139"/>
      <c r="K203" s="1063">
        <v>375000</v>
      </c>
      <c r="L203" s="1063">
        <v>0</v>
      </c>
      <c r="M203" s="1063">
        <v>0</v>
      </c>
      <c r="N203" s="1071">
        <v>6654</v>
      </c>
      <c r="O203" s="44"/>
      <c r="P203" s="44"/>
    </row>
    <row r="204" spans="1:16" ht="18.399999999999999" customHeight="1">
      <c r="A204" s="56"/>
      <c r="B204" s="52"/>
      <c r="C204" s="53" t="s">
        <v>4</v>
      </c>
      <c r="D204" s="62" t="s">
        <v>43</v>
      </c>
      <c r="E204" s="672">
        <v>18417511.520000003</v>
      </c>
      <c r="F204" s="1063">
        <v>17000000</v>
      </c>
      <c r="G204" s="1063"/>
      <c r="H204" s="1063">
        <v>500</v>
      </c>
      <c r="I204" s="1063">
        <v>1412183.1</v>
      </c>
      <c r="J204" s="1139"/>
      <c r="K204" s="1063">
        <v>0</v>
      </c>
      <c r="L204" s="1063">
        <v>0</v>
      </c>
      <c r="M204" s="1063">
        <v>0</v>
      </c>
      <c r="N204" s="1071">
        <v>4828.42</v>
      </c>
      <c r="O204" s="44"/>
      <c r="P204" s="44"/>
    </row>
    <row r="205" spans="1:16" ht="18.399999999999999" customHeight="1">
      <c r="A205" s="56"/>
      <c r="B205" s="52"/>
      <c r="C205" s="53" t="s">
        <v>4</v>
      </c>
      <c r="D205" s="62" t="s">
        <v>44</v>
      </c>
      <c r="E205" s="174">
        <v>0.28682351460786149</v>
      </c>
      <c r="F205" s="174">
        <v>0.30784274668163625</v>
      </c>
      <c r="G205" s="174"/>
      <c r="H205" s="174">
        <v>3.8461538461538464E-2</v>
      </c>
      <c r="I205" s="174">
        <v>0.1642264333061984</v>
      </c>
      <c r="J205" s="174"/>
      <c r="K205" s="174">
        <v>0</v>
      </c>
      <c r="L205" s="174">
        <v>0</v>
      </c>
      <c r="M205" s="174">
        <v>0</v>
      </c>
      <c r="N205" s="274">
        <v>2.4142100000000002</v>
      </c>
      <c r="O205" s="44"/>
      <c r="P205" s="44"/>
    </row>
    <row r="206" spans="1:16" ht="18.399999999999999" customHeight="1">
      <c r="A206" s="58"/>
      <c r="B206" s="59"/>
      <c r="C206" s="60" t="s">
        <v>4</v>
      </c>
      <c r="D206" s="64" t="s">
        <v>45</v>
      </c>
      <c r="E206" s="175">
        <v>0.28680272752921698</v>
      </c>
      <c r="F206" s="175">
        <v>0.30784274668163625</v>
      </c>
      <c r="G206" s="175"/>
      <c r="H206" s="175">
        <v>3.8461538461538464E-2</v>
      </c>
      <c r="I206" s="175">
        <v>0.1642264333061984</v>
      </c>
      <c r="J206" s="175"/>
      <c r="K206" s="175">
        <v>0</v>
      </c>
      <c r="L206" s="175">
        <v>0</v>
      </c>
      <c r="M206" s="175">
        <v>0</v>
      </c>
      <c r="N206" s="275">
        <v>0.72564171926660659</v>
      </c>
      <c r="O206" s="44"/>
      <c r="P206" s="44"/>
    </row>
    <row r="207" spans="1:16" ht="18.399999999999999" customHeight="1">
      <c r="A207" s="51" t="s">
        <v>133</v>
      </c>
      <c r="B207" s="52" t="s">
        <v>47</v>
      </c>
      <c r="C207" s="53" t="s">
        <v>134</v>
      </c>
      <c r="D207" s="62" t="s">
        <v>41</v>
      </c>
      <c r="E207" s="672">
        <v>387498000</v>
      </c>
      <c r="F207" s="1063">
        <v>88774000</v>
      </c>
      <c r="G207" s="1069"/>
      <c r="H207" s="1063">
        <v>1653000</v>
      </c>
      <c r="I207" s="1063">
        <v>264497000</v>
      </c>
      <c r="J207" s="1139"/>
      <c r="K207" s="1063">
        <v>7237000</v>
      </c>
      <c r="L207" s="1063">
        <v>0</v>
      </c>
      <c r="M207" s="1063">
        <v>0</v>
      </c>
      <c r="N207" s="1071">
        <v>25337000</v>
      </c>
      <c r="O207" s="44"/>
      <c r="P207" s="44"/>
    </row>
    <row r="208" spans="1:16" ht="18.399999999999999" customHeight="1">
      <c r="A208" s="56"/>
      <c r="B208" s="52"/>
      <c r="C208" s="53" t="s">
        <v>4</v>
      </c>
      <c r="D208" s="62" t="s">
        <v>42</v>
      </c>
      <c r="E208" s="672">
        <v>387948000</v>
      </c>
      <c r="F208" s="1063">
        <v>88774000</v>
      </c>
      <c r="G208" s="1063"/>
      <c r="H208" s="1063">
        <v>1653000</v>
      </c>
      <c r="I208" s="1063">
        <v>264907000</v>
      </c>
      <c r="J208" s="1139"/>
      <c r="K208" s="1063">
        <v>7277000</v>
      </c>
      <c r="L208" s="1063">
        <v>0</v>
      </c>
      <c r="M208" s="1063">
        <v>0</v>
      </c>
      <c r="N208" s="1071">
        <v>25337000</v>
      </c>
      <c r="O208" s="44"/>
      <c r="P208" s="44"/>
    </row>
    <row r="209" spans="1:16" ht="18.399999999999999" customHeight="1">
      <c r="A209" s="56"/>
      <c r="B209" s="52"/>
      <c r="C209" s="53" t="s">
        <v>4</v>
      </c>
      <c r="D209" s="62" t="s">
        <v>43</v>
      </c>
      <c r="E209" s="672">
        <v>66270478.910000011</v>
      </c>
      <c r="F209" s="1063">
        <v>22571750</v>
      </c>
      <c r="G209" s="1063"/>
      <c r="H209" s="1063">
        <v>184316.87</v>
      </c>
      <c r="I209" s="1063">
        <v>42330676.74000001</v>
      </c>
      <c r="J209" s="1139"/>
      <c r="K209" s="1063">
        <v>100000</v>
      </c>
      <c r="L209" s="1063">
        <v>0</v>
      </c>
      <c r="M209" s="1063">
        <v>0</v>
      </c>
      <c r="N209" s="1071">
        <v>1083735.3</v>
      </c>
      <c r="O209" s="44"/>
      <c r="P209" s="44"/>
    </row>
    <row r="210" spans="1:16" ht="18.399999999999999" customHeight="1">
      <c r="A210" s="56"/>
      <c r="B210" s="52"/>
      <c r="C210" s="53" t="s">
        <v>4</v>
      </c>
      <c r="D210" s="62" t="s">
        <v>44</v>
      </c>
      <c r="E210" s="174">
        <v>0.17102147342695964</v>
      </c>
      <c r="F210" s="174">
        <v>0.2542608196093451</v>
      </c>
      <c r="G210" s="174"/>
      <c r="H210" s="174">
        <v>0.11150445856019359</v>
      </c>
      <c r="I210" s="174">
        <v>0.16004218096991651</v>
      </c>
      <c r="J210" s="174"/>
      <c r="K210" s="174">
        <v>1.381788033715628E-2</v>
      </c>
      <c r="L210" s="174">
        <v>0</v>
      </c>
      <c r="M210" s="174">
        <v>0</v>
      </c>
      <c r="N210" s="274">
        <v>4.2772834195050721E-2</v>
      </c>
      <c r="O210" s="44"/>
      <c r="P210" s="44"/>
    </row>
    <row r="211" spans="1:16" ht="18.399999999999999" customHeight="1">
      <c r="A211" s="58"/>
      <c r="B211" s="59"/>
      <c r="C211" s="60" t="s">
        <v>4</v>
      </c>
      <c r="D211" s="64" t="s">
        <v>45</v>
      </c>
      <c r="E211" s="175">
        <v>0.17082309719343833</v>
      </c>
      <c r="F211" s="175">
        <v>0.2542608196093451</v>
      </c>
      <c r="G211" s="175"/>
      <c r="H211" s="175">
        <v>0.11150445856019359</v>
      </c>
      <c r="I211" s="175">
        <v>0.15979448161052751</v>
      </c>
      <c r="J211" s="175"/>
      <c r="K211" s="175">
        <v>1.374192661811186E-2</v>
      </c>
      <c r="L211" s="175">
        <v>0</v>
      </c>
      <c r="M211" s="175">
        <v>0</v>
      </c>
      <c r="N211" s="275">
        <v>4.2772834195050721E-2</v>
      </c>
      <c r="O211" s="44"/>
      <c r="P211" s="44"/>
    </row>
    <row r="212" spans="1:16" ht="18.399999999999999" customHeight="1">
      <c r="A212" s="51" t="s">
        <v>135</v>
      </c>
      <c r="B212" s="52" t="s">
        <v>47</v>
      </c>
      <c r="C212" s="53" t="s">
        <v>136</v>
      </c>
      <c r="D212" s="62" t="s">
        <v>41</v>
      </c>
      <c r="E212" s="672">
        <v>23781075000</v>
      </c>
      <c r="F212" s="1063">
        <v>220510000</v>
      </c>
      <c r="G212" s="1069"/>
      <c r="H212" s="1063">
        <v>10576001000</v>
      </c>
      <c r="I212" s="1063">
        <v>12554180000</v>
      </c>
      <c r="J212" s="1139"/>
      <c r="K212" s="1063">
        <v>385519000</v>
      </c>
      <c r="L212" s="1063">
        <v>0</v>
      </c>
      <c r="M212" s="1063">
        <v>0</v>
      </c>
      <c r="N212" s="1071">
        <v>44865000</v>
      </c>
      <c r="O212" s="44"/>
      <c r="P212" s="44"/>
    </row>
    <row r="213" spans="1:16" ht="18.399999999999999" customHeight="1">
      <c r="A213" s="56"/>
      <c r="B213" s="52"/>
      <c r="C213" s="53" t="s">
        <v>4</v>
      </c>
      <c r="D213" s="62" t="s">
        <v>42</v>
      </c>
      <c r="E213" s="672">
        <v>23834237315.220001</v>
      </c>
      <c r="F213" s="1063">
        <v>220510000</v>
      </c>
      <c r="G213" s="1063"/>
      <c r="H213" s="1063">
        <v>10583624820</v>
      </c>
      <c r="I213" s="1063">
        <v>12567994180</v>
      </c>
      <c r="J213" s="1139"/>
      <c r="K213" s="1063">
        <v>385881000</v>
      </c>
      <c r="L213" s="1063">
        <v>0</v>
      </c>
      <c r="M213" s="1063">
        <v>0</v>
      </c>
      <c r="N213" s="1071">
        <v>76227315.219999999</v>
      </c>
      <c r="O213" s="44"/>
      <c r="P213" s="44"/>
    </row>
    <row r="214" spans="1:16" ht="18.399999999999999" customHeight="1">
      <c r="A214" s="56"/>
      <c r="B214" s="52"/>
      <c r="C214" s="53" t="s">
        <v>4</v>
      </c>
      <c r="D214" s="62" t="s">
        <v>43</v>
      </c>
      <c r="E214" s="672">
        <v>4243047042.1700029</v>
      </c>
      <c r="F214" s="1063">
        <v>38023998.880000003</v>
      </c>
      <c r="G214" s="1063"/>
      <c r="H214" s="1063">
        <v>1617480805.8600004</v>
      </c>
      <c r="I214" s="1063">
        <v>2565610638.1400027</v>
      </c>
      <c r="J214" s="1139"/>
      <c r="K214" s="1063">
        <v>10807759.08</v>
      </c>
      <c r="L214" s="1063">
        <v>0</v>
      </c>
      <c r="M214" s="1063">
        <v>0</v>
      </c>
      <c r="N214" s="1071">
        <v>11123840.209999999</v>
      </c>
      <c r="O214" s="44"/>
      <c r="P214" s="44"/>
    </row>
    <row r="215" spans="1:16" ht="18.399999999999999" customHeight="1">
      <c r="A215" s="56"/>
      <c r="B215" s="52"/>
      <c r="C215" s="53" t="s">
        <v>4</v>
      </c>
      <c r="D215" s="62" t="s">
        <v>44</v>
      </c>
      <c r="E215" s="174">
        <v>0.17842116229691057</v>
      </c>
      <c r="F215" s="174">
        <v>0.17243661911024444</v>
      </c>
      <c r="G215" s="174"/>
      <c r="H215" s="174">
        <v>0.15293879093430499</v>
      </c>
      <c r="I215" s="174">
        <v>0.20436305980478237</v>
      </c>
      <c r="J215" s="174"/>
      <c r="K215" s="174">
        <v>2.8034309800554578E-2</v>
      </c>
      <c r="L215" s="174">
        <v>0</v>
      </c>
      <c r="M215" s="174">
        <v>0</v>
      </c>
      <c r="N215" s="274">
        <v>0.2479402699208737</v>
      </c>
      <c r="O215" s="44"/>
      <c r="P215" s="44"/>
    </row>
    <row r="216" spans="1:16" ht="18.399999999999999" customHeight="1">
      <c r="A216" s="58"/>
      <c r="B216" s="59"/>
      <c r="C216" s="60" t="s">
        <v>4</v>
      </c>
      <c r="D216" s="61" t="s">
        <v>45</v>
      </c>
      <c r="E216" s="276">
        <v>0.17802319352843271</v>
      </c>
      <c r="F216" s="175">
        <v>0.17243661911024444</v>
      </c>
      <c r="G216" s="175"/>
      <c r="H216" s="175">
        <v>0.15282862283661339</v>
      </c>
      <c r="I216" s="175">
        <v>0.20413843302241272</v>
      </c>
      <c r="J216" s="175"/>
      <c r="K216" s="175">
        <v>2.8008010448817122E-2</v>
      </c>
      <c r="L216" s="175">
        <v>0</v>
      </c>
      <c r="M216" s="175">
        <v>0</v>
      </c>
      <c r="N216" s="275">
        <v>0.14592984388726579</v>
      </c>
      <c r="O216" s="44"/>
      <c r="P216" s="44"/>
    </row>
    <row r="217" spans="1:16" ht="18.399999999999999" customHeight="1">
      <c r="A217" s="51" t="s">
        <v>137</v>
      </c>
      <c r="B217" s="52" t="s">
        <v>47</v>
      </c>
      <c r="C217" s="53" t="s">
        <v>138</v>
      </c>
      <c r="D217" s="54" t="s">
        <v>41</v>
      </c>
      <c r="E217" s="672">
        <v>164896000</v>
      </c>
      <c r="F217" s="1063">
        <v>157666000</v>
      </c>
      <c r="G217" s="1069"/>
      <c r="H217" s="1063">
        <v>1153000</v>
      </c>
      <c r="I217" s="1063">
        <v>4917000</v>
      </c>
      <c r="J217" s="1139"/>
      <c r="K217" s="1063">
        <v>1160000</v>
      </c>
      <c r="L217" s="1063">
        <v>0</v>
      </c>
      <c r="M217" s="1063">
        <v>0</v>
      </c>
      <c r="N217" s="1071">
        <v>0</v>
      </c>
      <c r="O217" s="44"/>
      <c r="P217" s="44"/>
    </row>
    <row r="218" spans="1:16" ht="18.399999999999999" customHeight="1">
      <c r="A218" s="56"/>
      <c r="B218" s="52"/>
      <c r="C218" s="53" t="s">
        <v>139</v>
      </c>
      <c r="D218" s="62" t="s">
        <v>42</v>
      </c>
      <c r="E218" s="672">
        <v>164896000</v>
      </c>
      <c r="F218" s="1063">
        <v>157666000</v>
      </c>
      <c r="G218" s="1063"/>
      <c r="H218" s="1063">
        <v>1155000</v>
      </c>
      <c r="I218" s="1063">
        <v>4868537</v>
      </c>
      <c r="J218" s="1139"/>
      <c r="K218" s="1063">
        <v>1206463</v>
      </c>
      <c r="L218" s="1063">
        <v>0</v>
      </c>
      <c r="M218" s="1063">
        <v>0</v>
      </c>
      <c r="N218" s="1071">
        <v>0</v>
      </c>
      <c r="O218" s="44"/>
      <c r="P218" s="44"/>
    </row>
    <row r="219" spans="1:16" ht="18.399999999999999" customHeight="1">
      <c r="A219" s="56"/>
      <c r="B219" s="52"/>
      <c r="C219" s="53" t="s">
        <v>4</v>
      </c>
      <c r="D219" s="62" t="s">
        <v>43</v>
      </c>
      <c r="E219" s="672">
        <v>34811049.640000001</v>
      </c>
      <c r="F219" s="1063">
        <v>33855054.93</v>
      </c>
      <c r="G219" s="1063"/>
      <c r="H219" s="1063">
        <v>104238.7</v>
      </c>
      <c r="I219" s="1063">
        <v>851756.00999999989</v>
      </c>
      <c r="J219" s="1139"/>
      <c r="K219" s="1063">
        <v>0</v>
      </c>
      <c r="L219" s="1063">
        <v>0</v>
      </c>
      <c r="M219" s="1063">
        <v>0</v>
      </c>
      <c r="N219" s="1071">
        <v>0</v>
      </c>
      <c r="O219" s="44"/>
      <c r="P219" s="44"/>
    </row>
    <row r="220" spans="1:16" ht="18.399999999999999" customHeight="1">
      <c r="A220" s="56"/>
      <c r="B220" s="52"/>
      <c r="C220" s="53" t="s">
        <v>4</v>
      </c>
      <c r="D220" s="62" t="s">
        <v>44</v>
      </c>
      <c r="E220" s="174">
        <v>0.21110912114302349</v>
      </c>
      <c r="F220" s="174">
        <v>0.21472641488970354</v>
      </c>
      <c r="G220" s="174"/>
      <c r="H220" s="174">
        <v>9.0406504770164792E-2</v>
      </c>
      <c r="I220" s="174">
        <v>0.17322676632092737</v>
      </c>
      <c r="J220" s="174"/>
      <c r="K220" s="174">
        <v>0</v>
      </c>
      <c r="L220" s="174">
        <v>0</v>
      </c>
      <c r="M220" s="174">
        <v>0</v>
      </c>
      <c r="N220" s="274">
        <v>0</v>
      </c>
      <c r="O220" s="44"/>
      <c r="P220" s="44"/>
    </row>
    <row r="221" spans="1:16" ht="18.399999999999999" customHeight="1">
      <c r="A221" s="58"/>
      <c r="B221" s="59"/>
      <c r="C221" s="60" t="s">
        <v>4</v>
      </c>
      <c r="D221" s="64" t="s">
        <v>45</v>
      </c>
      <c r="E221" s="175">
        <v>0.21110912114302349</v>
      </c>
      <c r="F221" s="175">
        <v>0.21472641488970354</v>
      </c>
      <c r="G221" s="175"/>
      <c r="H221" s="175">
        <v>9.0249956709956711E-2</v>
      </c>
      <c r="I221" s="175">
        <v>0.17495112186679487</v>
      </c>
      <c r="J221" s="175"/>
      <c r="K221" s="175">
        <v>0</v>
      </c>
      <c r="L221" s="175">
        <v>0</v>
      </c>
      <c r="M221" s="175">
        <v>0</v>
      </c>
      <c r="N221" s="275">
        <v>0</v>
      </c>
      <c r="O221" s="44"/>
      <c r="P221" s="44"/>
    </row>
    <row r="222" spans="1:16" ht="18.399999999999999" customHeight="1">
      <c r="A222" s="51" t="s">
        <v>140</v>
      </c>
      <c r="B222" s="52" t="s">
        <v>47</v>
      </c>
      <c r="C222" s="53" t="s">
        <v>141</v>
      </c>
      <c r="D222" s="62" t="s">
        <v>41</v>
      </c>
      <c r="E222" s="672">
        <v>878118000</v>
      </c>
      <c r="F222" s="1063">
        <v>752500000</v>
      </c>
      <c r="G222" s="1069"/>
      <c r="H222" s="1063">
        <v>289000</v>
      </c>
      <c r="I222" s="1063">
        <v>78109000</v>
      </c>
      <c r="J222" s="1139"/>
      <c r="K222" s="1063">
        <v>674000</v>
      </c>
      <c r="L222" s="1063">
        <v>0</v>
      </c>
      <c r="M222" s="1063">
        <v>0</v>
      </c>
      <c r="N222" s="1071">
        <v>46546000</v>
      </c>
      <c r="O222" s="44"/>
      <c r="P222" s="44"/>
    </row>
    <row r="223" spans="1:16" ht="18.399999999999999" customHeight="1">
      <c r="A223" s="56"/>
      <c r="B223" s="52"/>
      <c r="C223" s="53" t="s">
        <v>4</v>
      </c>
      <c r="D223" s="62" t="s">
        <v>42</v>
      </c>
      <c r="E223" s="672">
        <v>878250789</v>
      </c>
      <c r="F223" s="1063">
        <v>752500000</v>
      </c>
      <c r="G223" s="1063"/>
      <c r="H223" s="1063">
        <v>289000</v>
      </c>
      <c r="I223" s="1063">
        <v>78128168</v>
      </c>
      <c r="J223" s="1139"/>
      <c r="K223" s="1063">
        <v>721832</v>
      </c>
      <c r="L223" s="1063">
        <v>0</v>
      </c>
      <c r="M223" s="1063">
        <v>0</v>
      </c>
      <c r="N223" s="1071">
        <v>46611789</v>
      </c>
      <c r="O223" s="44"/>
      <c r="P223" s="44"/>
    </row>
    <row r="224" spans="1:16" ht="18.399999999999999" customHeight="1">
      <c r="A224" s="56"/>
      <c r="B224" s="52"/>
      <c r="C224" s="53" t="s">
        <v>4</v>
      </c>
      <c r="D224" s="62" t="s">
        <v>43</v>
      </c>
      <c r="E224" s="672">
        <v>124271380</v>
      </c>
      <c r="F224" s="1063">
        <v>112500000</v>
      </c>
      <c r="G224" s="1063"/>
      <c r="H224" s="1063">
        <v>1800</v>
      </c>
      <c r="I224" s="1063">
        <v>8861390.4099999964</v>
      </c>
      <c r="J224" s="1139"/>
      <c r="K224" s="1063">
        <v>0</v>
      </c>
      <c r="L224" s="1063">
        <v>0</v>
      </c>
      <c r="M224" s="1063">
        <v>0</v>
      </c>
      <c r="N224" s="1071">
        <v>2908189.59</v>
      </c>
      <c r="O224" s="44"/>
      <c r="P224" s="44"/>
    </row>
    <row r="225" spans="1:16" ht="18.399999999999999" customHeight="1">
      <c r="A225" s="56"/>
      <c r="B225" s="52"/>
      <c r="C225" s="53" t="s">
        <v>4</v>
      </c>
      <c r="D225" s="62" t="s">
        <v>44</v>
      </c>
      <c r="E225" s="174">
        <v>0.14152013738472505</v>
      </c>
      <c r="F225" s="174">
        <v>0.14950166112956811</v>
      </c>
      <c r="G225" s="174"/>
      <c r="H225" s="174">
        <v>6.2283737024221453E-3</v>
      </c>
      <c r="I225" s="174">
        <v>0.11344903160967361</v>
      </c>
      <c r="J225" s="174"/>
      <c r="K225" s="174">
        <v>0</v>
      </c>
      <c r="L225" s="174">
        <v>0</v>
      </c>
      <c r="M225" s="174">
        <v>0</v>
      </c>
      <c r="N225" s="274">
        <v>6.2479903536286678E-2</v>
      </c>
      <c r="O225" s="44"/>
      <c r="P225" s="44"/>
    </row>
    <row r="226" spans="1:16" ht="18.399999999999999" customHeight="1">
      <c r="A226" s="58"/>
      <c r="B226" s="59"/>
      <c r="C226" s="60" t="s">
        <v>4</v>
      </c>
      <c r="D226" s="64" t="s">
        <v>45</v>
      </c>
      <c r="E226" s="175">
        <v>0.14149873994590856</v>
      </c>
      <c r="F226" s="175">
        <v>0.14950166112956811</v>
      </c>
      <c r="G226" s="175"/>
      <c r="H226" s="175">
        <v>6.2283737024221453E-3</v>
      </c>
      <c r="I226" s="175">
        <v>0.11342119797305367</v>
      </c>
      <c r="J226" s="175"/>
      <c r="K226" s="175">
        <v>0</v>
      </c>
      <c r="L226" s="175">
        <v>0</v>
      </c>
      <c r="M226" s="175">
        <v>0</v>
      </c>
      <c r="N226" s="275">
        <v>6.2391717897804774E-2</v>
      </c>
      <c r="O226" s="44"/>
      <c r="P226" s="44"/>
    </row>
    <row r="227" spans="1:16" ht="18.399999999999999" customHeight="1">
      <c r="A227" s="51" t="s">
        <v>142</v>
      </c>
      <c r="B227" s="52" t="s">
        <v>47</v>
      </c>
      <c r="C227" s="53" t="s">
        <v>143</v>
      </c>
      <c r="D227" s="62" t="s">
        <v>41</v>
      </c>
      <c r="E227" s="672">
        <v>2034007000</v>
      </c>
      <c r="F227" s="1063">
        <v>39292000</v>
      </c>
      <c r="G227" s="1069"/>
      <c r="H227" s="1063">
        <v>279175000</v>
      </c>
      <c r="I227" s="1063">
        <v>1678693000</v>
      </c>
      <c r="J227" s="1139"/>
      <c r="K227" s="1063">
        <v>36847000</v>
      </c>
      <c r="L227" s="1063">
        <v>0</v>
      </c>
      <c r="M227" s="1063">
        <v>0</v>
      </c>
      <c r="N227" s="1071">
        <v>0</v>
      </c>
      <c r="O227" s="44"/>
      <c r="P227" s="44"/>
    </row>
    <row r="228" spans="1:16" ht="18.399999999999999" customHeight="1">
      <c r="A228" s="51"/>
      <c r="B228" s="52"/>
      <c r="C228" s="53" t="s">
        <v>4</v>
      </c>
      <c r="D228" s="62" t="s">
        <v>42</v>
      </c>
      <c r="E228" s="672">
        <v>2034007000</v>
      </c>
      <c r="F228" s="1063">
        <v>39292000</v>
      </c>
      <c r="G228" s="1063"/>
      <c r="H228" s="1063">
        <v>279725000</v>
      </c>
      <c r="I228" s="1063">
        <v>1678143000</v>
      </c>
      <c r="J228" s="1139"/>
      <c r="K228" s="1063">
        <v>36847000</v>
      </c>
      <c r="L228" s="1063">
        <v>0</v>
      </c>
      <c r="M228" s="1063">
        <v>0</v>
      </c>
      <c r="N228" s="1071">
        <v>0</v>
      </c>
      <c r="O228" s="44"/>
      <c r="P228" s="44"/>
    </row>
    <row r="229" spans="1:16" ht="18.399999999999999" customHeight="1">
      <c r="A229" s="56"/>
      <c r="B229" s="52"/>
      <c r="C229" s="53" t="s">
        <v>4</v>
      </c>
      <c r="D229" s="62" t="s">
        <v>43</v>
      </c>
      <c r="E229" s="672">
        <v>447399126.19000006</v>
      </c>
      <c r="F229" s="1063">
        <v>4289733.43</v>
      </c>
      <c r="G229" s="1063"/>
      <c r="H229" s="1063">
        <v>110691.71000000002</v>
      </c>
      <c r="I229" s="1063">
        <v>442585753.61000007</v>
      </c>
      <c r="J229" s="1139"/>
      <c r="K229" s="1063">
        <v>412947.44</v>
      </c>
      <c r="L229" s="1063">
        <v>0</v>
      </c>
      <c r="M229" s="1063">
        <v>0</v>
      </c>
      <c r="N229" s="1071">
        <v>0</v>
      </c>
      <c r="O229" s="44"/>
      <c r="P229" s="44"/>
    </row>
    <row r="230" spans="1:16" ht="18.399999999999999" customHeight="1">
      <c r="A230" s="56"/>
      <c r="B230" s="52"/>
      <c r="C230" s="53" t="s">
        <v>4</v>
      </c>
      <c r="D230" s="62" t="s">
        <v>44</v>
      </c>
      <c r="E230" s="174">
        <v>0.21995948204209723</v>
      </c>
      <c r="F230" s="174">
        <v>0.10917574646238419</v>
      </c>
      <c r="G230" s="174"/>
      <c r="H230" s="174">
        <v>3.9649578221545633E-4</v>
      </c>
      <c r="I230" s="174">
        <v>0.26364901361356724</v>
      </c>
      <c r="J230" s="174"/>
      <c r="K230" s="174">
        <v>1.1207084430211414E-2</v>
      </c>
      <c r="L230" s="174">
        <v>0</v>
      </c>
      <c r="M230" s="174">
        <v>0</v>
      </c>
      <c r="N230" s="274">
        <v>0</v>
      </c>
      <c r="O230" s="44"/>
      <c r="P230" s="44"/>
    </row>
    <row r="231" spans="1:16" ht="18.399999999999999" customHeight="1">
      <c r="A231" s="58"/>
      <c r="B231" s="59"/>
      <c r="C231" s="60" t="s">
        <v>4</v>
      </c>
      <c r="D231" s="64" t="s">
        <v>45</v>
      </c>
      <c r="E231" s="175">
        <v>0.21995948204209723</v>
      </c>
      <c r="F231" s="175">
        <v>0.10917574646238419</v>
      </c>
      <c r="G231" s="175"/>
      <c r="H231" s="175">
        <v>3.9571618553936908E-4</v>
      </c>
      <c r="I231" s="175">
        <v>0.26373542279174067</v>
      </c>
      <c r="J231" s="175"/>
      <c r="K231" s="175">
        <v>1.1207084430211414E-2</v>
      </c>
      <c r="L231" s="175">
        <v>0</v>
      </c>
      <c r="M231" s="175">
        <v>0</v>
      </c>
      <c r="N231" s="275">
        <v>0</v>
      </c>
      <c r="O231" s="44"/>
      <c r="P231" s="44"/>
    </row>
    <row r="232" spans="1:16" ht="18.399999999999999" customHeight="1">
      <c r="A232" s="51" t="s">
        <v>144</v>
      </c>
      <c r="B232" s="52" t="s">
        <v>47</v>
      </c>
      <c r="C232" s="53" t="s">
        <v>145</v>
      </c>
      <c r="D232" s="62" t="s">
        <v>41</v>
      </c>
      <c r="E232" s="672">
        <v>11905100000</v>
      </c>
      <c r="F232" s="1063">
        <v>6395334000</v>
      </c>
      <c r="G232" s="1069"/>
      <c r="H232" s="1063">
        <v>3158000</v>
      </c>
      <c r="I232" s="1063">
        <v>4106015000</v>
      </c>
      <c r="J232" s="1139"/>
      <c r="K232" s="1063">
        <v>1244952000</v>
      </c>
      <c r="L232" s="1063">
        <v>0</v>
      </c>
      <c r="M232" s="1063">
        <v>0</v>
      </c>
      <c r="N232" s="1071">
        <v>155641000</v>
      </c>
      <c r="O232" s="44"/>
      <c r="P232" s="44"/>
    </row>
    <row r="233" spans="1:16" ht="18.399999999999999" customHeight="1">
      <c r="A233" s="56"/>
      <c r="B233" s="52"/>
      <c r="C233" s="53" t="s">
        <v>4</v>
      </c>
      <c r="D233" s="62" t="s">
        <v>42</v>
      </c>
      <c r="E233" s="672">
        <v>15961428469</v>
      </c>
      <c r="F233" s="1063">
        <v>10403284000</v>
      </c>
      <c r="G233" s="1063"/>
      <c r="H233" s="1063">
        <v>3158000</v>
      </c>
      <c r="I233" s="1063">
        <v>4154393469</v>
      </c>
      <c r="J233" s="1139"/>
      <c r="K233" s="1063">
        <v>1244952000</v>
      </c>
      <c r="L233" s="1063">
        <v>0</v>
      </c>
      <c r="M233" s="1063">
        <v>0</v>
      </c>
      <c r="N233" s="1071">
        <v>155641000</v>
      </c>
      <c r="O233" s="44"/>
      <c r="P233" s="44"/>
    </row>
    <row r="234" spans="1:16" ht="18.399999999999999" customHeight="1">
      <c r="A234" s="56"/>
      <c r="B234" s="52"/>
      <c r="C234" s="53" t="s">
        <v>4</v>
      </c>
      <c r="D234" s="62" t="s">
        <v>43</v>
      </c>
      <c r="E234" s="672">
        <v>689718047.01000011</v>
      </c>
      <c r="F234" s="1063">
        <v>556883184.5</v>
      </c>
      <c r="G234" s="1063"/>
      <c r="H234" s="1063">
        <v>175835.77000000002</v>
      </c>
      <c r="I234" s="1063">
        <v>106463954.16000004</v>
      </c>
      <c r="J234" s="1139"/>
      <c r="K234" s="1063">
        <v>14837252.219999999</v>
      </c>
      <c r="L234" s="1063">
        <v>0</v>
      </c>
      <c r="M234" s="1063">
        <v>0</v>
      </c>
      <c r="N234" s="1071">
        <v>11357820.359999999</v>
      </c>
      <c r="O234" s="44"/>
      <c r="P234" s="44"/>
    </row>
    <row r="235" spans="1:16" ht="18.399999999999999" customHeight="1">
      <c r="A235" s="56"/>
      <c r="B235" s="52"/>
      <c r="C235" s="53" t="s">
        <v>4</v>
      </c>
      <c r="D235" s="62" t="s">
        <v>44</v>
      </c>
      <c r="E235" s="174">
        <v>5.7934670604194848E-2</v>
      </c>
      <c r="F235" s="174">
        <v>8.7076481775619538E-2</v>
      </c>
      <c r="G235" s="174"/>
      <c r="H235" s="174">
        <v>5.5679471184293866E-2</v>
      </c>
      <c r="I235" s="174">
        <v>2.5928778672264969E-2</v>
      </c>
      <c r="J235" s="174"/>
      <c r="K235" s="174">
        <v>1.1917931149152737E-2</v>
      </c>
      <c r="L235" s="174">
        <v>0</v>
      </c>
      <c r="M235" s="174">
        <v>0</v>
      </c>
      <c r="N235" s="274">
        <v>7.2974475620177198E-2</v>
      </c>
      <c r="O235" s="44"/>
      <c r="P235" s="44"/>
    </row>
    <row r="236" spans="1:16" ht="18.399999999999999" customHeight="1">
      <c r="A236" s="58"/>
      <c r="B236" s="59"/>
      <c r="C236" s="60" t="s">
        <v>4</v>
      </c>
      <c r="D236" s="64" t="s">
        <v>45</v>
      </c>
      <c r="E236" s="175">
        <v>4.3211548913028565E-2</v>
      </c>
      <c r="F236" s="175">
        <v>5.3529557061020347E-2</v>
      </c>
      <c r="G236" s="175"/>
      <c r="H236" s="175">
        <v>5.5679471184293866E-2</v>
      </c>
      <c r="I236" s="175">
        <v>2.5626834567893463E-2</v>
      </c>
      <c r="J236" s="175"/>
      <c r="K236" s="175">
        <v>1.1917931149152737E-2</v>
      </c>
      <c r="L236" s="175">
        <v>0</v>
      </c>
      <c r="M236" s="175">
        <v>0</v>
      </c>
      <c r="N236" s="275">
        <v>7.2974475620177198E-2</v>
      </c>
      <c r="O236" s="44"/>
      <c r="P236" s="44"/>
    </row>
    <row r="237" spans="1:16" ht="18.399999999999999" customHeight="1">
      <c r="A237" s="51" t="s">
        <v>146</v>
      </c>
      <c r="B237" s="52" t="s">
        <v>47</v>
      </c>
      <c r="C237" s="53" t="s">
        <v>147</v>
      </c>
      <c r="D237" s="62" t="s">
        <v>41</v>
      </c>
      <c r="E237" s="672">
        <v>382581000</v>
      </c>
      <c r="F237" s="1063">
        <v>286328000</v>
      </c>
      <c r="G237" s="1069"/>
      <c r="H237" s="1063">
        <v>45000</v>
      </c>
      <c r="I237" s="1063">
        <v>67938000</v>
      </c>
      <c r="J237" s="1139"/>
      <c r="K237" s="1063">
        <v>1100000</v>
      </c>
      <c r="L237" s="1063">
        <v>0</v>
      </c>
      <c r="M237" s="1063">
        <v>0</v>
      </c>
      <c r="N237" s="1071">
        <v>27170000</v>
      </c>
      <c r="O237" s="44"/>
      <c r="P237" s="44"/>
    </row>
    <row r="238" spans="1:16" ht="18" customHeight="1">
      <c r="A238" s="51"/>
      <c r="B238" s="52"/>
      <c r="C238" s="53" t="s">
        <v>4</v>
      </c>
      <c r="D238" s="62" t="s">
        <v>42</v>
      </c>
      <c r="E238" s="672">
        <v>387506000</v>
      </c>
      <c r="F238" s="1063">
        <v>286333000</v>
      </c>
      <c r="G238" s="1063"/>
      <c r="H238" s="1063">
        <v>45000</v>
      </c>
      <c r="I238" s="1063">
        <v>72803000</v>
      </c>
      <c r="J238" s="1139"/>
      <c r="K238" s="1063">
        <v>1155000</v>
      </c>
      <c r="L238" s="1063">
        <v>0</v>
      </c>
      <c r="M238" s="1063">
        <v>0</v>
      </c>
      <c r="N238" s="1071">
        <v>27170000</v>
      </c>
      <c r="O238" s="44"/>
      <c r="P238" s="44"/>
    </row>
    <row r="239" spans="1:16" ht="18.399999999999999" customHeight="1">
      <c r="A239" s="56"/>
      <c r="B239" s="52"/>
      <c r="C239" s="53" t="s">
        <v>4</v>
      </c>
      <c r="D239" s="62" t="s">
        <v>43</v>
      </c>
      <c r="E239" s="672">
        <v>148097617.75</v>
      </c>
      <c r="F239" s="1063">
        <v>123566000</v>
      </c>
      <c r="G239" s="1063"/>
      <c r="H239" s="1063">
        <v>0</v>
      </c>
      <c r="I239" s="1063">
        <v>23693334.889999993</v>
      </c>
      <c r="J239" s="1139"/>
      <c r="K239" s="1063">
        <v>52674.75</v>
      </c>
      <c r="L239" s="1063">
        <v>0</v>
      </c>
      <c r="M239" s="1063">
        <v>0</v>
      </c>
      <c r="N239" s="1071">
        <v>785608.10999999987</v>
      </c>
      <c r="O239" s="44"/>
      <c r="P239" s="44"/>
    </row>
    <row r="240" spans="1:16" ht="18.399999999999999" customHeight="1">
      <c r="A240" s="56"/>
      <c r="B240" s="52"/>
      <c r="C240" s="53" t="s">
        <v>4</v>
      </c>
      <c r="D240" s="62" t="s">
        <v>44</v>
      </c>
      <c r="E240" s="174">
        <v>0.38710133997767793</v>
      </c>
      <c r="F240" s="174">
        <v>0.43155402196082815</v>
      </c>
      <c r="G240" s="174"/>
      <c r="H240" s="174">
        <v>0</v>
      </c>
      <c r="I240" s="174">
        <v>0.34874937281050361</v>
      </c>
      <c r="J240" s="174"/>
      <c r="K240" s="174">
        <v>4.7886136363636367E-2</v>
      </c>
      <c r="L240" s="174">
        <v>0</v>
      </c>
      <c r="M240" s="174">
        <v>0</v>
      </c>
      <c r="N240" s="274">
        <v>2.8914542142068452E-2</v>
      </c>
      <c r="O240" s="44"/>
      <c r="P240" s="44"/>
    </row>
    <row r="241" spans="1:16" ht="18.399999999999999" customHeight="1">
      <c r="A241" s="58"/>
      <c r="B241" s="59"/>
      <c r="C241" s="60" t="s">
        <v>4</v>
      </c>
      <c r="D241" s="64" t="s">
        <v>45</v>
      </c>
      <c r="E241" s="175">
        <v>0.38218148299639232</v>
      </c>
      <c r="F241" s="175">
        <v>0.43154648608438428</v>
      </c>
      <c r="G241" s="175"/>
      <c r="H241" s="175">
        <v>0</v>
      </c>
      <c r="I241" s="175">
        <v>0.32544448566679934</v>
      </c>
      <c r="J241" s="175"/>
      <c r="K241" s="175">
        <v>4.5605844155844157E-2</v>
      </c>
      <c r="L241" s="175">
        <v>0</v>
      </c>
      <c r="M241" s="175">
        <v>0</v>
      </c>
      <c r="N241" s="275">
        <v>2.8914542142068452E-2</v>
      </c>
      <c r="O241" s="44"/>
      <c r="P241" s="44"/>
    </row>
    <row r="242" spans="1:16" ht="18.399999999999999" customHeight="1">
      <c r="A242" s="51" t="s">
        <v>148</v>
      </c>
      <c r="B242" s="52" t="s">
        <v>47</v>
      </c>
      <c r="C242" s="53" t="s">
        <v>149</v>
      </c>
      <c r="D242" s="62" t="s">
        <v>41</v>
      </c>
      <c r="E242" s="672">
        <v>414041000</v>
      </c>
      <c r="F242" s="1063">
        <v>408517000</v>
      </c>
      <c r="G242" s="1069"/>
      <c r="H242" s="1063">
        <v>46000</v>
      </c>
      <c r="I242" s="1063">
        <v>5328000</v>
      </c>
      <c r="J242" s="1139"/>
      <c r="K242" s="1063">
        <v>150000</v>
      </c>
      <c r="L242" s="1063">
        <v>0</v>
      </c>
      <c r="M242" s="1063">
        <v>0</v>
      </c>
      <c r="N242" s="1071">
        <v>0</v>
      </c>
      <c r="O242" s="44"/>
      <c r="P242" s="44"/>
    </row>
    <row r="243" spans="1:16" ht="18.399999999999999" customHeight="1">
      <c r="A243" s="51"/>
      <c r="B243" s="52"/>
      <c r="C243" s="53" t="s">
        <v>4</v>
      </c>
      <c r="D243" s="62" t="s">
        <v>42</v>
      </c>
      <c r="E243" s="672">
        <v>564006600</v>
      </c>
      <c r="F243" s="1063">
        <v>558482600</v>
      </c>
      <c r="G243" s="1063"/>
      <c r="H243" s="1063">
        <v>46000</v>
      </c>
      <c r="I243" s="1063">
        <v>5328000</v>
      </c>
      <c r="J243" s="1139"/>
      <c r="K243" s="1063">
        <v>150000</v>
      </c>
      <c r="L243" s="1063">
        <v>0</v>
      </c>
      <c r="M243" s="1063">
        <v>0</v>
      </c>
      <c r="N243" s="1071">
        <v>0</v>
      </c>
      <c r="O243" s="44"/>
      <c r="P243" s="44"/>
    </row>
    <row r="244" spans="1:16" ht="18.399999999999999" customHeight="1">
      <c r="A244" s="56"/>
      <c r="B244" s="52"/>
      <c r="C244" s="53" t="s">
        <v>4</v>
      </c>
      <c r="D244" s="62" t="s">
        <v>43</v>
      </c>
      <c r="E244" s="672">
        <v>8223858.9699999997</v>
      </c>
      <c r="F244" s="1063">
        <v>7604867.0599999996</v>
      </c>
      <c r="G244" s="1063"/>
      <c r="H244" s="1063">
        <v>3188.5600000000004</v>
      </c>
      <c r="I244" s="1063">
        <v>615803.35000000021</v>
      </c>
      <c r="J244" s="1139"/>
      <c r="K244" s="1063">
        <v>0</v>
      </c>
      <c r="L244" s="1063">
        <v>0</v>
      </c>
      <c r="M244" s="1063">
        <v>0</v>
      </c>
      <c r="N244" s="1071">
        <v>0</v>
      </c>
      <c r="O244" s="44"/>
      <c r="P244" s="44"/>
    </row>
    <row r="245" spans="1:16" ht="18.399999999999999" customHeight="1">
      <c r="A245" s="56"/>
      <c r="B245" s="52"/>
      <c r="C245" s="53" t="s">
        <v>4</v>
      </c>
      <c r="D245" s="62" t="s">
        <v>44</v>
      </c>
      <c r="E245" s="174">
        <v>1.9862426595433785E-2</v>
      </c>
      <c r="F245" s="174">
        <v>1.8615790921797624E-2</v>
      </c>
      <c r="G245" s="174"/>
      <c r="H245" s="174">
        <v>6.9316521739130443E-2</v>
      </c>
      <c r="I245" s="174">
        <v>0.11557870683183187</v>
      </c>
      <c r="J245" s="174"/>
      <c r="K245" s="701">
        <v>0</v>
      </c>
      <c r="L245" s="174">
        <v>0</v>
      </c>
      <c r="M245" s="174">
        <v>0</v>
      </c>
      <c r="N245" s="274">
        <v>0</v>
      </c>
      <c r="O245" s="44"/>
      <c r="P245" s="44"/>
    </row>
    <row r="246" spans="1:16" ht="18.399999999999999" customHeight="1">
      <c r="A246" s="58"/>
      <c r="B246" s="59"/>
      <c r="C246" s="60" t="s">
        <v>4</v>
      </c>
      <c r="D246" s="64" t="s">
        <v>45</v>
      </c>
      <c r="E246" s="175">
        <v>1.4581139600139431E-2</v>
      </c>
      <c r="F246" s="175">
        <v>1.3617017002857385E-2</v>
      </c>
      <c r="G246" s="175"/>
      <c r="H246" s="175">
        <v>6.9316521739130443E-2</v>
      </c>
      <c r="I246" s="175">
        <v>0.11557870683183187</v>
      </c>
      <c r="J246" s="175"/>
      <c r="K246" s="175">
        <v>0</v>
      </c>
      <c r="L246" s="175">
        <v>0</v>
      </c>
      <c r="M246" s="175">
        <v>0</v>
      </c>
      <c r="N246" s="275">
        <v>0</v>
      </c>
      <c r="O246" s="44"/>
      <c r="P246" s="44"/>
    </row>
    <row r="247" spans="1:16" ht="18.399999999999999" customHeight="1">
      <c r="A247" s="51" t="s">
        <v>150</v>
      </c>
      <c r="B247" s="52" t="s">
        <v>47</v>
      </c>
      <c r="C247" s="53" t="s">
        <v>151</v>
      </c>
      <c r="D247" s="62" t="s">
        <v>41</v>
      </c>
      <c r="E247" s="672">
        <v>37620000</v>
      </c>
      <c r="F247" s="1063">
        <v>0</v>
      </c>
      <c r="G247" s="1069"/>
      <c r="H247" s="1063">
        <v>14000</v>
      </c>
      <c r="I247" s="1063">
        <v>30549000</v>
      </c>
      <c r="J247" s="1139"/>
      <c r="K247" s="1063">
        <v>770000</v>
      </c>
      <c r="L247" s="1063">
        <v>0</v>
      </c>
      <c r="M247" s="1063">
        <v>0</v>
      </c>
      <c r="N247" s="1071">
        <v>6287000</v>
      </c>
      <c r="O247" s="44"/>
      <c r="P247" s="44"/>
    </row>
    <row r="248" spans="1:16" ht="18.399999999999999" customHeight="1">
      <c r="A248" s="56"/>
      <c r="B248" s="52"/>
      <c r="C248" s="53" t="s">
        <v>4</v>
      </c>
      <c r="D248" s="62" t="s">
        <v>42</v>
      </c>
      <c r="E248" s="672">
        <v>37620000</v>
      </c>
      <c r="F248" s="1063">
        <v>0</v>
      </c>
      <c r="G248" s="1063"/>
      <c r="H248" s="1063">
        <v>14000</v>
      </c>
      <c r="I248" s="1063">
        <v>30644000</v>
      </c>
      <c r="J248" s="1139"/>
      <c r="K248" s="1063">
        <v>675000</v>
      </c>
      <c r="L248" s="1063">
        <v>0</v>
      </c>
      <c r="M248" s="1063">
        <v>0</v>
      </c>
      <c r="N248" s="1071">
        <v>6287000</v>
      </c>
      <c r="O248" s="44"/>
      <c r="P248" s="44"/>
    </row>
    <row r="249" spans="1:16" ht="18.399999999999999" customHeight="1">
      <c r="A249" s="56"/>
      <c r="B249" s="52"/>
      <c r="C249" s="53" t="s">
        <v>4</v>
      </c>
      <c r="D249" s="62" t="s">
        <v>43</v>
      </c>
      <c r="E249" s="672">
        <v>7392528.0600000005</v>
      </c>
      <c r="F249" s="1063">
        <v>0</v>
      </c>
      <c r="G249" s="1063"/>
      <c r="H249" s="1063">
        <v>560</v>
      </c>
      <c r="I249" s="1063">
        <v>5945287.7200000007</v>
      </c>
      <c r="J249" s="1139"/>
      <c r="K249" s="1063">
        <v>49569</v>
      </c>
      <c r="L249" s="1063">
        <v>0</v>
      </c>
      <c r="M249" s="1063">
        <v>0</v>
      </c>
      <c r="N249" s="1071">
        <v>1397111.3399999999</v>
      </c>
      <c r="O249" s="44"/>
      <c r="P249" s="44"/>
    </row>
    <row r="250" spans="1:16" ht="18.399999999999999" customHeight="1">
      <c r="A250" s="56"/>
      <c r="B250" s="52"/>
      <c r="C250" s="53" t="s">
        <v>4</v>
      </c>
      <c r="D250" s="62" t="s">
        <v>44</v>
      </c>
      <c r="E250" s="174">
        <v>0.19650526475279109</v>
      </c>
      <c r="F250" s="174">
        <v>0</v>
      </c>
      <c r="G250" s="174"/>
      <c r="H250" s="174">
        <v>0.04</v>
      </c>
      <c r="I250" s="174">
        <v>0.19461480637664083</v>
      </c>
      <c r="J250" s="174"/>
      <c r="K250" s="174">
        <v>6.4375324675324669E-2</v>
      </c>
      <c r="L250" s="174">
        <v>0</v>
      </c>
      <c r="M250" s="174">
        <v>0</v>
      </c>
      <c r="N250" s="274">
        <v>0.22222225862891679</v>
      </c>
      <c r="O250" s="44"/>
      <c r="P250" s="44"/>
    </row>
    <row r="251" spans="1:16" ht="18.399999999999999" customHeight="1">
      <c r="A251" s="58"/>
      <c r="B251" s="59"/>
      <c r="C251" s="60" t="s">
        <v>4</v>
      </c>
      <c r="D251" s="64" t="s">
        <v>45</v>
      </c>
      <c r="E251" s="175">
        <v>0.19650526475279109</v>
      </c>
      <c r="F251" s="175">
        <v>0</v>
      </c>
      <c r="G251" s="175"/>
      <c r="H251" s="175">
        <v>0.04</v>
      </c>
      <c r="I251" s="175">
        <v>0.19401147761388854</v>
      </c>
      <c r="J251" s="175"/>
      <c r="K251" s="175">
        <v>7.3435555555555559E-2</v>
      </c>
      <c r="L251" s="175">
        <v>0</v>
      </c>
      <c r="M251" s="175">
        <v>0</v>
      </c>
      <c r="N251" s="275">
        <v>0.22222225862891679</v>
      </c>
      <c r="O251" s="44"/>
      <c r="P251" s="44"/>
    </row>
    <row r="252" spans="1:16" ht="18.399999999999999" customHeight="1">
      <c r="A252" s="51" t="s">
        <v>152</v>
      </c>
      <c r="B252" s="52" t="s">
        <v>47</v>
      </c>
      <c r="C252" s="53" t="s">
        <v>153</v>
      </c>
      <c r="D252" s="62" t="s">
        <v>41</v>
      </c>
      <c r="E252" s="672">
        <v>53085000</v>
      </c>
      <c r="F252" s="1063">
        <v>0</v>
      </c>
      <c r="G252" s="1069"/>
      <c r="H252" s="1063">
        <v>10000</v>
      </c>
      <c r="I252" s="1063">
        <v>52475000</v>
      </c>
      <c r="J252" s="1139"/>
      <c r="K252" s="1063">
        <v>600000</v>
      </c>
      <c r="L252" s="1063">
        <v>0</v>
      </c>
      <c r="M252" s="1063">
        <v>0</v>
      </c>
      <c r="N252" s="1071">
        <v>0</v>
      </c>
      <c r="O252" s="44"/>
      <c r="P252" s="44"/>
    </row>
    <row r="253" spans="1:16" ht="18.399999999999999" customHeight="1">
      <c r="A253" s="56"/>
      <c r="B253" s="52"/>
      <c r="C253" s="53" t="s">
        <v>4</v>
      </c>
      <c r="D253" s="62" t="s">
        <v>42</v>
      </c>
      <c r="E253" s="672">
        <v>53085000</v>
      </c>
      <c r="F253" s="1063">
        <v>0</v>
      </c>
      <c r="G253" s="1063"/>
      <c r="H253" s="1063">
        <v>12000</v>
      </c>
      <c r="I253" s="1063">
        <v>52473000</v>
      </c>
      <c r="J253" s="1139"/>
      <c r="K253" s="1063">
        <v>600000</v>
      </c>
      <c r="L253" s="1063">
        <v>0</v>
      </c>
      <c r="M253" s="1063">
        <v>0</v>
      </c>
      <c r="N253" s="1071">
        <v>0</v>
      </c>
      <c r="O253" s="44"/>
      <c r="P253" s="44"/>
    </row>
    <row r="254" spans="1:16" ht="18.399999999999999" customHeight="1">
      <c r="A254" s="56"/>
      <c r="B254" s="52"/>
      <c r="C254" s="53" t="s">
        <v>4</v>
      </c>
      <c r="D254" s="62" t="s">
        <v>43</v>
      </c>
      <c r="E254" s="672">
        <v>7886999.8499999996</v>
      </c>
      <c r="F254" s="1063">
        <v>0</v>
      </c>
      <c r="G254" s="1063"/>
      <c r="H254" s="1063">
        <v>9994.2800000000007</v>
      </c>
      <c r="I254" s="1063">
        <v>7877005.5699999994</v>
      </c>
      <c r="J254" s="1139"/>
      <c r="K254" s="1063">
        <v>0</v>
      </c>
      <c r="L254" s="1063">
        <v>0</v>
      </c>
      <c r="M254" s="1063">
        <v>0</v>
      </c>
      <c r="N254" s="1071">
        <v>0</v>
      </c>
      <c r="O254" s="44"/>
      <c r="P254" s="44"/>
    </row>
    <row r="255" spans="1:16" ht="18" customHeight="1">
      <c r="A255" s="56"/>
      <c r="B255" s="52"/>
      <c r="C255" s="53" t="s">
        <v>4</v>
      </c>
      <c r="D255" s="62" t="s">
        <v>44</v>
      </c>
      <c r="E255" s="174">
        <v>0.14857304040689459</v>
      </c>
      <c r="F255" s="174">
        <v>0</v>
      </c>
      <c r="G255" s="174"/>
      <c r="H255" s="174">
        <v>0.99942800000000009</v>
      </c>
      <c r="I255" s="174">
        <v>0.15010968213434966</v>
      </c>
      <c r="J255" s="174"/>
      <c r="K255" s="174">
        <v>0</v>
      </c>
      <c r="L255" s="174">
        <v>0</v>
      </c>
      <c r="M255" s="174">
        <v>0</v>
      </c>
      <c r="N255" s="274">
        <v>0</v>
      </c>
      <c r="O255" s="44"/>
      <c r="P255" s="44"/>
    </row>
    <row r="256" spans="1:16" ht="18.399999999999999" customHeight="1">
      <c r="A256" s="58"/>
      <c r="B256" s="59"/>
      <c r="C256" s="60" t="s">
        <v>4</v>
      </c>
      <c r="D256" s="61" t="s">
        <v>45</v>
      </c>
      <c r="E256" s="276">
        <v>0.14857304040689459</v>
      </c>
      <c r="F256" s="175">
        <v>0</v>
      </c>
      <c r="G256" s="175"/>
      <c r="H256" s="175">
        <v>0.83285666666666669</v>
      </c>
      <c r="I256" s="175">
        <v>0.15011540354086864</v>
      </c>
      <c r="J256" s="175"/>
      <c r="K256" s="175">
        <v>0</v>
      </c>
      <c r="L256" s="175">
        <v>0</v>
      </c>
      <c r="M256" s="175">
        <v>0</v>
      </c>
      <c r="N256" s="275">
        <v>0</v>
      </c>
      <c r="O256" s="44"/>
      <c r="P256" s="44"/>
    </row>
    <row r="257" spans="1:16" ht="18.399999999999999" customHeight="1">
      <c r="A257" s="51" t="s">
        <v>735</v>
      </c>
      <c r="B257" s="52" t="s">
        <v>47</v>
      </c>
      <c r="C257" s="53" t="s">
        <v>737</v>
      </c>
      <c r="D257" s="62" t="s">
        <v>41</v>
      </c>
      <c r="E257" s="672">
        <v>283894000</v>
      </c>
      <c r="F257" s="1063">
        <v>0</v>
      </c>
      <c r="G257" s="1069"/>
      <c r="H257" s="1063">
        <v>481000</v>
      </c>
      <c r="I257" s="1063">
        <v>231100000</v>
      </c>
      <c r="J257" s="1139"/>
      <c r="K257" s="1063">
        <v>2682000</v>
      </c>
      <c r="L257" s="1063">
        <v>0</v>
      </c>
      <c r="M257" s="1063">
        <v>0</v>
      </c>
      <c r="N257" s="1071">
        <v>49631000</v>
      </c>
      <c r="O257" s="44"/>
      <c r="P257" s="44"/>
    </row>
    <row r="258" spans="1:16" ht="18.399999999999999" customHeight="1">
      <c r="A258" s="56"/>
      <c r="B258" s="52"/>
      <c r="C258" s="53" t="s">
        <v>4</v>
      </c>
      <c r="D258" s="62" t="s">
        <v>42</v>
      </c>
      <c r="E258" s="672">
        <v>289144000</v>
      </c>
      <c r="F258" s="1063">
        <v>0</v>
      </c>
      <c r="G258" s="1063"/>
      <c r="H258" s="1063">
        <v>481000</v>
      </c>
      <c r="I258" s="1063">
        <v>236250000</v>
      </c>
      <c r="J258" s="1139"/>
      <c r="K258" s="1063">
        <v>2782000</v>
      </c>
      <c r="L258" s="1063">
        <v>0</v>
      </c>
      <c r="M258" s="1063">
        <v>0</v>
      </c>
      <c r="N258" s="1071">
        <v>49631000</v>
      </c>
      <c r="O258" s="44"/>
      <c r="P258" s="44"/>
    </row>
    <row r="259" spans="1:16" ht="18.399999999999999" customHeight="1">
      <c r="A259" s="56"/>
      <c r="B259" s="52"/>
      <c r="C259" s="53" t="s">
        <v>4</v>
      </c>
      <c r="D259" s="62" t="s">
        <v>43</v>
      </c>
      <c r="E259" s="672">
        <v>32197800.780000001</v>
      </c>
      <c r="F259" s="1063">
        <v>0</v>
      </c>
      <c r="G259" s="1063"/>
      <c r="H259" s="1063">
        <v>62559.48</v>
      </c>
      <c r="I259" s="1063">
        <v>29996876.16</v>
      </c>
      <c r="J259" s="1139"/>
      <c r="K259" s="1063">
        <v>52674.75</v>
      </c>
      <c r="L259" s="1063">
        <v>0</v>
      </c>
      <c r="M259" s="1063">
        <v>0</v>
      </c>
      <c r="N259" s="1071">
        <v>2085690.3900000001</v>
      </c>
      <c r="O259" s="44"/>
      <c r="P259" s="44"/>
    </row>
    <row r="260" spans="1:16" ht="18.399999999999999" customHeight="1">
      <c r="A260" s="56"/>
      <c r="B260" s="52"/>
      <c r="C260" s="53" t="s">
        <v>4</v>
      </c>
      <c r="D260" s="62" t="s">
        <v>44</v>
      </c>
      <c r="E260" s="174">
        <v>0.1134148688595039</v>
      </c>
      <c r="F260" s="174">
        <v>0</v>
      </c>
      <c r="G260" s="174"/>
      <c r="H260" s="174">
        <v>0.13006128898128899</v>
      </c>
      <c r="I260" s="174">
        <v>0.12980041609692775</v>
      </c>
      <c r="J260" s="174"/>
      <c r="K260" s="174">
        <v>1.9640100671140939E-2</v>
      </c>
      <c r="L260" s="174">
        <v>0</v>
      </c>
      <c r="M260" s="174">
        <v>0</v>
      </c>
      <c r="N260" s="274">
        <v>4.2023944510487403E-2</v>
      </c>
      <c r="O260" s="44"/>
      <c r="P260" s="44"/>
    </row>
    <row r="261" spans="1:16" ht="18.399999999999999" customHeight="1">
      <c r="A261" s="58"/>
      <c r="B261" s="59"/>
      <c r="C261" s="60" t="s">
        <v>4</v>
      </c>
      <c r="D261" s="61" t="s">
        <v>45</v>
      </c>
      <c r="E261" s="276">
        <v>0.11135559022493982</v>
      </c>
      <c r="F261" s="175">
        <v>0</v>
      </c>
      <c r="G261" s="175"/>
      <c r="H261" s="175">
        <v>0.13006128898128899</v>
      </c>
      <c r="I261" s="175">
        <v>0.12697090438095238</v>
      </c>
      <c r="J261" s="175"/>
      <c r="K261" s="175">
        <v>1.8934130122214236E-2</v>
      </c>
      <c r="L261" s="175">
        <v>0</v>
      </c>
      <c r="M261" s="175">
        <v>0</v>
      </c>
      <c r="N261" s="275">
        <v>4.2023944510487403E-2</v>
      </c>
      <c r="O261" s="44"/>
      <c r="P261" s="44"/>
    </row>
    <row r="262" spans="1:16" ht="18.399999999999999" customHeight="1">
      <c r="A262" s="51" t="s">
        <v>154</v>
      </c>
      <c r="B262" s="52" t="s">
        <v>47</v>
      </c>
      <c r="C262" s="53" t="s">
        <v>155</v>
      </c>
      <c r="D262" s="54" t="s">
        <v>41</v>
      </c>
      <c r="E262" s="672">
        <v>16673000</v>
      </c>
      <c r="F262" s="1063">
        <v>0</v>
      </c>
      <c r="G262" s="1069"/>
      <c r="H262" s="1063">
        <v>3893000</v>
      </c>
      <c r="I262" s="1063">
        <v>12280000</v>
      </c>
      <c r="J262" s="1139"/>
      <c r="K262" s="1063">
        <v>500000</v>
      </c>
      <c r="L262" s="1063">
        <v>0</v>
      </c>
      <c r="M262" s="1063">
        <v>0</v>
      </c>
      <c r="N262" s="1071">
        <v>0</v>
      </c>
      <c r="O262" s="44"/>
      <c r="P262" s="44"/>
    </row>
    <row r="263" spans="1:16" ht="18.399999999999999" customHeight="1">
      <c r="A263" s="56"/>
      <c r="B263" s="52"/>
      <c r="C263" s="53" t="s">
        <v>4</v>
      </c>
      <c r="D263" s="62" t="s">
        <v>42</v>
      </c>
      <c r="E263" s="672">
        <v>16673000</v>
      </c>
      <c r="F263" s="1063">
        <v>0</v>
      </c>
      <c r="G263" s="1063"/>
      <c r="H263" s="1063">
        <v>3893000</v>
      </c>
      <c r="I263" s="1063">
        <v>12280000</v>
      </c>
      <c r="J263" s="1139"/>
      <c r="K263" s="1063">
        <v>500000</v>
      </c>
      <c r="L263" s="1063">
        <v>0</v>
      </c>
      <c r="M263" s="1063">
        <v>0</v>
      </c>
      <c r="N263" s="1071">
        <v>0</v>
      </c>
      <c r="O263" s="44"/>
      <c r="P263" s="44"/>
    </row>
    <row r="264" spans="1:16" ht="18.399999999999999" customHeight="1">
      <c r="A264" s="56"/>
      <c r="B264" s="52"/>
      <c r="C264" s="53" t="s">
        <v>4</v>
      </c>
      <c r="D264" s="62" t="s">
        <v>43</v>
      </c>
      <c r="E264" s="672">
        <v>1997642.1199999996</v>
      </c>
      <c r="F264" s="1063">
        <v>0</v>
      </c>
      <c r="G264" s="1063"/>
      <c r="H264" s="1063">
        <v>382627.55</v>
      </c>
      <c r="I264" s="1063">
        <v>1615014.5699999996</v>
      </c>
      <c r="J264" s="1139"/>
      <c r="K264" s="1063">
        <v>0</v>
      </c>
      <c r="L264" s="1063">
        <v>0</v>
      </c>
      <c r="M264" s="1063">
        <v>0</v>
      </c>
      <c r="N264" s="1071">
        <v>0</v>
      </c>
      <c r="O264" s="44"/>
      <c r="P264" s="44"/>
    </row>
    <row r="265" spans="1:16" ht="18.399999999999999" customHeight="1">
      <c r="A265" s="56"/>
      <c r="B265" s="52"/>
      <c r="C265" s="53" t="s">
        <v>4</v>
      </c>
      <c r="D265" s="62" t="s">
        <v>44</v>
      </c>
      <c r="E265" s="174">
        <v>0.11981299826066093</v>
      </c>
      <c r="F265" s="174">
        <v>0</v>
      </c>
      <c r="G265" s="174"/>
      <c r="H265" s="174">
        <v>9.8286039044438736E-2</v>
      </c>
      <c r="I265" s="174">
        <v>0.13151584446254069</v>
      </c>
      <c r="J265" s="174"/>
      <c r="K265" s="174">
        <v>0</v>
      </c>
      <c r="L265" s="174">
        <v>0</v>
      </c>
      <c r="M265" s="174">
        <v>0</v>
      </c>
      <c r="N265" s="274">
        <v>0</v>
      </c>
      <c r="O265" s="44"/>
      <c r="P265" s="44"/>
    </row>
    <row r="266" spans="1:16" ht="18.399999999999999" customHeight="1">
      <c r="A266" s="58"/>
      <c r="B266" s="59"/>
      <c r="C266" s="60" t="s">
        <v>4</v>
      </c>
      <c r="D266" s="64" t="s">
        <v>45</v>
      </c>
      <c r="E266" s="175">
        <v>0.11981299826066093</v>
      </c>
      <c r="F266" s="175">
        <v>0</v>
      </c>
      <c r="G266" s="175"/>
      <c r="H266" s="175">
        <v>9.8286039044438736E-2</v>
      </c>
      <c r="I266" s="175">
        <v>0.13151584446254069</v>
      </c>
      <c r="J266" s="175"/>
      <c r="K266" s="175">
        <v>0</v>
      </c>
      <c r="L266" s="175">
        <v>0</v>
      </c>
      <c r="M266" s="175">
        <v>0</v>
      </c>
      <c r="N266" s="275">
        <v>0</v>
      </c>
      <c r="O266" s="44"/>
      <c r="P266" s="44"/>
    </row>
    <row r="267" spans="1:16" ht="18.399999999999999" customHeight="1">
      <c r="A267" s="51" t="s">
        <v>156</v>
      </c>
      <c r="B267" s="52" t="s">
        <v>47</v>
      </c>
      <c r="C267" s="53" t="s">
        <v>157</v>
      </c>
      <c r="D267" s="62" t="s">
        <v>41</v>
      </c>
      <c r="E267" s="672">
        <v>101036000</v>
      </c>
      <c r="F267" s="1063">
        <v>1550000</v>
      </c>
      <c r="G267" s="1069"/>
      <c r="H267" s="1063">
        <v>540000</v>
      </c>
      <c r="I267" s="1063">
        <v>87036000</v>
      </c>
      <c r="J267" s="1139"/>
      <c r="K267" s="1063">
        <v>8217000</v>
      </c>
      <c r="L267" s="1063">
        <v>0</v>
      </c>
      <c r="M267" s="1063">
        <v>0</v>
      </c>
      <c r="N267" s="1071">
        <v>3693000</v>
      </c>
    </row>
    <row r="268" spans="1:16" ht="18.399999999999999" customHeight="1">
      <c r="A268" s="56"/>
      <c r="B268" s="52"/>
      <c r="C268" s="53" t="s">
        <v>158</v>
      </c>
      <c r="D268" s="62" t="s">
        <v>42</v>
      </c>
      <c r="E268" s="672">
        <v>101174806</v>
      </c>
      <c r="F268" s="1063">
        <v>1550000</v>
      </c>
      <c r="G268" s="1063"/>
      <c r="H268" s="1063">
        <v>540000</v>
      </c>
      <c r="I268" s="1063">
        <v>87036000</v>
      </c>
      <c r="J268" s="1139"/>
      <c r="K268" s="1063">
        <v>8217000</v>
      </c>
      <c r="L268" s="1063">
        <v>0</v>
      </c>
      <c r="M268" s="1063">
        <v>0</v>
      </c>
      <c r="N268" s="1071">
        <v>3831806</v>
      </c>
    </row>
    <row r="269" spans="1:16" ht="18.399999999999999" customHeight="1">
      <c r="A269" s="56"/>
      <c r="B269" s="52"/>
      <c r="C269" s="53" t="s">
        <v>4</v>
      </c>
      <c r="D269" s="62" t="s">
        <v>43</v>
      </c>
      <c r="E269" s="672">
        <v>11992735.810000001</v>
      </c>
      <c r="F269" s="1063">
        <v>950000</v>
      </c>
      <c r="G269" s="1063"/>
      <c r="H269" s="1063">
        <v>44432.14</v>
      </c>
      <c r="I269" s="1063">
        <v>10629005.08</v>
      </c>
      <c r="J269" s="1139"/>
      <c r="K269" s="1063">
        <v>0</v>
      </c>
      <c r="L269" s="1063">
        <v>0</v>
      </c>
      <c r="M269" s="1063">
        <v>0</v>
      </c>
      <c r="N269" s="1071">
        <v>369298.58999999991</v>
      </c>
    </row>
    <row r="270" spans="1:16" ht="18.399999999999999" customHeight="1">
      <c r="A270" s="56"/>
      <c r="B270" s="52"/>
      <c r="C270" s="53" t="s">
        <v>4</v>
      </c>
      <c r="D270" s="62" t="s">
        <v>44</v>
      </c>
      <c r="E270" s="174">
        <v>0.11869765044142683</v>
      </c>
      <c r="F270" s="174">
        <v>0.61290322580645162</v>
      </c>
      <c r="G270" s="174"/>
      <c r="H270" s="174">
        <v>8.2281740740740739E-2</v>
      </c>
      <c r="I270" s="174">
        <v>0.12212193896778345</v>
      </c>
      <c r="J270" s="174"/>
      <c r="K270" s="174">
        <v>0</v>
      </c>
      <c r="L270" s="174">
        <v>0</v>
      </c>
      <c r="M270" s="174">
        <v>0</v>
      </c>
      <c r="N270" s="274">
        <v>9.9999618196588119E-2</v>
      </c>
    </row>
    <row r="271" spans="1:16" ht="18.399999999999999" customHeight="1">
      <c r="A271" s="58"/>
      <c r="B271" s="59"/>
      <c r="C271" s="60" t="s">
        <v>4</v>
      </c>
      <c r="D271" s="64" t="s">
        <v>45</v>
      </c>
      <c r="E271" s="175">
        <v>0.11853480410923645</v>
      </c>
      <c r="F271" s="175">
        <v>0.61290322580645162</v>
      </c>
      <c r="G271" s="175"/>
      <c r="H271" s="175">
        <v>8.2281740740740739E-2</v>
      </c>
      <c r="I271" s="175">
        <v>0.12212193896778345</v>
      </c>
      <c r="J271" s="175"/>
      <c r="K271" s="175">
        <v>0</v>
      </c>
      <c r="L271" s="175">
        <v>0</v>
      </c>
      <c r="M271" s="175">
        <v>0</v>
      </c>
      <c r="N271" s="275">
        <v>9.6377162622533583E-2</v>
      </c>
    </row>
    <row r="272" spans="1:16" ht="18.399999999999999" customHeight="1">
      <c r="A272" s="51" t="s">
        <v>159</v>
      </c>
      <c r="B272" s="52" t="s">
        <v>47</v>
      </c>
      <c r="C272" s="53" t="s">
        <v>160</v>
      </c>
      <c r="D272" s="62" t="s">
        <v>41</v>
      </c>
      <c r="E272" s="672">
        <v>134282000</v>
      </c>
      <c r="F272" s="1063">
        <v>2500000</v>
      </c>
      <c r="G272" s="1069"/>
      <c r="H272" s="1063">
        <v>108660000</v>
      </c>
      <c r="I272" s="1063">
        <v>22762000</v>
      </c>
      <c r="J272" s="1139"/>
      <c r="K272" s="1063">
        <v>360000</v>
      </c>
      <c r="L272" s="1063">
        <v>0</v>
      </c>
      <c r="M272" s="1063">
        <v>0</v>
      </c>
      <c r="N272" s="1071">
        <v>0</v>
      </c>
    </row>
    <row r="273" spans="1:14" ht="18.399999999999999" customHeight="1">
      <c r="A273" s="56"/>
      <c r="B273" s="52"/>
      <c r="C273" s="53" t="s">
        <v>161</v>
      </c>
      <c r="D273" s="62" t="s">
        <v>42</v>
      </c>
      <c r="E273" s="672">
        <v>144597000</v>
      </c>
      <c r="F273" s="1063">
        <v>2500000</v>
      </c>
      <c r="G273" s="1063"/>
      <c r="H273" s="1063">
        <v>118660000</v>
      </c>
      <c r="I273" s="1063">
        <v>23077000</v>
      </c>
      <c r="J273" s="1139"/>
      <c r="K273" s="1063">
        <v>360000</v>
      </c>
      <c r="L273" s="1063">
        <v>0</v>
      </c>
      <c r="M273" s="1063">
        <v>0</v>
      </c>
      <c r="N273" s="1071">
        <v>0</v>
      </c>
    </row>
    <row r="274" spans="1:14" ht="18.399999999999999" customHeight="1">
      <c r="A274" s="56"/>
      <c r="B274" s="52"/>
      <c r="C274" s="53" t="s">
        <v>4</v>
      </c>
      <c r="D274" s="62" t="s">
        <v>43</v>
      </c>
      <c r="E274" s="672">
        <v>29179724.649999999</v>
      </c>
      <c r="F274" s="1063">
        <v>1305000</v>
      </c>
      <c r="G274" s="1063"/>
      <c r="H274" s="1063">
        <v>23896395.640000001</v>
      </c>
      <c r="I274" s="1063">
        <v>3978329.01</v>
      </c>
      <c r="J274" s="1139"/>
      <c r="K274" s="1063">
        <v>0</v>
      </c>
      <c r="L274" s="1063">
        <v>0</v>
      </c>
      <c r="M274" s="1063">
        <v>0</v>
      </c>
      <c r="N274" s="1071">
        <v>0</v>
      </c>
    </row>
    <row r="275" spans="1:14" ht="18.399999999999999" customHeight="1">
      <c r="A275" s="56"/>
      <c r="B275" s="52"/>
      <c r="C275" s="53" t="s">
        <v>4</v>
      </c>
      <c r="D275" s="62" t="s">
        <v>44</v>
      </c>
      <c r="E275" s="174">
        <v>0.21730183233791572</v>
      </c>
      <c r="F275" s="174">
        <v>0.52200000000000002</v>
      </c>
      <c r="G275" s="174"/>
      <c r="H275" s="174">
        <v>0.2199189733112461</v>
      </c>
      <c r="I275" s="174">
        <v>0.17477941349617784</v>
      </c>
      <c r="J275" s="174"/>
      <c r="K275" s="174">
        <v>0</v>
      </c>
      <c r="L275" s="174">
        <v>0</v>
      </c>
      <c r="M275" s="174">
        <v>0</v>
      </c>
      <c r="N275" s="274">
        <v>0</v>
      </c>
    </row>
    <row r="276" spans="1:14" ht="18.399999999999999" customHeight="1">
      <c r="A276" s="58"/>
      <c r="B276" s="59"/>
      <c r="C276" s="60" t="s">
        <v>4</v>
      </c>
      <c r="D276" s="64" t="s">
        <v>45</v>
      </c>
      <c r="E276" s="175">
        <v>0.20180034613442879</v>
      </c>
      <c r="F276" s="175">
        <v>0.52200000000000002</v>
      </c>
      <c r="G276" s="175"/>
      <c r="H276" s="175">
        <v>0.20138543435024439</v>
      </c>
      <c r="I276" s="175">
        <v>0.17239368245439182</v>
      </c>
      <c r="J276" s="175"/>
      <c r="K276" s="175">
        <v>0</v>
      </c>
      <c r="L276" s="175">
        <v>0</v>
      </c>
      <c r="M276" s="175">
        <v>0</v>
      </c>
      <c r="N276" s="275">
        <v>0</v>
      </c>
    </row>
    <row r="277" spans="1:14" ht="18.399999999999999" customHeight="1">
      <c r="A277" s="51" t="s">
        <v>738</v>
      </c>
      <c r="B277" s="52" t="s">
        <v>47</v>
      </c>
      <c r="C277" s="53" t="s">
        <v>739</v>
      </c>
      <c r="D277" s="62" t="s">
        <v>41</v>
      </c>
      <c r="E277" s="672">
        <v>71574000</v>
      </c>
      <c r="F277" s="1063">
        <v>0</v>
      </c>
      <c r="G277" s="1069"/>
      <c r="H277" s="1063">
        <v>91000</v>
      </c>
      <c r="I277" s="1063">
        <v>67735000</v>
      </c>
      <c r="J277" s="1139"/>
      <c r="K277" s="1063">
        <v>1660000</v>
      </c>
      <c r="L277" s="1063">
        <v>0</v>
      </c>
      <c r="M277" s="1063">
        <v>0</v>
      </c>
      <c r="N277" s="1071">
        <v>2088000</v>
      </c>
    </row>
    <row r="278" spans="1:14" ht="18.399999999999999" customHeight="1">
      <c r="A278" s="56"/>
      <c r="B278" s="52"/>
      <c r="C278" s="53"/>
      <c r="D278" s="62" t="s">
        <v>42</v>
      </c>
      <c r="E278" s="672">
        <v>71574000</v>
      </c>
      <c r="F278" s="1063">
        <v>0</v>
      </c>
      <c r="G278" s="1063"/>
      <c r="H278" s="1063">
        <v>91000</v>
      </c>
      <c r="I278" s="1063">
        <v>67735000</v>
      </c>
      <c r="J278" s="1139"/>
      <c r="K278" s="1063">
        <v>1660000</v>
      </c>
      <c r="L278" s="1063">
        <v>0</v>
      </c>
      <c r="M278" s="1063">
        <v>0</v>
      </c>
      <c r="N278" s="1071">
        <v>2088000</v>
      </c>
    </row>
    <row r="279" spans="1:14" ht="18.399999999999999" customHeight="1">
      <c r="A279" s="56"/>
      <c r="B279" s="52"/>
      <c r="C279" s="53" t="s">
        <v>4</v>
      </c>
      <c r="D279" s="62" t="s">
        <v>43</v>
      </c>
      <c r="E279" s="672">
        <v>7760472.3000000007</v>
      </c>
      <c r="F279" s="1063">
        <v>0</v>
      </c>
      <c r="G279" s="1063"/>
      <c r="H279" s="1063">
        <v>6303.84</v>
      </c>
      <c r="I279" s="1063">
        <v>7458829.3500000006</v>
      </c>
      <c r="J279" s="1139"/>
      <c r="K279" s="1063">
        <v>38745</v>
      </c>
      <c r="L279" s="1063">
        <v>0</v>
      </c>
      <c r="M279" s="1063">
        <v>0</v>
      </c>
      <c r="N279" s="1071">
        <v>256594.10999999996</v>
      </c>
    </row>
    <row r="280" spans="1:14" ht="18.399999999999999" customHeight="1">
      <c r="A280" s="56"/>
      <c r="B280" s="52"/>
      <c r="C280" s="53" t="s">
        <v>4</v>
      </c>
      <c r="D280" s="62" t="s">
        <v>44</v>
      </c>
      <c r="E280" s="174">
        <v>0.10842585715483277</v>
      </c>
      <c r="F280" s="174">
        <v>0</v>
      </c>
      <c r="G280" s="174"/>
      <c r="H280" s="174">
        <v>6.9272967032967037E-2</v>
      </c>
      <c r="I280" s="174">
        <v>0.11011780246549052</v>
      </c>
      <c r="J280" s="174"/>
      <c r="K280" s="174">
        <v>2.3340361445783133E-2</v>
      </c>
      <c r="L280" s="174">
        <v>0</v>
      </c>
      <c r="M280" s="174">
        <v>0</v>
      </c>
      <c r="N280" s="274">
        <v>0.12288989942528733</v>
      </c>
    </row>
    <row r="281" spans="1:14" ht="18.399999999999999" customHeight="1">
      <c r="A281" s="58"/>
      <c r="B281" s="59"/>
      <c r="C281" s="60" t="s">
        <v>4</v>
      </c>
      <c r="D281" s="64" t="s">
        <v>45</v>
      </c>
      <c r="E281" s="175">
        <v>0.10842585715483277</v>
      </c>
      <c r="F281" s="175">
        <v>0</v>
      </c>
      <c r="G281" s="175"/>
      <c r="H281" s="175">
        <v>6.9272967032967037E-2</v>
      </c>
      <c r="I281" s="175">
        <v>0.11011780246549052</v>
      </c>
      <c r="J281" s="175"/>
      <c r="K281" s="175">
        <v>2.3340361445783133E-2</v>
      </c>
      <c r="L281" s="175">
        <v>0</v>
      </c>
      <c r="M281" s="175">
        <v>0</v>
      </c>
      <c r="N281" s="275">
        <v>0.12288989942528733</v>
      </c>
    </row>
    <row r="282" spans="1:14" ht="18.399999999999999" customHeight="1">
      <c r="A282" s="51" t="s">
        <v>162</v>
      </c>
      <c r="B282" s="52" t="s">
        <v>47</v>
      </c>
      <c r="C282" s="53" t="s">
        <v>163</v>
      </c>
      <c r="D282" s="62" t="s">
        <v>41</v>
      </c>
      <c r="E282" s="672">
        <v>211289000</v>
      </c>
      <c r="F282" s="1063">
        <v>0</v>
      </c>
      <c r="G282" s="1069"/>
      <c r="H282" s="1063">
        <v>2704000</v>
      </c>
      <c r="I282" s="1063">
        <v>193847000</v>
      </c>
      <c r="J282" s="1139"/>
      <c r="K282" s="1063">
        <v>14738000</v>
      </c>
      <c r="L282" s="1063">
        <v>0</v>
      </c>
      <c r="M282" s="1063">
        <v>0</v>
      </c>
      <c r="N282" s="1071">
        <v>0</v>
      </c>
    </row>
    <row r="283" spans="1:14" ht="18.399999999999999" customHeight="1">
      <c r="A283" s="56"/>
      <c r="B283" s="52"/>
      <c r="C283" s="53" t="s">
        <v>4</v>
      </c>
      <c r="D283" s="62" t="s">
        <v>42</v>
      </c>
      <c r="E283" s="672">
        <v>211289000</v>
      </c>
      <c r="F283" s="1063">
        <v>0</v>
      </c>
      <c r="G283" s="1063"/>
      <c r="H283" s="1063">
        <v>2704000</v>
      </c>
      <c r="I283" s="1063">
        <v>190855600</v>
      </c>
      <c r="J283" s="1139"/>
      <c r="K283" s="1063">
        <v>17729400</v>
      </c>
      <c r="L283" s="1063">
        <v>0</v>
      </c>
      <c r="M283" s="1063">
        <v>0</v>
      </c>
      <c r="N283" s="1071">
        <v>0</v>
      </c>
    </row>
    <row r="284" spans="1:14" ht="18.399999999999999" customHeight="1">
      <c r="A284" s="56"/>
      <c r="B284" s="52"/>
      <c r="C284" s="53" t="s">
        <v>4</v>
      </c>
      <c r="D284" s="62" t="s">
        <v>43</v>
      </c>
      <c r="E284" s="672">
        <v>35661862.370000005</v>
      </c>
      <c r="F284" s="1063">
        <v>0</v>
      </c>
      <c r="G284" s="1063"/>
      <c r="H284" s="1063">
        <v>454318.68</v>
      </c>
      <c r="I284" s="1063">
        <v>35199244.380000003</v>
      </c>
      <c r="J284" s="1139"/>
      <c r="K284" s="1063">
        <v>8299.31</v>
      </c>
      <c r="L284" s="1063">
        <v>0</v>
      </c>
      <c r="M284" s="1063">
        <v>0</v>
      </c>
      <c r="N284" s="1071">
        <v>0</v>
      </c>
    </row>
    <row r="285" spans="1:14" ht="18.399999999999999" customHeight="1">
      <c r="A285" s="56"/>
      <c r="B285" s="52"/>
      <c r="C285" s="53" t="s">
        <v>4</v>
      </c>
      <c r="D285" s="62" t="s">
        <v>44</v>
      </c>
      <c r="E285" s="174">
        <v>0.16878238985465407</v>
      </c>
      <c r="F285" s="174">
        <v>0</v>
      </c>
      <c r="G285" s="174"/>
      <c r="H285" s="174">
        <v>0.16801726331360947</v>
      </c>
      <c r="I285" s="174">
        <v>0.18158261092511105</v>
      </c>
      <c r="J285" s="174"/>
      <c r="K285" s="174">
        <v>5.6312321888994437E-4</v>
      </c>
      <c r="L285" s="174">
        <v>0</v>
      </c>
      <c r="M285" s="174">
        <v>0</v>
      </c>
      <c r="N285" s="274">
        <v>0</v>
      </c>
    </row>
    <row r="286" spans="1:14" ht="18.399999999999999" customHeight="1">
      <c r="A286" s="58"/>
      <c r="B286" s="59"/>
      <c r="C286" s="60" t="s">
        <v>4</v>
      </c>
      <c r="D286" s="64" t="s">
        <v>45</v>
      </c>
      <c r="E286" s="175">
        <v>0.16878238985465407</v>
      </c>
      <c r="F286" s="175">
        <v>0</v>
      </c>
      <c r="G286" s="175"/>
      <c r="H286" s="175">
        <v>0.16801726331360947</v>
      </c>
      <c r="I286" s="175">
        <v>0.18442866952816686</v>
      </c>
      <c r="J286" s="175"/>
      <c r="K286" s="175">
        <v>4.6811003192437416E-4</v>
      </c>
      <c r="L286" s="175">
        <v>0</v>
      </c>
      <c r="M286" s="175">
        <v>0</v>
      </c>
      <c r="N286" s="275">
        <v>0</v>
      </c>
    </row>
    <row r="287" spans="1:14" ht="18.399999999999999" customHeight="1">
      <c r="A287" s="51" t="s">
        <v>164</v>
      </c>
      <c r="B287" s="52" t="s">
        <v>47</v>
      </c>
      <c r="C287" s="53" t="s">
        <v>165</v>
      </c>
      <c r="D287" s="62" t="s">
        <v>41</v>
      </c>
      <c r="E287" s="672">
        <v>631586000</v>
      </c>
      <c r="F287" s="1063">
        <v>0</v>
      </c>
      <c r="G287" s="1069"/>
      <c r="H287" s="1063">
        <v>16623000</v>
      </c>
      <c r="I287" s="1063">
        <v>596927000</v>
      </c>
      <c r="J287" s="1139"/>
      <c r="K287" s="1063">
        <v>15823000</v>
      </c>
      <c r="L287" s="1063">
        <v>0</v>
      </c>
      <c r="M287" s="1063">
        <v>0</v>
      </c>
      <c r="N287" s="1071">
        <v>2213000</v>
      </c>
    </row>
    <row r="288" spans="1:14" ht="18.399999999999999" customHeight="1">
      <c r="A288" s="56"/>
      <c r="B288" s="52"/>
      <c r="C288" s="53" t="s">
        <v>166</v>
      </c>
      <c r="D288" s="62" t="s">
        <v>42</v>
      </c>
      <c r="E288" s="672">
        <v>631658788</v>
      </c>
      <c r="F288" s="1063">
        <v>0</v>
      </c>
      <c r="G288" s="1063"/>
      <c r="H288" s="1063">
        <v>16623000</v>
      </c>
      <c r="I288" s="1063">
        <v>596927000</v>
      </c>
      <c r="J288" s="1139"/>
      <c r="K288" s="1063">
        <v>15823000</v>
      </c>
      <c r="L288" s="1063">
        <v>0</v>
      </c>
      <c r="M288" s="1063">
        <v>0</v>
      </c>
      <c r="N288" s="1071">
        <v>2285788</v>
      </c>
    </row>
    <row r="289" spans="1:14" ht="18.399999999999999" customHeight="1">
      <c r="A289" s="56"/>
      <c r="B289" s="52"/>
      <c r="C289" s="53" t="s">
        <v>4</v>
      </c>
      <c r="D289" s="62" t="s">
        <v>43</v>
      </c>
      <c r="E289" s="672">
        <v>109494245.80999999</v>
      </c>
      <c r="F289" s="1063">
        <v>0</v>
      </c>
      <c r="G289" s="1063"/>
      <c r="H289" s="1063">
        <v>1705154.26</v>
      </c>
      <c r="I289" s="1063">
        <v>107040079.82999998</v>
      </c>
      <c r="J289" s="1139"/>
      <c r="K289" s="1063">
        <v>472437.94</v>
      </c>
      <c r="L289" s="1063">
        <v>0</v>
      </c>
      <c r="M289" s="1063">
        <v>0</v>
      </c>
      <c r="N289" s="1071">
        <v>276573.77999999997</v>
      </c>
    </row>
    <row r="290" spans="1:14" ht="18.399999999999999" customHeight="1">
      <c r="A290" s="56"/>
      <c r="B290" s="52"/>
      <c r="C290" s="53" t="s">
        <v>4</v>
      </c>
      <c r="D290" s="62" t="s">
        <v>44</v>
      </c>
      <c r="E290" s="174">
        <v>0.17336395330168811</v>
      </c>
      <c r="F290" s="174">
        <v>0</v>
      </c>
      <c r="G290" s="174"/>
      <c r="H290" s="174">
        <v>0.10257800998616375</v>
      </c>
      <c r="I290" s="174">
        <v>0.17931854285364873</v>
      </c>
      <c r="J290" s="174"/>
      <c r="K290" s="174">
        <v>2.9857671743664285E-2</v>
      </c>
      <c r="L290" s="174">
        <v>0</v>
      </c>
      <c r="M290" s="174">
        <v>0</v>
      </c>
      <c r="N290" s="274">
        <v>0.12497685494803433</v>
      </c>
    </row>
    <row r="291" spans="1:14" ht="18.399999999999999" customHeight="1">
      <c r="A291" s="58"/>
      <c r="B291" s="59"/>
      <c r="C291" s="60" t="s">
        <v>4</v>
      </c>
      <c r="D291" s="64" t="s">
        <v>45</v>
      </c>
      <c r="E291" s="175">
        <v>0.17334397603599871</v>
      </c>
      <c r="F291" s="175">
        <v>0</v>
      </c>
      <c r="G291" s="175"/>
      <c r="H291" s="175">
        <v>0.10257800998616375</v>
      </c>
      <c r="I291" s="175">
        <v>0.17931854285364873</v>
      </c>
      <c r="J291" s="175"/>
      <c r="K291" s="175">
        <v>2.9857671743664285E-2</v>
      </c>
      <c r="L291" s="175">
        <v>0</v>
      </c>
      <c r="M291" s="175">
        <v>0</v>
      </c>
      <c r="N291" s="275">
        <v>0.12099712659266737</v>
      </c>
    </row>
    <row r="292" spans="1:14" ht="18.399999999999999" customHeight="1">
      <c r="A292" s="51" t="s">
        <v>167</v>
      </c>
      <c r="B292" s="52" t="s">
        <v>47</v>
      </c>
      <c r="C292" s="53" t="s">
        <v>168</v>
      </c>
      <c r="D292" s="62" t="s">
        <v>41</v>
      </c>
      <c r="E292" s="672">
        <v>568334000</v>
      </c>
      <c r="F292" s="1063">
        <v>76841000</v>
      </c>
      <c r="G292" s="1069"/>
      <c r="H292" s="1063">
        <v>1365000</v>
      </c>
      <c r="I292" s="1063">
        <v>459234000</v>
      </c>
      <c r="J292" s="1139"/>
      <c r="K292" s="1063">
        <v>14009000</v>
      </c>
      <c r="L292" s="1063">
        <v>0</v>
      </c>
      <c r="M292" s="1063">
        <v>0</v>
      </c>
      <c r="N292" s="1071">
        <v>16885000</v>
      </c>
    </row>
    <row r="293" spans="1:14" ht="18.399999999999999" customHeight="1">
      <c r="A293" s="56"/>
      <c r="B293" s="52"/>
      <c r="C293" s="53" t="s">
        <v>4</v>
      </c>
      <c r="D293" s="62" t="s">
        <v>42</v>
      </c>
      <c r="E293" s="672">
        <v>568559984</v>
      </c>
      <c r="F293" s="1063">
        <v>76841000</v>
      </c>
      <c r="G293" s="1063"/>
      <c r="H293" s="1063">
        <v>1485510</v>
      </c>
      <c r="I293" s="1063">
        <v>459113490</v>
      </c>
      <c r="J293" s="1139"/>
      <c r="K293" s="1063">
        <v>14009000</v>
      </c>
      <c r="L293" s="1063">
        <v>0</v>
      </c>
      <c r="M293" s="1063">
        <v>0</v>
      </c>
      <c r="N293" s="1071">
        <v>17110984</v>
      </c>
    </row>
    <row r="294" spans="1:14" ht="18.399999999999999" customHeight="1">
      <c r="A294" s="56"/>
      <c r="B294" s="52"/>
      <c r="C294" s="53" t="s">
        <v>4</v>
      </c>
      <c r="D294" s="62" t="s">
        <v>43</v>
      </c>
      <c r="E294" s="672">
        <v>125709636.27999994</v>
      </c>
      <c r="F294" s="1063">
        <v>46368038</v>
      </c>
      <c r="G294" s="1063"/>
      <c r="H294" s="1063">
        <v>210627.82</v>
      </c>
      <c r="I294" s="1063">
        <v>77922350.399999946</v>
      </c>
      <c r="J294" s="1139"/>
      <c r="K294" s="1063">
        <v>38640.300000000003</v>
      </c>
      <c r="L294" s="1063">
        <v>0</v>
      </c>
      <c r="M294" s="1063">
        <v>0</v>
      </c>
      <c r="N294" s="1071">
        <v>1169979.76</v>
      </c>
    </row>
    <row r="295" spans="1:14" ht="18.399999999999999" customHeight="1">
      <c r="A295" s="56"/>
      <c r="B295" s="52"/>
      <c r="C295" s="53" t="s">
        <v>4</v>
      </c>
      <c r="D295" s="62" t="s">
        <v>44</v>
      </c>
      <c r="E295" s="174">
        <v>0.22118971639915955</v>
      </c>
      <c r="F295" s="174">
        <v>0.60342835205163914</v>
      </c>
      <c r="G295" s="174"/>
      <c r="H295" s="174">
        <v>0.15430609523809524</v>
      </c>
      <c r="I295" s="174">
        <v>0.16967896627862908</v>
      </c>
      <c r="J295" s="174"/>
      <c r="K295" s="174">
        <v>2.7582482689699479E-3</v>
      </c>
      <c r="L295" s="174">
        <v>0</v>
      </c>
      <c r="M295" s="174">
        <v>0</v>
      </c>
      <c r="N295" s="274">
        <v>6.9291072549600236E-2</v>
      </c>
    </row>
    <row r="296" spans="1:14" ht="18.399999999999999" customHeight="1">
      <c r="A296" s="58"/>
      <c r="B296" s="59"/>
      <c r="C296" s="60" t="s">
        <v>4</v>
      </c>
      <c r="D296" s="61" t="s">
        <v>45</v>
      </c>
      <c r="E296" s="276">
        <v>0.22110180072046706</v>
      </c>
      <c r="F296" s="175">
        <v>0.60342835205163914</v>
      </c>
      <c r="G296" s="175"/>
      <c r="H296" s="175">
        <v>0.14178822088037105</v>
      </c>
      <c r="I296" s="175">
        <v>0.16972350431262637</v>
      </c>
      <c r="J296" s="175"/>
      <c r="K296" s="175">
        <v>2.7582482689699479E-3</v>
      </c>
      <c r="L296" s="175">
        <v>0</v>
      </c>
      <c r="M296" s="175">
        <v>0</v>
      </c>
      <c r="N296" s="275">
        <v>6.8375948455097618E-2</v>
      </c>
    </row>
    <row r="297" spans="1:14" ht="18.399999999999999" customHeight="1">
      <c r="A297" s="51" t="s">
        <v>169</v>
      </c>
      <c r="B297" s="52" t="s">
        <v>47</v>
      </c>
      <c r="C297" s="53" t="s">
        <v>170</v>
      </c>
      <c r="D297" s="54" t="s">
        <v>41</v>
      </c>
      <c r="E297" s="673">
        <v>252356000</v>
      </c>
      <c r="F297" s="1063">
        <v>0</v>
      </c>
      <c r="G297" s="1069"/>
      <c r="H297" s="1063">
        <v>3928000</v>
      </c>
      <c r="I297" s="1063">
        <v>235148000</v>
      </c>
      <c r="J297" s="1139"/>
      <c r="K297" s="1063">
        <v>13280000</v>
      </c>
      <c r="L297" s="1063">
        <v>0</v>
      </c>
      <c r="M297" s="1063">
        <v>0</v>
      </c>
      <c r="N297" s="1071">
        <v>0</v>
      </c>
    </row>
    <row r="298" spans="1:14" ht="18.399999999999999" customHeight="1">
      <c r="A298" s="56"/>
      <c r="B298" s="52"/>
      <c r="C298" s="53" t="s">
        <v>4</v>
      </c>
      <c r="D298" s="62" t="s">
        <v>42</v>
      </c>
      <c r="E298" s="672">
        <v>252356000</v>
      </c>
      <c r="F298" s="1063">
        <v>0</v>
      </c>
      <c r="G298" s="1063"/>
      <c r="H298" s="1063">
        <v>3941860</v>
      </c>
      <c r="I298" s="1063">
        <v>235134140</v>
      </c>
      <c r="J298" s="1139"/>
      <c r="K298" s="1063">
        <v>13280000</v>
      </c>
      <c r="L298" s="1063">
        <v>0</v>
      </c>
      <c r="M298" s="1063">
        <v>0</v>
      </c>
      <c r="N298" s="1071">
        <v>0</v>
      </c>
    </row>
    <row r="299" spans="1:14" ht="18.399999999999999" customHeight="1">
      <c r="A299" s="56"/>
      <c r="B299" s="52"/>
      <c r="C299" s="53" t="s">
        <v>4</v>
      </c>
      <c r="D299" s="62" t="s">
        <v>43</v>
      </c>
      <c r="E299" s="672">
        <v>48042121.209999993</v>
      </c>
      <c r="F299" s="1063">
        <v>0</v>
      </c>
      <c r="G299" s="1063"/>
      <c r="H299" s="1063">
        <v>528391.94999999995</v>
      </c>
      <c r="I299" s="1063">
        <v>47242536.149999991</v>
      </c>
      <c r="J299" s="1139"/>
      <c r="K299" s="1063">
        <v>271193.11</v>
      </c>
      <c r="L299" s="1063">
        <v>0</v>
      </c>
      <c r="M299" s="1063">
        <v>0</v>
      </c>
      <c r="N299" s="1071">
        <v>0</v>
      </c>
    </row>
    <row r="300" spans="1:14" ht="18.399999999999999" customHeight="1">
      <c r="A300" s="56"/>
      <c r="B300" s="52"/>
      <c r="C300" s="53" t="s">
        <v>4</v>
      </c>
      <c r="D300" s="62" t="s">
        <v>44</v>
      </c>
      <c r="E300" s="174">
        <v>0.19037439652712831</v>
      </c>
      <c r="F300" s="174">
        <v>0</v>
      </c>
      <c r="G300" s="174"/>
      <c r="H300" s="174">
        <v>0.13451933553971485</v>
      </c>
      <c r="I300" s="174">
        <v>0.20090554097844757</v>
      </c>
      <c r="J300" s="174"/>
      <c r="K300" s="174">
        <v>2.0421167921686745E-2</v>
      </c>
      <c r="L300" s="174">
        <v>0</v>
      </c>
      <c r="M300" s="174">
        <v>0</v>
      </c>
      <c r="N300" s="274">
        <v>0</v>
      </c>
    </row>
    <row r="301" spans="1:14" ht="18.399999999999999" customHeight="1">
      <c r="A301" s="58"/>
      <c r="B301" s="59"/>
      <c r="C301" s="60" t="s">
        <v>4</v>
      </c>
      <c r="D301" s="64" t="s">
        <v>45</v>
      </c>
      <c r="E301" s="175">
        <v>0.19037439652712831</v>
      </c>
      <c r="F301" s="175">
        <v>0</v>
      </c>
      <c r="G301" s="175"/>
      <c r="H301" s="175">
        <v>0.13404635121490868</v>
      </c>
      <c r="I301" s="175">
        <v>0.20091738337104084</v>
      </c>
      <c r="J301" s="175"/>
      <c r="K301" s="175">
        <v>2.0421167921686745E-2</v>
      </c>
      <c r="L301" s="175">
        <v>0</v>
      </c>
      <c r="M301" s="175">
        <v>0</v>
      </c>
      <c r="N301" s="275">
        <v>0</v>
      </c>
    </row>
    <row r="302" spans="1:14" ht="18.399999999999999" customHeight="1">
      <c r="A302" s="51" t="s">
        <v>171</v>
      </c>
      <c r="B302" s="52" t="s">
        <v>47</v>
      </c>
      <c r="C302" s="53" t="s">
        <v>172</v>
      </c>
      <c r="D302" s="62" t="s">
        <v>41</v>
      </c>
      <c r="E302" s="672">
        <v>65479000</v>
      </c>
      <c r="F302" s="1063">
        <v>0</v>
      </c>
      <c r="G302" s="1069"/>
      <c r="H302" s="1063">
        <v>46000</v>
      </c>
      <c r="I302" s="1063">
        <v>63319000</v>
      </c>
      <c r="J302" s="1139"/>
      <c r="K302" s="1063">
        <v>2114000</v>
      </c>
      <c r="L302" s="1063">
        <v>0</v>
      </c>
      <c r="M302" s="1063">
        <v>0</v>
      </c>
      <c r="N302" s="1071">
        <v>0</v>
      </c>
    </row>
    <row r="303" spans="1:14" ht="18.399999999999999" customHeight="1">
      <c r="A303" s="56"/>
      <c r="B303" s="52"/>
      <c r="C303" s="53" t="s">
        <v>4</v>
      </c>
      <c r="D303" s="62" t="s">
        <v>42</v>
      </c>
      <c r="E303" s="672">
        <v>65479000</v>
      </c>
      <c r="F303" s="1063">
        <v>0</v>
      </c>
      <c r="G303" s="1063"/>
      <c r="H303" s="1063">
        <v>46000</v>
      </c>
      <c r="I303" s="1063">
        <v>63319000</v>
      </c>
      <c r="J303" s="1139"/>
      <c r="K303" s="1063">
        <v>2114000</v>
      </c>
      <c r="L303" s="1063">
        <v>0</v>
      </c>
      <c r="M303" s="1063">
        <v>0</v>
      </c>
      <c r="N303" s="1071">
        <v>0</v>
      </c>
    </row>
    <row r="304" spans="1:14" ht="18.399999999999999" customHeight="1">
      <c r="A304" s="56"/>
      <c r="B304" s="52"/>
      <c r="C304" s="53" t="s">
        <v>4</v>
      </c>
      <c r="D304" s="62" t="s">
        <v>43</v>
      </c>
      <c r="E304" s="672">
        <v>12497935.069999998</v>
      </c>
      <c r="F304" s="1063">
        <v>0</v>
      </c>
      <c r="G304" s="1063"/>
      <c r="H304" s="1063">
        <v>9706.61</v>
      </c>
      <c r="I304" s="1063">
        <v>12488228.459999999</v>
      </c>
      <c r="J304" s="1139"/>
      <c r="K304" s="1063">
        <v>0</v>
      </c>
      <c r="L304" s="1063">
        <v>0</v>
      </c>
      <c r="M304" s="1063">
        <v>0</v>
      </c>
      <c r="N304" s="1071">
        <v>0</v>
      </c>
    </row>
    <row r="305" spans="1:14" ht="18.399999999999999" customHeight="1">
      <c r="A305" s="56"/>
      <c r="B305" s="52"/>
      <c r="C305" s="53" t="s">
        <v>4</v>
      </c>
      <c r="D305" s="62" t="s">
        <v>44</v>
      </c>
      <c r="E305" s="174">
        <v>0.19086936376548203</v>
      </c>
      <c r="F305" s="174">
        <v>0</v>
      </c>
      <c r="G305" s="174"/>
      <c r="H305" s="174">
        <v>0.21101326086956523</v>
      </c>
      <c r="I305" s="174">
        <v>0.19722719025884805</v>
      </c>
      <c r="J305" s="174"/>
      <c r="K305" s="174">
        <v>0</v>
      </c>
      <c r="L305" s="174">
        <v>0</v>
      </c>
      <c r="M305" s="174">
        <v>0</v>
      </c>
      <c r="N305" s="274">
        <v>0</v>
      </c>
    </row>
    <row r="306" spans="1:14" ht="18.399999999999999" customHeight="1">
      <c r="A306" s="58"/>
      <c r="B306" s="59"/>
      <c r="C306" s="60" t="s">
        <v>4</v>
      </c>
      <c r="D306" s="64" t="s">
        <v>45</v>
      </c>
      <c r="E306" s="175">
        <v>0.19086936376548203</v>
      </c>
      <c r="F306" s="175">
        <v>0</v>
      </c>
      <c r="G306" s="175"/>
      <c r="H306" s="175">
        <v>0.21101326086956523</v>
      </c>
      <c r="I306" s="175">
        <v>0.19722719025884805</v>
      </c>
      <c r="J306" s="175"/>
      <c r="K306" s="175">
        <v>0</v>
      </c>
      <c r="L306" s="175">
        <v>0</v>
      </c>
      <c r="M306" s="175">
        <v>0</v>
      </c>
      <c r="N306" s="275">
        <v>0</v>
      </c>
    </row>
    <row r="307" spans="1:14" ht="18.399999999999999" customHeight="1">
      <c r="A307" s="51" t="s">
        <v>173</v>
      </c>
      <c r="B307" s="52" t="s">
        <v>47</v>
      </c>
      <c r="C307" s="53" t="s">
        <v>174</v>
      </c>
      <c r="D307" s="62" t="s">
        <v>41</v>
      </c>
      <c r="E307" s="672">
        <v>62256000</v>
      </c>
      <c r="F307" s="1063">
        <v>0</v>
      </c>
      <c r="G307" s="1069"/>
      <c r="H307" s="1063">
        <v>51000</v>
      </c>
      <c r="I307" s="1063">
        <v>61205000</v>
      </c>
      <c r="J307" s="1139"/>
      <c r="K307" s="1063">
        <v>1000000</v>
      </c>
      <c r="L307" s="1063">
        <v>0</v>
      </c>
      <c r="M307" s="1063">
        <v>0</v>
      </c>
      <c r="N307" s="1071">
        <v>0</v>
      </c>
    </row>
    <row r="308" spans="1:14" ht="18.399999999999999" customHeight="1">
      <c r="A308" s="56"/>
      <c r="B308" s="52"/>
      <c r="C308" s="53" t="s">
        <v>4</v>
      </c>
      <c r="D308" s="62" t="s">
        <v>42</v>
      </c>
      <c r="E308" s="672">
        <v>64410000</v>
      </c>
      <c r="F308" s="1063">
        <v>0</v>
      </c>
      <c r="G308" s="1063"/>
      <c r="H308" s="1063">
        <v>51000</v>
      </c>
      <c r="I308" s="1063">
        <v>63359000</v>
      </c>
      <c r="J308" s="1139"/>
      <c r="K308" s="1063">
        <v>1000000</v>
      </c>
      <c r="L308" s="1063">
        <v>0</v>
      </c>
      <c r="M308" s="1063">
        <v>0</v>
      </c>
      <c r="N308" s="1071">
        <v>0</v>
      </c>
    </row>
    <row r="309" spans="1:14" ht="18.399999999999999" customHeight="1">
      <c r="A309" s="56"/>
      <c r="B309" s="52"/>
      <c r="C309" s="53" t="s">
        <v>4</v>
      </c>
      <c r="D309" s="62" t="s">
        <v>43</v>
      </c>
      <c r="E309" s="672">
        <v>11906898.199999997</v>
      </c>
      <c r="F309" s="1063">
        <v>0</v>
      </c>
      <c r="G309" s="1063"/>
      <c r="H309" s="1063">
        <v>7112.37</v>
      </c>
      <c r="I309" s="1063">
        <v>11899785.829999998</v>
      </c>
      <c r="J309" s="1139"/>
      <c r="K309" s="1063">
        <v>0</v>
      </c>
      <c r="L309" s="1063">
        <v>0</v>
      </c>
      <c r="M309" s="1063">
        <v>0</v>
      </c>
      <c r="N309" s="1071">
        <v>0</v>
      </c>
    </row>
    <row r="310" spans="1:14" ht="18.399999999999999" customHeight="1">
      <c r="A310" s="56"/>
      <c r="B310" s="52"/>
      <c r="C310" s="53" t="s">
        <v>4</v>
      </c>
      <c r="D310" s="62" t="s">
        <v>44</v>
      </c>
      <c r="E310" s="174">
        <v>0.19125703867900279</v>
      </c>
      <c r="F310" s="174">
        <v>0</v>
      </c>
      <c r="G310" s="174"/>
      <c r="H310" s="174">
        <v>0.13945823529411763</v>
      </c>
      <c r="I310" s="174">
        <v>0.19442506053427006</v>
      </c>
      <c r="J310" s="174"/>
      <c r="K310" s="174">
        <v>0</v>
      </c>
      <c r="L310" s="174">
        <v>0</v>
      </c>
      <c r="M310" s="174">
        <v>0</v>
      </c>
      <c r="N310" s="274">
        <v>0</v>
      </c>
    </row>
    <row r="311" spans="1:14" ht="18.399999999999999" customHeight="1">
      <c r="A311" s="58"/>
      <c r="B311" s="59"/>
      <c r="C311" s="60" t="s">
        <v>4</v>
      </c>
      <c r="D311" s="64" t="s">
        <v>45</v>
      </c>
      <c r="E311" s="175">
        <v>0.18486101847539199</v>
      </c>
      <c r="F311" s="175">
        <v>0</v>
      </c>
      <c r="G311" s="175"/>
      <c r="H311" s="175">
        <v>0.13945823529411763</v>
      </c>
      <c r="I311" s="175">
        <v>0.18781524061301469</v>
      </c>
      <c r="J311" s="175"/>
      <c r="K311" s="175">
        <v>0</v>
      </c>
      <c r="L311" s="175">
        <v>0</v>
      </c>
      <c r="M311" s="175">
        <v>0</v>
      </c>
      <c r="N311" s="275">
        <v>0</v>
      </c>
    </row>
    <row r="312" spans="1:14" ht="18.399999999999999" customHeight="1">
      <c r="A312" s="51" t="s">
        <v>175</v>
      </c>
      <c r="B312" s="52" t="s">
        <v>47</v>
      </c>
      <c r="C312" s="53" t="s">
        <v>176</v>
      </c>
      <c r="D312" s="62" t="s">
        <v>41</v>
      </c>
      <c r="E312" s="672">
        <v>99153000</v>
      </c>
      <c r="F312" s="1063">
        <v>5000000</v>
      </c>
      <c r="G312" s="1069"/>
      <c r="H312" s="1063">
        <v>275000</v>
      </c>
      <c r="I312" s="1063">
        <v>22360000</v>
      </c>
      <c r="J312" s="1139"/>
      <c r="K312" s="1063">
        <v>0</v>
      </c>
      <c r="L312" s="1063">
        <v>0</v>
      </c>
      <c r="M312" s="1063">
        <v>0</v>
      </c>
      <c r="N312" s="1071">
        <v>71518000</v>
      </c>
    </row>
    <row r="313" spans="1:14" ht="18.399999999999999" customHeight="1">
      <c r="A313" s="56"/>
      <c r="B313" s="52"/>
      <c r="C313" s="53"/>
      <c r="D313" s="62" t="s">
        <v>42</v>
      </c>
      <c r="E313" s="672">
        <v>99153000</v>
      </c>
      <c r="F313" s="1063">
        <v>5000000</v>
      </c>
      <c r="G313" s="1063"/>
      <c r="H313" s="1063">
        <v>275000</v>
      </c>
      <c r="I313" s="1063">
        <v>22360000</v>
      </c>
      <c r="J313" s="1139"/>
      <c r="K313" s="1063">
        <v>0</v>
      </c>
      <c r="L313" s="1063">
        <v>0</v>
      </c>
      <c r="M313" s="1063">
        <v>0</v>
      </c>
      <c r="N313" s="1071">
        <v>71518000</v>
      </c>
    </row>
    <row r="314" spans="1:14" ht="18.399999999999999" customHeight="1">
      <c r="A314" s="56"/>
      <c r="B314" s="52"/>
      <c r="C314" s="53"/>
      <c r="D314" s="62" t="s">
        <v>43</v>
      </c>
      <c r="E314" s="672">
        <v>18436536.240000002</v>
      </c>
      <c r="F314" s="1063">
        <v>0</v>
      </c>
      <c r="G314" s="1063"/>
      <c r="H314" s="1063">
        <v>4595.3099999999995</v>
      </c>
      <c r="I314" s="1063">
        <v>3085917.5199999996</v>
      </c>
      <c r="J314" s="1139"/>
      <c r="K314" s="1063">
        <v>0</v>
      </c>
      <c r="L314" s="1063">
        <v>0</v>
      </c>
      <c r="M314" s="1063">
        <v>0</v>
      </c>
      <c r="N314" s="1071">
        <v>15346023.410000002</v>
      </c>
    </row>
    <row r="315" spans="1:14" ht="18.399999999999999" customHeight="1">
      <c r="A315" s="56"/>
      <c r="B315" s="52"/>
      <c r="C315" s="53"/>
      <c r="D315" s="62" t="s">
        <v>44</v>
      </c>
      <c r="E315" s="174">
        <v>0.1859402765423134</v>
      </c>
      <c r="F315" s="174">
        <v>0</v>
      </c>
      <c r="G315" s="174"/>
      <c r="H315" s="174">
        <v>1.6710218181818181E-2</v>
      </c>
      <c r="I315" s="174">
        <v>0.13801062254025043</v>
      </c>
      <c r="J315" s="174"/>
      <c r="K315" s="174">
        <v>0</v>
      </c>
      <c r="L315" s="174">
        <v>0</v>
      </c>
      <c r="M315" s="174">
        <v>0</v>
      </c>
      <c r="N315" s="274">
        <v>0.21457567898990468</v>
      </c>
    </row>
    <row r="316" spans="1:14" ht="18.399999999999999" customHeight="1">
      <c r="A316" s="58"/>
      <c r="B316" s="59"/>
      <c r="C316" s="60"/>
      <c r="D316" s="64" t="s">
        <v>45</v>
      </c>
      <c r="E316" s="175">
        <v>0.1859402765423134</v>
      </c>
      <c r="F316" s="175">
        <v>0</v>
      </c>
      <c r="G316" s="175"/>
      <c r="H316" s="175">
        <v>1.6710218181818181E-2</v>
      </c>
      <c r="I316" s="175">
        <v>0.13801062254025043</v>
      </c>
      <c r="J316" s="175"/>
      <c r="K316" s="175">
        <v>0</v>
      </c>
      <c r="L316" s="175">
        <v>0</v>
      </c>
      <c r="M316" s="175">
        <v>0</v>
      </c>
      <c r="N316" s="275">
        <v>0.21457567898990468</v>
      </c>
    </row>
    <row r="317" spans="1:14" ht="18.399999999999999" customHeight="1">
      <c r="A317" s="51" t="s">
        <v>177</v>
      </c>
      <c r="B317" s="52" t="s">
        <v>47</v>
      </c>
      <c r="C317" s="53" t="s">
        <v>178</v>
      </c>
      <c r="D317" s="62" t="s">
        <v>41</v>
      </c>
      <c r="E317" s="672">
        <v>31033000</v>
      </c>
      <c r="F317" s="1063">
        <v>9900000</v>
      </c>
      <c r="G317" s="1069"/>
      <c r="H317" s="1063">
        <v>24000</v>
      </c>
      <c r="I317" s="1063">
        <v>18759000</v>
      </c>
      <c r="J317" s="1139"/>
      <c r="K317" s="1063">
        <v>0</v>
      </c>
      <c r="L317" s="1063">
        <v>0</v>
      </c>
      <c r="M317" s="1063">
        <v>0</v>
      </c>
      <c r="N317" s="1071">
        <v>2350000</v>
      </c>
    </row>
    <row r="318" spans="1:14" ht="18.399999999999999" customHeight="1">
      <c r="A318" s="56"/>
      <c r="B318" s="52"/>
      <c r="C318" s="53"/>
      <c r="D318" s="62" t="s">
        <v>42</v>
      </c>
      <c r="E318" s="672">
        <v>31033000</v>
      </c>
      <c r="F318" s="1063">
        <v>9900000</v>
      </c>
      <c r="G318" s="1063"/>
      <c r="H318" s="1063">
        <v>24000</v>
      </c>
      <c r="I318" s="1063">
        <v>18730502</v>
      </c>
      <c r="J318" s="1139"/>
      <c r="K318" s="1063">
        <v>28498</v>
      </c>
      <c r="L318" s="1063">
        <v>0</v>
      </c>
      <c r="M318" s="1063">
        <v>0</v>
      </c>
      <c r="N318" s="1071">
        <v>2350000</v>
      </c>
    </row>
    <row r="319" spans="1:14" ht="18.399999999999999" customHeight="1">
      <c r="A319" s="56"/>
      <c r="B319" s="52"/>
      <c r="C319" s="53"/>
      <c r="D319" s="62" t="s">
        <v>43</v>
      </c>
      <c r="E319" s="672">
        <v>2246539.65</v>
      </c>
      <c r="F319" s="1063">
        <v>375000</v>
      </c>
      <c r="G319" s="1063"/>
      <c r="H319" s="1063">
        <v>300</v>
      </c>
      <c r="I319" s="1063">
        <v>1867203.0799999998</v>
      </c>
      <c r="J319" s="1139"/>
      <c r="K319" s="1063">
        <v>0</v>
      </c>
      <c r="L319" s="1063">
        <v>0</v>
      </c>
      <c r="M319" s="1063">
        <v>0</v>
      </c>
      <c r="N319" s="1071">
        <v>4036.57</v>
      </c>
    </row>
    <row r="320" spans="1:14" ht="18.399999999999999" customHeight="1">
      <c r="A320" s="56"/>
      <c r="B320" s="52"/>
      <c r="C320" s="53"/>
      <c r="D320" s="62" t="s">
        <v>44</v>
      </c>
      <c r="E320" s="174">
        <v>7.2391958560242317E-2</v>
      </c>
      <c r="F320" s="174">
        <v>3.787878787878788E-2</v>
      </c>
      <c r="G320" s="174"/>
      <c r="H320" s="174">
        <v>1.2500000000000001E-2</v>
      </c>
      <c r="I320" s="174">
        <v>9.9536386801002172E-2</v>
      </c>
      <c r="J320" s="174"/>
      <c r="K320" s="174">
        <v>0</v>
      </c>
      <c r="L320" s="174">
        <v>0</v>
      </c>
      <c r="M320" s="174">
        <v>0</v>
      </c>
      <c r="N320" s="274">
        <v>1.7176893617021278E-3</v>
      </c>
    </row>
    <row r="321" spans="1:14" ht="18.399999999999999" customHeight="1">
      <c r="A321" s="58"/>
      <c r="B321" s="59"/>
      <c r="C321" s="60"/>
      <c r="D321" s="64" t="s">
        <v>45</v>
      </c>
      <c r="E321" s="175">
        <v>7.2391958560242317E-2</v>
      </c>
      <c r="F321" s="175">
        <v>3.787878787878788E-2</v>
      </c>
      <c r="G321" s="175"/>
      <c r="H321" s="175">
        <v>1.2500000000000001E-2</v>
      </c>
      <c r="I321" s="175">
        <v>9.9687828975432685E-2</v>
      </c>
      <c r="J321" s="175"/>
      <c r="K321" s="175">
        <v>0</v>
      </c>
      <c r="L321" s="175">
        <v>0</v>
      </c>
      <c r="M321" s="175">
        <v>0</v>
      </c>
      <c r="N321" s="275">
        <v>1.7176893617021278E-3</v>
      </c>
    </row>
    <row r="322" spans="1:14" ht="18.399999999999999" customHeight="1">
      <c r="A322" s="51" t="s">
        <v>179</v>
      </c>
      <c r="B322" s="52" t="s">
        <v>47</v>
      </c>
      <c r="C322" s="53" t="s">
        <v>180</v>
      </c>
      <c r="D322" s="62" t="s">
        <v>41</v>
      </c>
      <c r="E322" s="672">
        <v>166515000</v>
      </c>
      <c r="F322" s="1063">
        <v>0</v>
      </c>
      <c r="G322" s="1069"/>
      <c r="H322" s="1063">
        <v>457000</v>
      </c>
      <c r="I322" s="1063">
        <v>155002000</v>
      </c>
      <c r="J322" s="1139"/>
      <c r="K322" s="1063">
        <v>8346000</v>
      </c>
      <c r="L322" s="1063">
        <v>0</v>
      </c>
      <c r="M322" s="1063">
        <v>0</v>
      </c>
      <c r="N322" s="1071">
        <v>2710000</v>
      </c>
    </row>
    <row r="323" spans="1:14" ht="18.399999999999999" customHeight="1">
      <c r="A323" s="56"/>
      <c r="B323" s="52"/>
      <c r="C323" s="53" t="s">
        <v>4</v>
      </c>
      <c r="D323" s="62" t="s">
        <v>42</v>
      </c>
      <c r="E323" s="672">
        <v>166554152</v>
      </c>
      <c r="F323" s="1063">
        <v>0</v>
      </c>
      <c r="G323" s="1063"/>
      <c r="H323" s="1063">
        <v>457000</v>
      </c>
      <c r="I323" s="1063">
        <v>155002000</v>
      </c>
      <c r="J323" s="1139"/>
      <c r="K323" s="1063">
        <v>8346000</v>
      </c>
      <c r="L323" s="1063">
        <v>0</v>
      </c>
      <c r="M323" s="1063">
        <v>0</v>
      </c>
      <c r="N323" s="1071">
        <v>2749152</v>
      </c>
    </row>
    <row r="324" spans="1:14" ht="18.399999999999999" customHeight="1">
      <c r="A324" s="56"/>
      <c r="B324" s="52"/>
      <c r="C324" s="53" t="s">
        <v>4</v>
      </c>
      <c r="D324" s="62" t="s">
        <v>43</v>
      </c>
      <c r="E324" s="672">
        <v>27533181.100000005</v>
      </c>
      <c r="F324" s="1063">
        <v>0</v>
      </c>
      <c r="G324" s="1063"/>
      <c r="H324" s="1063">
        <v>43478.11</v>
      </c>
      <c r="I324" s="1063">
        <v>27366138.950000003</v>
      </c>
      <c r="J324" s="1139"/>
      <c r="K324" s="1063">
        <v>52811.28</v>
      </c>
      <c r="L324" s="1063">
        <v>0</v>
      </c>
      <c r="M324" s="1063">
        <v>0</v>
      </c>
      <c r="N324" s="1071">
        <v>70752.759999999995</v>
      </c>
    </row>
    <row r="325" spans="1:14" ht="18.399999999999999" customHeight="1">
      <c r="A325" s="56"/>
      <c r="B325" s="52"/>
      <c r="C325" s="53" t="s">
        <v>4</v>
      </c>
      <c r="D325" s="62" t="s">
        <v>44</v>
      </c>
      <c r="E325" s="174">
        <v>0.16534955469477228</v>
      </c>
      <c r="F325" s="174">
        <v>0</v>
      </c>
      <c r="G325" s="174"/>
      <c r="H325" s="174">
        <v>9.5138096280087528E-2</v>
      </c>
      <c r="I325" s="174">
        <v>0.1765534570521671</v>
      </c>
      <c r="J325" s="174"/>
      <c r="K325" s="174">
        <v>6.3277354421279654E-3</v>
      </c>
      <c r="L325" s="174">
        <v>0</v>
      </c>
      <c r="M325" s="174">
        <v>0</v>
      </c>
      <c r="N325" s="274">
        <v>2.6108029520295201E-2</v>
      </c>
    </row>
    <row r="326" spans="1:14" ht="18" customHeight="1">
      <c r="A326" s="58"/>
      <c r="B326" s="59"/>
      <c r="C326" s="60" t="s">
        <v>4</v>
      </c>
      <c r="D326" s="61" t="s">
        <v>45</v>
      </c>
      <c r="E326" s="276">
        <v>0.1653106858602961</v>
      </c>
      <c r="F326" s="175">
        <v>0</v>
      </c>
      <c r="G326" s="175"/>
      <c r="H326" s="175">
        <v>9.5138096280087528E-2</v>
      </c>
      <c r="I326" s="175">
        <v>0.1765534570521671</v>
      </c>
      <c r="J326" s="175"/>
      <c r="K326" s="175">
        <v>6.3277354421279654E-3</v>
      </c>
      <c r="L326" s="175">
        <v>0</v>
      </c>
      <c r="M326" s="175">
        <v>0</v>
      </c>
      <c r="N326" s="275">
        <v>2.5736212475701598E-2</v>
      </c>
    </row>
    <row r="327" spans="1:14" ht="18.399999999999999" customHeight="1">
      <c r="A327" s="51" t="s">
        <v>181</v>
      </c>
      <c r="B327" s="52" t="s">
        <v>47</v>
      </c>
      <c r="C327" s="53" t="s">
        <v>182</v>
      </c>
      <c r="D327" s="54" t="s">
        <v>41</v>
      </c>
      <c r="E327" s="673">
        <v>34947000</v>
      </c>
      <c r="F327" s="1063">
        <v>0</v>
      </c>
      <c r="G327" s="1069"/>
      <c r="H327" s="1063">
        <v>63000</v>
      </c>
      <c r="I327" s="1063">
        <v>33884000</v>
      </c>
      <c r="J327" s="1139"/>
      <c r="K327" s="1063">
        <v>1000000</v>
      </c>
      <c r="L327" s="1063">
        <v>0</v>
      </c>
      <c r="M327" s="1063">
        <v>0</v>
      </c>
      <c r="N327" s="1071">
        <v>0</v>
      </c>
    </row>
    <row r="328" spans="1:14" ht="18.399999999999999" customHeight="1">
      <c r="A328" s="56"/>
      <c r="B328" s="52"/>
      <c r="C328" s="53" t="s">
        <v>4</v>
      </c>
      <c r="D328" s="62" t="s">
        <v>42</v>
      </c>
      <c r="E328" s="672">
        <v>34947000</v>
      </c>
      <c r="F328" s="1063">
        <v>0</v>
      </c>
      <c r="G328" s="1063"/>
      <c r="H328" s="1063">
        <v>63000</v>
      </c>
      <c r="I328" s="1063">
        <v>33884000</v>
      </c>
      <c r="J328" s="1139"/>
      <c r="K328" s="1063">
        <v>1000000</v>
      </c>
      <c r="L328" s="1063">
        <v>0</v>
      </c>
      <c r="M328" s="1063">
        <v>0</v>
      </c>
      <c r="N328" s="1071">
        <v>0</v>
      </c>
    </row>
    <row r="329" spans="1:14" ht="18.399999999999999" customHeight="1">
      <c r="A329" s="56"/>
      <c r="B329" s="52"/>
      <c r="C329" s="53" t="s">
        <v>4</v>
      </c>
      <c r="D329" s="62" t="s">
        <v>43</v>
      </c>
      <c r="E329" s="672">
        <v>4893630.4099999992</v>
      </c>
      <c r="F329" s="1063">
        <v>0</v>
      </c>
      <c r="G329" s="1063"/>
      <c r="H329" s="1063">
        <v>3920</v>
      </c>
      <c r="I329" s="1063">
        <v>4889710.4099999992</v>
      </c>
      <c r="J329" s="1139"/>
      <c r="K329" s="1063">
        <v>0</v>
      </c>
      <c r="L329" s="1063">
        <v>0</v>
      </c>
      <c r="M329" s="1063">
        <v>0</v>
      </c>
      <c r="N329" s="1071">
        <v>0</v>
      </c>
    </row>
    <row r="330" spans="1:14" ht="18.399999999999999" customHeight="1">
      <c r="A330" s="56"/>
      <c r="B330" s="52"/>
      <c r="C330" s="53" t="s">
        <v>4</v>
      </c>
      <c r="D330" s="62" t="s">
        <v>44</v>
      </c>
      <c r="E330" s="174">
        <v>0.14003005722951897</v>
      </c>
      <c r="F330" s="174">
        <v>0</v>
      </c>
      <c r="G330" s="174"/>
      <c r="H330" s="174">
        <v>6.222222222222222E-2</v>
      </c>
      <c r="I330" s="174">
        <v>0.14430735479872503</v>
      </c>
      <c r="J330" s="174"/>
      <c r="K330" s="174">
        <v>0</v>
      </c>
      <c r="L330" s="174">
        <v>0</v>
      </c>
      <c r="M330" s="174">
        <v>0</v>
      </c>
      <c r="N330" s="274">
        <v>0</v>
      </c>
    </row>
    <row r="331" spans="1:14" ht="18.399999999999999" customHeight="1">
      <c r="A331" s="58"/>
      <c r="B331" s="59"/>
      <c r="C331" s="60" t="s">
        <v>4</v>
      </c>
      <c r="D331" s="64" t="s">
        <v>45</v>
      </c>
      <c r="E331" s="175">
        <v>0.14003005722951897</v>
      </c>
      <c r="F331" s="175">
        <v>0</v>
      </c>
      <c r="G331" s="175"/>
      <c r="H331" s="175">
        <v>6.222222222222222E-2</v>
      </c>
      <c r="I331" s="175">
        <v>0.14430735479872503</v>
      </c>
      <c r="J331" s="175"/>
      <c r="K331" s="175">
        <v>0</v>
      </c>
      <c r="L331" s="175">
        <v>0</v>
      </c>
      <c r="M331" s="175">
        <v>0</v>
      </c>
      <c r="N331" s="275">
        <v>0</v>
      </c>
    </row>
    <row r="332" spans="1:14" ht="18.399999999999999" customHeight="1">
      <c r="A332" s="51" t="s">
        <v>183</v>
      </c>
      <c r="B332" s="52" t="s">
        <v>47</v>
      </c>
      <c r="C332" s="53" t="s">
        <v>184</v>
      </c>
      <c r="D332" s="62" t="s">
        <v>41</v>
      </c>
      <c r="E332" s="672">
        <v>14663000</v>
      </c>
      <c r="F332" s="1063">
        <v>0</v>
      </c>
      <c r="G332" s="1069"/>
      <c r="H332" s="1063">
        <v>25000</v>
      </c>
      <c r="I332" s="1063">
        <v>14638000</v>
      </c>
      <c r="J332" s="1139"/>
      <c r="K332" s="1063">
        <v>0</v>
      </c>
      <c r="L332" s="1063">
        <v>0</v>
      </c>
      <c r="M332" s="1063">
        <v>0</v>
      </c>
      <c r="N332" s="1071">
        <v>0</v>
      </c>
    </row>
    <row r="333" spans="1:14" ht="18.399999999999999" customHeight="1">
      <c r="A333" s="56"/>
      <c r="B333" s="52"/>
      <c r="C333" s="53"/>
      <c r="D333" s="62" t="s">
        <v>42</v>
      </c>
      <c r="E333" s="672">
        <v>14663000</v>
      </c>
      <c r="F333" s="1063">
        <v>0</v>
      </c>
      <c r="G333" s="1063"/>
      <c r="H333" s="1063">
        <v>25000</v>
      </c>
      <c r="I333" s="1063">
        <v>14569000</v>
      </c>
      <c r="J333" s="1139"/>
      <c r="K333" s="1063">
        <v>69000</v>
      </c>
      <c r="L333" s="1063">
        <v>0</v>
      </c>
      <c r="M333" s="1063">
        <v>0</v>
      </c>
      <c r="N333" s="1071">
        <v>0</v>
      </c>
    </row>
    <row r="334" spans="1:14" ht="18.399999999999999" customHeight="1">
      <c r="A334" s="56"/>
      <c r="B334" s="52"/>
      <c r="C334" s="53"/>
      <c r="D334" s="62" t="s">
        <v>43</v>
      </c>
      <c r="E334" s="672">
        <v>2519785.0900000003</v>
      </c>
      <c r="F334" s="1063">
        <v>0</v>
      </c>
      <c r="G334" s="1063"/>
      <c r="H334" s="1063">
        <v>1000</v>
      </c>
      <c r="I334" s="1063">
        <v>2518785.0900000003</v>
      </c>
      <c r="J334" s="1139"/>
      <c r="K334" s="1063">
        <v>0</v>
      </c>
      <c r="L334" s="1063">
        <v>0</v>
      </c>
      <c r="M334" s="1063">
        <v>0</v>
      </c>
      <c r="N334" s="1071">
        <v>0</v>
      </c>
    </row>
    <row r="335" spans="1:14" ht="18.399999999999999" customHeight="1">
      <c r="A335" s="56"/>
      <c r="B335" s="52"/>
      <c r="C335" s="53"/>
      <c r="D335" s="62" t="s">
        <v>44</v>
      </c>
      <c r="E335" s="174">
        <v>0.17184649048625794</v>
      </c>
      <c r="F335" s="174">
        <v>0</v>
      </c>
      <c r="G335" s="174"/>
      <c r="H335" s="174">
        <v>0.04</v>
      </c>
      <c r="I335" s="174">
        <v>0.17207166894384482</v>
      </c>
      <c r="J335" s="174"/>
      <c r="K335" s="174">
        <v>0</v>
      </c>
      <c r="L335" s="174">
        <v>0</v>
      </c>
      <c r="M335" s="174">
        <v>0</v>
      </c>
      <c r="N335" s="274">
        <v>0</v>
      </c>
    </row>
    <row r="336" spans="1:14" ht="18.399999999999999" customHeight="1">
      <c r="A336" s="58"/>
      <c r="B336" s="59"/>
      <c r="C336" s="60"/>
      <c r="D336" s="65" t="s">
        <v>45</v>
      </c>
      <c r="E336" s="175">
        <v>0.17184649048625794</v>
      </c>
      <c r="F336" s="175">
        <v>0</v>
      </c>
      <c r="G336" s="175"/>
      <c r="H336" s="175">
        <v>0.04</v>
      </c>
      <c r="I336" s="175">
        <v>0.17288661472990599</v>
      </c>
      <c r="J336" s="175"/>
      <c r="K336" s="175">
        <v>0</v>
      </c>
      <c r="L336" s="175">
        <v>0</v>
      </c>
      <c r="M336" s="175">
        <v>0</v>
      </c>
      <c r="N336" s="275">
        <v>0</v>
      </c>
    </row>
    <row r="337" spans="1:14" ht="18.399999999999999" customHeight="1">
      <c r="A337" s="51" t="s">
        <v>185</v>
      </c>
      <c r="B337" s="52" t="s">
        <v>47</v>
      </c>
      <c r="C337" s="53" t="s">
        <v>186</v>
      </c>
      <c r="D337" s="62" t="s">
        <v>41</v>
      </c>
      <c r="E337" s="672">
        <v>91832000</v>
      </c>
      <c r="F337" s="1063">
        <v>87460000</v>
      </c>
      <c r="G337" s="1069"/>
      <c r="H337" s="1063">
        <v>0</v>
      </c>
      <c r="I337" s="1063">
        <v>5000</v>
      </c>
      <c r="J337" s="1139"/>
      <c r="K337" s="1063">
        <v>4367000</v>
      </c>
      <c r="L337" s="1063">
        <v>0</v>
      </c>
      <c r="M337" s="1063">
        <v>0</v>
      </c>
      <c r="N337" s="1071">
        <v>0</v>
      </c>
    </row>
    <row r="338" spans="1:14" ht="18.399999999999999" customHeight="1">
      <c r="A338" s="56"/>
      <c r="B338" s="52"/>
      <c r="C338" s="53" t="s">
        <v>4</v>
      </c>
      <c r="D338" s="62" t="s">
        <v>42</v>
      </c>
      <c r="E338" s="672">
        <v>91832000</v>
      </c>
      <c r="F338" s="1063">
        <v>87460000</v>
      </c>
      <c r="G338" s="1063"/>
      <c r="H338" s="1063">
        <v>0</v>
      </c>
      <c r="I338" s="1063">
        <v>5000</v>
      </c>
      <c r="J338" s="1139"/>
      <c r="K338" s="1063">
        <v>4367000</v>
      </c>
      <c r="L338" s="1063">
        <v>0</v>
      </c>
      <c r="M338" s="1063">
        <v>0</v>
      </c>
      <c r="N338" s="1071">
        <v>0</v>
      </c>
    </row>
    <row r="339" spans="1:14" ht="18.399999999999999" customHeight="1">
      <c r="A339" s="56"/>
      <c r="B339" s="52"/>
      <c r="C339" s="53" t="s">
        <v>4</v>
      </c>
      <c r="D339" s="62" t="s">
        <v>43</v>
      </c>
      <c r="E339" s="672">
        <v>15031000</v>
      </c>
      <c r="F339" s="1063">
        <v>15031000</v>
      </c>
      <c r="G339" s="1063"/>
      <c r="H339" s="1063">
        <v>0</v>
      </c>
      <c r="I339" s="1063">
        <v>0</v>
      </c>
      <c r="J339" s="1139"/>
      <c r="K339" s="1063">
        <v>0</v>
      </c>
      <c r="L339" s="1063">
        <v>0</v>
      </c>
      <c r="M339" s="1063">
        <v>0</v>
      </c>
      <c r="N339" s="1071">
        <v>0</v>
      </c>
    </row>
    <row r="340" spans="1:14" ht="18.399999999999999" customHeight="1">
      <c r="A340" s="56"/>
      <c r="B340" s="52"/>
      <c r="C340" s="53" t="s">
        <v>4</v>
      </c>
      <c r="D340" s="62" t="s">
        <v>44</v>
      </c>
      <c r="E340" s="174">
        <v>0.16367932746754943</v>
      </c>
      <c r="F340" s="174">
        <v>0.17186142236450949</v>
      </c>
      <c r="G340" s="174"/>
      <c r="H340" s="174">
        <v>0</v>
      </c>
      <c r="I340" s="174">
        <v>0</v>
      </c>
      <c r="J340" s="174"/>
      <c r="K340" s="174">
        <v>0</v>
      </c>
      <c r="L340" s="174">
        <v>0</v>
      </c>
      <c r="M340" s="174">
        <v>0</v>
      </c>
      <c r="N340" s="274">
        <v>0</v>
      </c>
    </row>
    <row r="341" spans="1:14" ht="18.399999999999999" customHeight="1">
      <c r="A341" s="58"/>
      <c r="B341" s="59"/>
      <c r="C341" s="60" t="s">
        <v>4</v>
      </c>
      <c r="D341" s="64" t="s">
        <v>45</v>
      </c>
      <c r="E341" s="175">
        <v>0.16367932746754943</v>
      </c>
      <c r="F341" s="175">
        <v>0.17186142236450949</v>
      </c>
      <c r="G341" s="175"/>
      <c r="H341" s="175">
        <v>0</v>
      </c>
      <c r="I341" s="175">
        <v>0</v>
      </c>
      <c r="J341" s="175"/>
      <c r="K341" s="175">
        <v>0</v>
      </c>
      <c r="L341" s="175">
        <v>0</v>
      </c>
      <c r="M341" s="175">
        <v>0</v>
      </c>
      <c r="N341" s="275">
        <v>0</v>
      </c>
    </row>
    <row r="342" spans="1:14" ht="18.399999999999999" customHeight="1">
      <c r="A342" s="51" t="s">
        <v>187</v>
      </c>
      <c r="B342" s="52" t="s">
        <v>47</v>
      </c>
      <c r="C342" s="53" t="s">
        <v>188</v>
      </c>
      <c r="D342" s="62" t="s">
        <v>41</v>
      </c>
      <c r="E342" s="672">
        <v>21742000</v>
      </c>
      <c r="F342" s="1063">
        <v>0</v>
      </c>
      <c r="G342" s="1069"/>
      <c r="H342" s="1063">
        <v>154000</v>
      </c>
      <c r="I342" s="1063">
        <v>19325000</v>
      </c>
      <c r="J342" s="1139"/>
      <c r="K342" s="1063">
        <v>2258000</v>
      </c>
      <c r="L342" s="1063">
        <v>0</v>
      </c>
      <c r="M342" s="1063">
        <v>0</v>
      </c>
      <c r="N342" s="1071">
        <v>5000</v>
      </c>
    </row>
    <row r="343" spans="1:14" ht="18.399999999999999" customHeight="1">
      <c r="A343" s="56"/>
      <c r="B343" s="52"/>
      <c r="C343" s="53" t="s">
        <v>4</v>
      </c>
      <c r="D343" s="62" t="s">
        <v>42</v>
      </c>
      <c r="E343" s="672">
        <v>21742000</v>
      </c>
      <c r="F343" s="1063">
        <v>0</v>
      </c>
      <c r="G343" s="1063"/>
      <c r="H343" s="1063">
        <v>154000</v>
      </c>
      <c r="I343" s="1063">
        <v>19325000</v>
      </c>
      <c r="J343" s="1139"/>
      <c r="K343" s="1063">
        <v>2258000</v>
      </c>
      <c r="L343" s="1063">
        <v>0</v>
      </c>
      <c r="M343" s="1063">
        <v>0</v>
      </c>
      <c r="N343" s="1071">
        <v>5000</v>
      </c>
    </row>
    <row r="344" spans="1:14" ht="18.399999999999999" customHeight="1">
      <c r="A344" s="56"/>
      <c r="B344" s="52"/>
      <c r="C344" s="53" t="s">
        <v>4</v>
      </c>
      <c r="D344" s="62" t="s">
        <v>43</v>
      </c>
      <c r="E344" s="672">
        <v>3217548.66</v>
      </c>
      <c r="F344" s="1063">
        <v>0</v>
      </c>
      <c r="G344" s="1063"/>
      <c r="H344" s="1063">
        <v>4796.32</v>
      </c>
      <c r="I344" s="1063">
        <v>3212752.3400000003</v>
      </c>
      <c r="J344" s="1139"/>
      <c r="K344" s="1063">
        <v>0</v>
      </c>
      <c r="L344" s="1063">
        <v>0</v>
      </c>
      <c r="M344" s="1063">
        <v>0</v>
      </c>
      <c r="N344" s="1071">
        <v>0</v>
      </c>
    </row>
    <row r="345" spans="1:14" ht="18.399999999999999" customHeight="1">
      <c r="A345" s="56"/>
      <c r="B345" s="52"/>
      <c r="C345" s="53" t="s">
        <v>4</v>
      </c>
      <c r="D345" s="62" t="s">
        <v>44</v>
      </c>
      <c r="E345" s="174">
        <v>0.14798770398307423</v>
      </c>
      <c r="F345" s="174">
        <v>0</v>
      </c>
      <c r="G345" s="174"/>
      <c r="H345" s="174">
        <v>3.1144935064935063E-2</v>
      </c>
      <c r="I345" s="174">
        <v>0.1662485040103493</v>
      </c>
      <c r="J345" s="174"/>
      <c r="K345" s="174">
        <v>0</v>
      </c>
      <c r="L345" s="174">
        <v>0</v>
      </c>
      <c r="M345" s="174">
        <v>0</v>
      </c>
      <c r="N345" s="274">
        <v>0</v>
      </c>
    </row>
    <row r="346" spans="1:14" ht="18" customHeight="1">
      <c r="A346" s="58"/>
      <c r="B346" s="59"/>
      <c r="C346" s="60" t="s">
        <v>4</v>
      </c>
      <c r="D346" s="64" t="s">
        <v>45</v>
      </c>
      <c r="E346" s="175">
        <v>0.14798770398307423</v>
      </c>
      <c r="F346" s="175">
        <v>0</v>
      </c>
      <c r="G346" s="175"/>
      <c r="H346" s="175">
        <v>3.1144935064935063E-2</v>
      </c>
      <c r="I346" s="175">
        <v>0.1662485040103493</v>
      </c>
      <c r="J346" s="175"/>
      <c r="K346" s="175">
        <v>0</v>
      </c>
      <c r="L346" s="175">
        <v>0</v>
      </c>
      <c r="M346" s="175">
        <v>0</v>
      </c>
      <c r="N346" s="275">
        <v>0</v>
      </c>
    </row>
    <row r="347" spans="1:14" ht="18.399999999999999" customHeight="1">
      <c r="A347" s="51" t="s">
        <v>189</v>
      </c>
      <c r="B347" s="52" t="s">
        <v>47</v>
      </c>
      <c r="C347" s="53" t="s">
        <v>190</v>
      </c>
      <c r="D347" s="62" t="s">
        <v>41</v>
      </c>
      <c r="E347" s="672">
        <v>24221000</v>
      </c>
      <c r="F347" s="1063">
        <v>0</v>
      </c>
      <c r="G347" s="1069"/>
      <c r="H347" s="1063">
        <v>103000</v>
      </c>
      <c r="I347" s="1063">
        <v>21959000</v>
      </c>
      <c r="J347" s="1139"/>
      <c r="K347" s="1063">
        <v>1650000</v>
      </c>
      <c r="L347" s="1063">
        <v>0</v>
      </c>
      <c r="M347" s="1063">
        <v>0</v>
      </c>
      <c r="N347" s="1071">
        <v>509000</v>
      </c>
    </row>
    <row r="348" spans="1:14" ht="18.399999999999999" customHeight="1">
      <c r="A348" s="51"/>
      <c r="B348" s="52"/>
      <c r="C348" s="53" t="s">
        <v>4</v>
      </c>
      <c r="D348" s="62" t="s">
        <v>42</v>
      </c>
      <c r="E348" s="672">
        <v>24371000</v>
      </c>
      <c r="F348" s="1063">
        <v>0</v>
      </c>
      <c r="G348" s="1063"/>
      <c r="H348" s="1063">
        <v>108000</v>
      </c>
      <c r="I348" s="1063">
        <v>21954000</v>
      </c>
      <c r="J348" s="1139"/>
      <c r="K348" s="1063">
        <v>1800000</v>
      </c>
      <c r="L348" s="1063">
        <v>0</v>
      </c>
      <c r="M348" s="1063">
        <v>0</v>
      </c>
      <c r="N348" s="1071">
        <v>509000</v>
      </c>
    </row>
    <row r="349" spans="1:14" ht="18.399999999999999" customHeight="1">
      <c r="A349" s="56"/>
      <c r="B349" s="52"/>
      <c r="C349" s="53" t="s">
        <v>4</v>
      </c>
      <c r="D349" s="62" t="s">
        <v>43</v>
      </c>
      <c r="E349" s="672">
        <v>2881648.3800000004</v>
      </c>
      <c r="F349" s="1063">
        <v>0</v>
      </c>
      <c r="G349" s="1063"/>
      <c r="H349" s="1063">
        <v>6145.21</v>
      </c>
      <c r="I349" s="1063">
        <v>2862880.8800000004</v>
      </c>
      <c r="J349" s="1139"/>
      <c r="K349" s="1063">
        <v>0</v>
      </c>
      <c r="L349" s="1063">
        <v>0</v>
      </c>
      <c r="M349" s="1063">
        <v>0</v>
      </c>
      <c r="N349" s="1071">
        <v>12622.29</v>
      </c>
    </row>
    <row r="350" spans="1:14" ht="18.399999999999999" customHeight="1">
      <c r="A350" s="56"/>
      <c r="B350" s="52"/>
      <c r="C350" s="53" t="s">
        <v>4</v>
      </c>
      <c r="D350" s="62" t="s">
        <v>44</v>
      </c>
      <c r="E350" s="174">
        <v>0.11897313818587178</v>
      </c>
      <c r="F350" s="174">
        <v>0</v>
      </c>
      <c r="G350" s="174"/>
      <c r="H350" s="174">
        <v>5.9662233009708736E-2</v>
      </c>
      <c r="I350" s="174">
        <v>0.13037391866660597</v>
      </c>
      <c r="J350" s="174"/>
      <c r="K350" s="174">
        <v>0</v>
      </c>
      <c r="L350" s="174">
        <v>0</v>
      </c>
      <c r="M350" s="174">
        <v>0</v>
      </c>
      <c r="N350" s="274">
        <v>2.4798212180746564E-2</v>
      </c>
    </row>
    <row r="351" spans="1:14" ht="18.399999999999999" customHeight="1">
      <c r="A351" s="58"/>
      <c r="B351" s="59"/>
      <c r="C351" s="60" t="s">
        <v>4</v>
      </c>
      <c r="D351" s="64" t="s">
        <v>45</v>
      </c>
      <c r="E351" s="175">
        <v>0.11824087563087278</v>
      </c>
      <c r="F351" s="175">
        <v>0</v>
      </c>
      <c r="G351" s="175"/>
      <c r="H351" s="175">
        <v>5.6900092592592592E-2</v>
      </c>
      <c r="I351" s="175">
        <v>0.13040361118702742</v>
      </c>
      <c r="J351" s="175"/>
      <c r="K351" s="175">
        <v>0</v>
      </c>
      <c r="L351" s="175">
        <v>0</v>
      </c>
      <c r="M351" s="175">
        <v>0</v>
      </c>
      <c r="N351" s="275">
        <v>2.4798212180746564E-2</v>
      </c>
    </row>
    <row r="352" spans="1:14" ht="18.399999999999999" customHeight="1">
      <c r="A352" s="51" t="s">
        <v>191</v>
      </c>
      <c r="B352" s="52" t="s">
        <v>47</v>
      </c>
      <c r="C352" s="53" t="s">
        <v>192</v>
      </c>
      <c r="D352" s="62" t="s">
        <v>41</v>
      </c>
      <c r="E352" s="672">
        <v>45712000</v>
      </c>
      <c r="F352" s="1063">
        <v>0</v>
      </c>
      <c r="G352" s="1069"/>
      <c r="H352" s="1063">
        <v>60000</v>
      </c>
      <c r="I352" s="1063">
        <v>37941000</v>
      </c>
      <c r="J352" s="1139"/>
      <c r="K352" s="1063">
        <v>736000</v>
      </c>
      <c r="L352" s="1063">
        <v>0</v>
      </c>
      <c r="M352" s="1063">
        <v>0</v>
      </c>
      <c r="N352" s="1071">
        <v>6975000</v>
      </c>
    </row>
    <row r="353" spans="1:14" ht="18.399999999999999" customHeight="1">
      <c r="A353" s="56"/>
      <c r="B353" s="52"/>
      <c r="C353" s="53" t="s">
        <v>4</v>
      </c>
      <c r="D353" s="62" t="s">
        <v>42</v>
      </c>
      <c r="E353" s="672">
        <v>45712000</v>
      </c>
      <c r="F353" s="1063">
        <v>0</v>
      </c>
      <c r="G353" s="1063"/>
      <c r="H353" s="1063">
        <v>60000</v>
      </c>
      <c r="I353" s="1063">
        <v>37941000</v>
      </c>
      <c r="J353" s="1139"/>
      <c r="K353" s="1063">
        <v>736000</v>
      </c>
      <c r="L353" s="1063">
        <v>0</v>
      </c>
      <c r="M353" s="1063">
        <v>0</v>
      </c>
      <c r="N353" s="1071">
        <v>6975000</v>
      </c>
    </row>
    <row r="354" spans="1:14" ht="18.399999999999999" customHeight="1">
      <c r="A354" s="56"/>
      <c r="B354" s="52"/>
      <c r="C354" s="53" t="s">
        <v>4</v>
      </c>
      <c r="D354" s="62" t="s">
        <v>43</v>
      </c>
      <c r="E354" s="672">
        <v>7463265.9399999995</v>
      </c>
      <c r="F354" s="1063">
        <v>0</v>
      </c>
      <c r="G354" s="1063"/>
      <c r="H354" s="1063">
        <v>1000</v>
      </c>
      <c r="I354" s="1063">
        <v>6597564.7899999991</v>
      </c>
      <c r="J354" s="1139"/>
      <c r="K354" s="1063">
        <v>0</v>
      </c>
      <c r="L354" s="1063">
        <v>0</v>
      </c>
      <c r="M354" s="1063">
        <v>0</v>
      </c>
      <c r="N354" s="1071">
        <v>864701.14999999991</v>
      </c>
    </row>
    <row r="355" spans="1:14" ht="18.399999999999999" customHeight="1">
      <c r="A355" s="56"/>
      <c r="B355" s="52"/>
      <c r="C355" s="53" t="s">
        <v>4</v>
      </c>
      <c r="D355" s="62" t="s">
        <v>44</v>
      </c>
      <c r="E355" s="174">
        <v>0.16326710579278964</v>
      </c>
      <c r="F355" s="174">
        <v>0</v>
      </c>
      <c r="G355" s="174"/>
      <c r="H355" s="174">
        <v>1.6666666666666666E-2</v>
      </c>
      <c r="I355" s="174">
        <v>0.17389011333386045</v>
      </c>
      <c r="J355" s="174"/>
      <c r="K355" s="174">
        <v>0</v>
      </c>
      <c r="L355" s="174">
        <v>0</v>
      </c>
      <c r="M355" s="174">
        <v>0</v>
      </c>
      <c r="N355" s="274">
        <v>0.12397149103942651</v>
      </c>
    </row>
    <row r="356" spans="1:14" ht="18.399999999999999" customHeight="1">
      <c r="A356" s="58"/>
      <c r="B356" s="59"/>
      <c r="C356" s="60" t="s">
        <v>4</v>
      </c>
      <c r="D356" s="61" t="s">
        <v>45</v>
      </c>
      <c r="E356" s="276">
        <v>0.16326710579278964</v>
      </c>
      <c r="F356" s="175">
        <v>0</v>
      </c>
      <c r="G356" s="175"/>
      <c r="H356" s="175">
        <v>1.6666666666666666E-2</v>
      </c>
      <c r="I356" s="175">
        <v>0.17389011333386045</v>
      </c>
      <c r="J356" s="175"/>
      <c r="K356" s="175">
        <v>0</v>
      </c>
      <c r="L356" s="175">
        <v>0</v>
      </c>
      <c r="M356" s="175">
        <v>0</v>
      </c>
      <c r="N356" s="275">
        <v>0.12397149103942651</v>
      </c>
    </row>
    <row r="357" spans="1:14" ht="18.399999999999999" customHeight="1">
      <c r="A357" s="51" t="s">
        <v>193</v>
      </c>
      <c r="B357" s="52" t="s">
        <v>47</v>
      </c>
      <c r="C357" s="53" t="s">
        <v>194</v>
      </c>
      <c r="D357" s="54" t="s">
        <v>41</v>
      </c>
      <c r="E357" s="673">
        <v>18892018000</v>
      </c>
      <c r="F357" s="1063">
        <v>18589773000</v>
      </c>
      <c r="G357" s="1069"/>
      <c r="H357" s="1063">
        <v>292673000</v>
      </c>
      <c r="I357" s="1063">
        <v>9572000</v>
      </c>
      <c r="J357" s="1139"/>
      <c r="K357" s="1063">
        <v>0</v>
      </c>
      <c r="L357" s="1063">
        <v>0</v>
      </c>
      <c r="M357" s="1063">
        <v>0</v>
      </c>
      <c r="N357" s="1071">
        <v>0</v>
      </c>
    </row>
    <row r="358" spans="1:14" ht="18.399999999999999" customHeight="1">
      <c r="A358" s="56"/>
      <c r="B358" s="52"/>
      <c r="C358" s="53" t="s">
        <v>195</v>
      </c>
      <c r="D358" s="62" t="s">
        <v>42</v>
      </c>
      <c r="E358" s="672">
        <v>18892018000</v>
      </c>
      <c r="F358" s="1063">
        <v>18589773000</v>
      </c>
      <c r="G358" s="1063"/>
      <c r="H358" s="1063">
        <v>292673000</v>
      </c>
      <c r="I358" s="1063">
        <v>9572000</v>
      </c>
      <c r="J358" s="1139"/>
      <c r="K358" s="1063">
        <v>0</v>
      </c>
      <c r="L358" s="1063">
        <v>0</v>
      </c>
      <c r="M358" s="1063">
        <v>0</v>
      </c>
      <c r="N358" s="1071">
        <v>0</v>
      </c>
    </row>
    <row r="359" spans="1:14" ht="18.399999999999999" customHeight="1">
      <c r="A359" s="56"/>
      <c r="B359" s="52"/>
      <c r="C359" s="53" t="s">
        <v>4</v>
      </c>
      <c r="D359" s="62" t="s">
        <v>43</v>
      </c>
      <c r="E359" s="672">
        <v>2870000000</v>
      </c>
      <c r="F359" s="1063">
        <v>2822092895.4299998</v>
      </c>
      <c r="G359" s="1063"/>
      <c r="H359" s="1063">
        <v>46340091.57</v>
      </c>
      <c r="I359" s="1063">
        <v>1567013</v>
      </c>
      <c r="J359" s="1139"/>
      <c r="K359" s="1063">
        <v>0</v>
      </c>
      <c r="L359" s="1063">
        <v>0</v>
      </c>
      <c r="M359" s="1063">
        <v>0</v>
      </c>
      <c r="N359" s="1071">
        <v>0</v>
      </c>
    </row>
    <row r="360" spans="1:14" ht="18.399999999999999" customHeight="1">
      <c r="A360" s="56"/>
      <c r="B360" s="52"/>
      <c r="C360" s="53" t="s">
        <v>4</v>
      </c>
      <c r="D360" s="62" t="s">
        <v>44</v>
      </c>
      <c r="E360" s="174">
        <v>0.15191601024305609</v>
      </c>
      <c r="F360" s="174">
        <v>0.15180889489236904</v>
      </c>
      <c r="G360" s="174"/>
      <c r="H360" s="174">
        <v>0.15833401635955485</v>
      </c>
      <c r="I360" s="174">
        <v>0.16370800250731299</v>
      </c>
      <c r="J360" s="174"/>
      <c r="K360" s="174">
        <v>0</v>
      </c>
      <c r="L360" s="174">
        <v>0</v>
      </c>
      <c r="M360" s="174">
        <v>0</v>
      </c>
      <c r="N360" s="274">
        <v>0</v>
      </c>
    </row>
    <row r="361" spans="1:14" ht="18.399999999999999" customHeight="1">
      <c r="A361" s="58"/>
      <c r="B361" s="59"/>
      <c r="C361" s="60" t="s">
        <v>4</v>
      </c>
      <c r="D361" s="64" t="s">
        <v>45</v>
      </c>
      <c r="E361" s="175">
        <v>0.15191601024305609</v>
      </c>
      <c r="F361" s="175">
        <v>0.15180889489236904</v>
      </c>
      <c r="G361" s="175"/>
      <c r="H361" s="175">
        <v>0.15833401635955485</v>
      </c>
      <c r="I361" s="175">
        <v>0.16370800250731299</v>
      </c>
      <c r="J361" s="175"/>
      <c r="K361" s="175">
        <v>0</v>
      </c>
      <c r="L361" s="175">
        <v>0</v>
      </c>
      <c r="M361" s="175">
        <v>0</v>
      </c>
      <c r="N361" s="275">
        <v>0</v>
      </c>
    </row>
    <row r="362" spans="1:14" ht="18.399999999999999" customHeight="1">
      <c r="A362" s="51" t="s">
        <v>196</v>
      </c>
      <c r="B362" s="52" t="s">
        <v>47</v>
      </c>
      <c r="C362" s="53" t="s">
        <v>197</v>
      </c>
      <c r="D362" s="54" t="s">
        <v>41</v>
      </c>
      <c r="E362" s="672">
        <v>67636471000</v>
      </c>
      <c r="F362" s="1063">
        <v>60864312000</v>
      </c>
      <c r="G362" s="1069"/>
      <c r="H362" s="1063">
        <v>2822075000</v>
      </c>
      <c r="I362" s="1063">
        <v>3950084000</v>
      </c>
      <c r="J362" s="1139"/>
      <c r="K362" s="1063">
        <v>0</v>
      </c>
      <c r="L362" s="1063">
        <v>0</v>
      </c>
      <c r="M362" s="1063">
        <v>0</v>
      </c>
      <c r="N362" s="1071">
        <v>0</v>
      </c>
    </row>
    <row r="363" spans="1:14" ht="18.399999999999999" customHeight="1">
      <c r="A363" s="56"/>
      <c r="B363" s="52"/>
      <c r="C363" s="53" t="s">
        <v>4</v>
      </c>
      <c r="D363" s="57" t="s">
        <v>42</v>
      </c>
      <c r="E363" s="672">
        <v>67636473450</v>
      </c>
      <c r="F363" s="1063">
        <v>60864312000</v>
      </c>
      <c r="G363" s="1063"/>
      <c r="H363" s="1063">
        <v>2822077450</v>
      </c>
      <c r="I363" s="1063">
        <v>3950084000</v>
      </c>
      <c r="J363" s="1139"/>
      <c r="K363" s="1063">
        <v>0</v>
      </c>
      <c r="L363" s="1063">
        <v>0</v>
      </c>
      <c r="M363" s="1063">
        <v>0</v>
      </c>
      <c r="N363" s="1071">
        <v>0</v>
      </c>
    </row>
    <row r="364" spans="1:14" ht="18.399999999999999" customHeight="1">
      <c r="A364" s="56"/>
      <c r="B364" s="52"/>
      <c r="C364" s="53" t="s">
        <v>4</v>
      </c>
      <c r="D364" s="57" t="s">
        <v>43</v>
      </c>
      <c r="E364" s="672">
        <v>2058687940.4200001</v>
      </c>
      <c r="F364" s="1063">
        <v>881024076.16999996</v>
      </c>
      <c r="G364" s="1063"/>
      <c r="H364" s="1063">
        <v>568082317.87000012</v>
      </c>
      <c r="I364" s="1063">
        <v>609581546.38000011</v>
      </c>
      <c r="J364" s="1139"/>
      <c r="K364" s="1063">
        <v>0</v>
      </c>
      <c r="L364" s="1063">
        <v>0</v>
      </c>
      <c r="M364" s="1063">
        <v>0</v>
      </c>
      <c r="N364" s="1071">
        <v>0</v>
      </c>
    </row>
    <row r="365" spans="1:14" ht="18.399999999999999" customHeight="1">
      <c r="A365" s="56"/>
      <c r="B365" s="52"/>
      <c r="C365" s="53" t="s">
        <v>4</v>
      </c>
      <c r="D365" s="57" t="s">
        <v>44</v>
      </c>
      <c r="E365" s="174">
        <v>3.0437542201455191E-2</v>
      </c>
      <c r="F365" s="174">
        <v>1.4475216218167388E-2</v>
      </c>
      <c r="G365" s="174"/>
      <c r="H365" s="174">
        <v>0.20129951112922234</v>
      </c>
      <c r="I365" s="174">
        <v>0.15432116035507096</v>
      </c>
      <c r="J365" s="174"/>
      <c r="K365" s="174">
        <v>0</v>
      </c>
      <c r="L365" s="174">
        <v>0</v>
      </c>
      <c r="M365" s="174">
        <v>0</v>
      </c>
      <c r="N365" s="274">
        <v>0</v>
      </c>
    </row>
    <row r="366" spans="1:14" ht="18.399999999999999" customHeight="1">
      <c r="A366" s="58"/>
      <c r="B366" s="59"/>
      <c r="C366" s="60" t="s">
        <v>4</v>
      </c>
      <c r="D366" s="61" t="s">
        <v>45</v>
      </c>
      <c r="E366" s="175">
        <v>3.0437541098914288E-2</v>
      </c>
      <c r="F366" s="175">
        <v>1.4475216218167388E-2</v>
      </c>
      <c r="G366" s="175"/>
      <c r="H366" s="175">
        <v>0.20129933637009151</v>
      </c>
      <c r="I366" s="175">
        <v>0.15432116035507096</v>
      </c>
      <c r="J366" s="175"/>
      <c r="K366" s="175">
        <v>0</v>
      </c>
      <c r="L366" s="175">
        <v>0</v>
      </c>
      <c r="M366" s="175">
        <v>0</v>
      </c>
      <c r="N366" s="275">
        <v>0</v>
      </c>
    </row>
    <row r="367" spans="1:14" ht="18.399999999999999" customHeight="1">
      <c r="A367" s="51" t="s">
        <v>198</v>
      </c>
      <c r="B367" s="52" t="s">
        <v>47</v>
      </c>
      <c r="C367" s="53" t="s">
        <v>427</v>
      </c>
      <c r="D367" s="54" t="s">
        <v>41</v>
      </c>
      <c r="E367" s="672">
        <v>51729000</v>
      </c>
      <c r="F367" s="1063">
        <v>0</v>
      </c>
      <c r="G367" s="1069"/>
      <c r="H367" s="1063">
        <v>57000</v>
      </c>
      <c r="I367" s="1063">
        <v>51026000</v>
      </c>
      <c r="J367" s="1139"/>
      <c r="K367" s="1063">
        <v>646000</v>
      </c>
      <c r="L367" s="1063">
        <v>0</v>
      </c>
      <c r="M367" s="1063">
        <v>0</v>
      </c>
      <c r="N367" s="1071">
        <v>0</v>
      </c>
    </row>
    <row r="368" spans="1:14" ht="18.399999999999999" customHeight="1">
      <c r="A368" s="56"/>
      <c r="B368" s="52"/>
      <c r="C368" s="53" t="s">
        <v>428</v>
      </c>
      <c r="D368" s="57" t="s">
        <v>42</v>
      </c>
      <c r="E368" s="672">
        <v>51729000</v>
      </c>
      <c r="F368" s="1063">
        <v>0</v>
      </c>
      <c r="G368" s="1063"/>
      <c r="H368" s="1063">
        <v>57000</v>
      </c>
      <c r="I368" s="1063">
        <v>51026000</v>
      </c>
      <c r="J368" s="1139"/>
      <c r="K368" s="1063">
        <v>646000</v>
      </c>
      <c r="L368" s="1063">
        <v>0</v>
      </c>
      <c r="M368" s="1063">
        <v>0</v>
      </c>
      <c r="N368" s="1071">
        <v>0</v>
      </c>
    </row>
    <row r="369" spans="1:14" ht="18.399999999999999" customHeight="1">
      <c r="A369" s="56"/>
      <c r="B369" s="52"/>
      <c r="C369" s="53" t="s">
        <v>4</v>
      </c>
      <c r="D369" s="57" t="s">
        <v>43</v>
      </c>
      <c r="E369" s="672">
        <v>7266455.6100000003</v>
      </c>
      <c r="F369" s="1063">
        <v>0</v>
      </c>
      <c r="G369" s="1063"/>
      <c r="H369" s="1063">
        <v>6330</v>
      </c>
      <c r="I369" s="1063">
        <v>7260125.6100000003</v>
      </c>
      <c r="J369" s="1139"/>
      <c r="K369" s="1063">
        <v>0</v>
      </c>
      <c r="L369" s="1063">
        <v>0</v>
      </c>
      <c r="M369" s="1063">
        <v>0</v>
      </c>
      <c r="N369" s="1071">
        <v>0</v>
      </c>
    </row>
    <row r="370" spans="1:14" ht="18.399999999999999" customHeight="1">
      <c r="A370" s="56"/>
      <c r="B370" s="52"/>
      <c r="C370" s="53" t="s">
        <v>4</v>
      </c>
      <c r="D370" s="57" t="s">
        <v>44</v>
      </c>
      <c r="E370" s="174">
        <v>0.14047160412921186</v>
      </c>
      <c r="F370" s="174">
        <v>0</v>
      </c>
      <c r="G370" s="174"/>
      <c r="H370" s="174">
        <v>0.11105263157894738</v>
      </c>
      <c r="I370" s="174">
        <v>0.1422828677536942</v>
      </c>
      <c r="J370" s="174"/>
      <c r="K370" s="174">
        <v>0</v>
      </c>
      <c r="L370" s="174">
        <v>0</v>
      </c>
      <c r="M370" s="174">
        <v>0</v>
      </c>
      <c r="N370" s="274">
        <v>0</v>
      </c>
    </row>
    <row r="371" spans="1:14" ht="18.399999999999999" customHeight="1">
      <c r="A371" s="58"/>
      <c r="B371" s="59"/>
      <c r="C371" s="60" t="s">
        <v>4</v>
      </c>
      <c r="D371" s="61" t="s">
        <v>45</v>
      </c>
      <c r="E371" s="175">
        <v>0.14047160412921186</v>
      </c>
      <c r="F371" s="175">
        <v>0</v>
      </c>
      <c r="G371" s="175"/>
      <c r="H371" s="175">
        <v>0.11105263157894738</v>
      </c>
      <c r="I371" s="175">
        <v>0.1422828677536942</v>
      </c>
      <c r="J371" s="175"/>
      <c r="K371" s="175">
        <v>0</v>
      </c>
      <c r="L371" s="175">
        <v>0</v>
      </c>
      <c r="M371" s="175">
        <v>0</v>
      </c>
      <c r="N371" s="275">
        <v>0</v>
      </c>
    </row>
    <row r="372" spans="1:14" ht="18.399999999999999" customHeight="1">
      <c r="A372" s="51" t="s">
        <v>199</v>
      </c>
      <c r="B372" s="52" t="s">
        <v>47</v>
      </c>
      <c r="C372" s="53" t="s">
        <v>200</v>
      </c>
      <c r="D372" s="62" t="s">
        <v>41</v>
      </c>
      <c r="E372" s="672">
        <v>30022000</v>
      </c>
      <c r="F372" s="1063">
        <v>0</v>
      </c>
      <c r="G372" s="1069"/>
      <c r="H372" s="1063">
        <v>17000</v>
      </c>
      <c r="I372" s="1063">
        <v>29872000</v>
      </c>
      <c r="J372" s="1139"/>
      <c r="K372" s="1063">
        <v>133000</v>
      </c>
      <c r="L372" s="1063">
        <v>0</v>
      </c>
      <c r="M372" s="1063">
        <v>0</v>
      </c>
      <c r="N372" s="1071">
        <v>0</v>
      </c>
    </row>
    <row r="373" spans="1:14" ht="18" customHeight="1">
      <c r="A373" s="56"/>
      <c r="B373" s="52"/>
      <c r="C373" s="53" t="s">
        <v>4</v>
      </c>
      <c r="D373" s="62" t="s">
        <v>42</v>
      </c>
      <c r="E373" s="672">
        <v>30022000</v>
      </c>
      <c r="F373" s="1063">
        <v>0</v>
      </c>
      <c r="G373" s="1063"/>
      <c r="H373" s="1063">
        <v>62311</v>
      </c>
      <c r="I373" s="1063">
        <v>29826689</v>
      </c>
      <c r="J373" s="1139"/>
      <c r="K373" s="1063">
        <v>133000</v>
      </c>
      <c r="L373" s="1063">
        <v>0</v>
      </c>
      <c r="M373" s="1063">
        <v>0</v>
      </c>
      <c r="N373" s="1071">
        <v>0</v>
      </c>
    </row>
    <row r="374" spans="1:14" ht="18.399999999999999" customHeight="1">
      <c r="A374" s="56"/>
      <c r="B374" s="52"/>
      <c r="C374" s="53" t="s">
        <v>4</v>
      </c>
      <c r="D374" s="62" t="s">
        <v>43</v>
      </c>
      <c r="E374" s="672">
        <v>4653488.76</v>
      </c>
      <c r="F374" s="1063">
        <v>0</v>
      </c>
      <c r="G374" s="1063"/>
      <c r="H374" s="1063">
        <v>1200</v>
      </c>
      <c r="I374" s="1063">
        <v>4652288.76</v>
      </c>
      <c r="J374" s="1139"/>
      <c r="K374" s="1063">
        <v>0</v>
      </c>
      <c r="L374" s="1063">
        <v>0</v>
      </c>
      <c r="M374" s="1063">
        <v>0</v>
      </c>
      <c r="N374" s="1071">
        <v>0</v>
      </c>
    </row>
    <row r="375" spans="1:14" ht="18.399999999999999" customHeight="1">
      <c r="A375" s="56"/>
      <c r="B375" s="52"/>
      <c r="C375" s="53" t="s">
        <v>4</v>
      </c>
      <c r="D375" s="62" t="s">
        <v>44</v>
      </c>
      <c r="E375" s="174">
        <v>0.15500262340949969</v>
      </c>
      <c r="F375" s="174">
        <v>0</v>
      </c>
      <c r="G375" s="174"/>
      <c r="H375" s="174">
        <v>7.0588235294117646E-2</v>
      </c>
      <c r="I375" s="174">
        <v>0.15574078602035349</v>
      </c>
      <c r="J375" s="174"/>
      <c r="K375" s="174">
        <v>0</v>
      </c>
      <c r="L375" s="174">
        <v>0</v>
      </c>
      <c r="M375" s="174">
        <v>0</v>
      </c>
      <c r="N375" s="274">
        <v>0</v>
      </c>
    </row>
    <row r="376" spans="1:14" ht="18.399999999999999" customHeight="1">
      <c r="A376" s="58"/>
      <c r="B376" s="59"/>
      <c r="C376" s="60" t="s">
        <v>4</v>
      </c>
      <c r="D376" s="62" t="s">
        <v>45</v>
      </c>
      <c r="E376" s="175">
        <v>0.15500262340949969</v>
      </c>
      <c r="F376" s="175">
        <v>0</v>
      </c>
      <c r="G376" s="175"/>
      <c r="H376" s="175">
        <v>1.9258236908411035E-2</v>
      </c>
      <c r="I376" s="175">
        <v>0.15597737851492668</v>
      </c>
      <c r="J376" s="175"/>
      <c r="K376" s="175">
        <v>0</v>
      </c>
      <c r="L376" s="175">
        <v>0</v>
      </c>
      <c r="M376" s="175">
        <v>0</v>
      </c>
      <c r="N376" s="275">
        <v>0</v>
      </c>
    </row>
    <row r="377" spans="1:14" ht="18.399999999999999" customHeight="1">
      <c r="A377" s="70" t="s">
        <v>201</v>
      </c>
      <c r="B377" s="71" t="s">
        <v>47</v>
      </c>
      <c r="C377" s="52" t="s">
        <v>202</v>
      </c>
      <c r="D377" s="63" t="s">
        <v>41</v>
      </c>
      <c r="E377" s="672">
        <v>115809000</v>
      </c>
      <c r="F377" s="1063">
        <v>0</v>
      </c>
      <c r="G377" s="1069"/>
      <c r="H377" s="1063">
        <v>250000</v>
      </c>
      <c r="I377" s="1063">
        <v>97277000</v>
      </c>
      <c r="J377" s="1139"/>
      <c r="K377" s="1063">
        <v>4035000</v>
      </c>
      <c r="L377" s="1063">
        <v>0</v>
      </c>
      <c r="M377" s="1063">
        <v>0</v>
      </c>
      <c r="N377" s="1071">
        <v>14247000</v>
      </c>
    </row>
    <row r="378" spans="1:14" ht="18.399999999999999" customHeight="1">
      <c r="A378" s="56"/>
      <c r="B378" s="52"/>
      <c r="C378" s="53" t="s">
        <v>203</v>
      </c>
      <c r="D378" s="62" t="s">
        <v>42</v>
      </c>
      <c r="E378" s="672">
        <v>115809000</v>
      </c>
      <c r="F378" s="1063">
        <v>0</v>
      </c>
      <c r="G378" s="1063"/>
      <c r="H378" s="1063">
        <v>250000</v>
      </c>
      <c r="I378" s="1063">
        <v>97277000</v>
      </c>
      <c r="J378" s="1139"/>
      <c r="K378" s="1063">
        <v>4035000</v>
      </c>
      <c r="L378" s="1063">
        <v>0</v>
      </c>
      <c r="M378" s="1063">
        <v>0</v>
      </c>
      <c r="N378" s="1071">
        <v>14247000</v>
      </c>
    </row>
    <row r="379" spans="1:14" ht="18.399999999999999" customHeight="1">
      <c r="A379" s="56"/>
      <c r="B379" s="52"/>
      <c r="C379" s="53" t="s">
        <v>4</v>
      </c>
      <c r="D379" s="62" t="s">
        <v>43</v>
      </c>
      <c r="E379" s="672">
        <v>17733042.859999996</v>
      </c>
      <c r="F379" s="1063">
        <v>0</v>
      </c>
      <c r="G379" s="1063"/>
      <c r="H379" s="1063">
        <v>11735.95</v>
      </c>
      <c r="I379" s="1063">
        <v>16484426.899999997</v>
      </c>
      <c r="J379" s="1139"/>
      <c r="K379" s="1063">
        <v>66733.649999999994</v>
      </c>
      <c r="L379" s="1063">
        <v>0</v>
      </c>
      <c r="M379" s="1063">
        <v>0</v>
      </c>
      <c r="N379" s="1071">
        <v>1170146.3600000003</v>
      </c>
    </row>
    <row r="380" spans="1:14" ht="18.399999999999999" customHeight="1">
      <c r="A380" s="56"/>
      <c r="B380" s="52"/>
      <c r="C380" s="53" t="s">
        <v>4</v>
      </c>
      <c r="D380" s="62" t="s">
        <v>44</v>
      </c>
      <c r="E380" s="174">
        <v>0.15312318438117931</v>
      </c>
      <c r="F380" s="174">
        <v>0</v>
      </c>
      <c r="G380" s="174"/>
      <c r="H380" s="174">
        <v>4.6943800000000001E-2</v>
      </c>
      <c r="I380" s="174">
        <v>0.16945862742477663</v>
      </c>
      <c r="J380" s="174"/>
      <c r="K380" s="174">
        <v>1.6538698884758361E-2</v>
      </c>
      <c r="L380" s="174">
        <v>0</v>
      </c>
      <c r="M380" s="174">
        <v>0</v>
      </c>
      <c r="N380" s="274">
        <v>8.2132825156173248E-2</v>
      </c>
    </row>
    <row r="381" spans="1:14" ht="18.399999999999999" customHeight="1">
      <c r="A381" s="58"/>
      <c r="B381" s="59"/>
      <c r="C381" s="60" t="s">
        <v>4</v>
      </c>
      <c r="D381" s="64" t="s">
        <v>45</v>
      </c>
      <c r="E381" s="175">
        <v>0.15312318438117931</v>
      </c>
      <c r="F381" s="175">
        <v>0</v>
      </c>
      <c r="G381" s="175"/>
      <c r="H381" s="175">
        <v>4.6943800000000001E-2</v>
      </c>
      <c r="I381" s="175">
        <v>0.16945862742477663</v>
      </c>
      <c r="J381" s="175"/>
      <c r="K381" s="175">
        <v>1.6538698884758361E-2</v>
      </c>
      <c r="L381" s="175">
        <v>0</v>
      </c>
      <c r="M381" s="175">
        <v>0</v>
      </c>
      <c r="N381" s="275">
        <v>8.2132825156173248E-2</v>
      </c>
    </row>
    <row r="382" spans="1:14" ht="18.399999999999999" customHeight="1">
      <c r="A382" s="51" t="s">
        <v>204</v>
      </c>
      <c r="B382" s="52" t="s">
        <v>47</v>
      </c>
      <c r="C382" s="53" t="s">
        <v>224</v>
      </c>
      <c r="D382" s="54" t="s">
        <v>41</v>
      </c>
      <c r="E382" s="673">
        <v>28000000000</v>
      </c>
      <c r="F382" s="1063">
        <v>0</v>
      </c>
      <c r="G382" s="1069"/>
      <c r="H382" s="1063">
        <v>0</v>
      </c>
      <c r="I382" s="1063">
        <v>100000</v>
      </c>
      <c r="J382" s="1139"/>
      <c r="K382" s="1063">
        <v>0</v>
      </c>
      <c r="L382" s="1063">
        <v>27999900000</v>
      </c>
      <c r="M382" s="1063">
        <v>0</v>
      </c>
      <c r="N382" s="1071">
        <v>0</v>
      </c>
    </row>
    <row r="383" spans="1:14" ht="18.399999999999999" customHeight="1">
      <c r="A383" s="51"/>
      <c r="B383" s="52"/>
      <c r="C383" s="53" t="s">
        <v>4</v>
      </c>
      <c r="D383" s="62" t="s">
        <v>42</v>
      </c>
      <c r="E383" s="672">
        <v>28000000000</v>
      </c>
      <c r="F383" s="1063">
        <v>0</v>
      </c>
      <c r="G383" s="1063"/>
      <c r="H383" s="1063">
        <v>0</v>
      </c>
      <c r="I383" s="1063">
        <v>100000</v>
      </c>
      <c r="J383" s="1139"/>
      <c r="K383" s="1063">
        <v>0</v>
      </c>
      <c r="L383" s="1063">
        <v>27999900000</v>
      </c>
      <c r="M383" s="1063">
        <v>0</v>
      </c>
      <c r="N383" s="1071">
        <v>0</v>
      </c>
    </row>
    <row r="384" spans="1:14" ht="18.399999999999999" customHeight="1">
      <c r="A384" s="56"/>
      <c r="B384" s="52"/>
      <c r="C384" s="53" t="s">
        <v>4</v>
      </c>
      <c r="D384" s="62" t="s">
        <v>43</v>
      </c>
      <c r="E384" s="672">
        <v>3836168333.0100002</v>
      </c>
      <c r="F384" s="1063">
        <v>0</v>
      </c>
      <c r="G384" s="1063"/>
      <c r="H384" s="1063">
        <v>0</v>
      </c>
      <c r="I384" s="1063">
        <v>0</v>
      </c>
      <c r="J384" s="1139"/>
      <c r="K384" s="1063">
        <v>0</v>
      </c>
      <c r="L384" s="1063">
        <v>3836168333.0100002</v>
      </c>
      <c r="M384" s="1063">
        <v>0</v>
      </c>
      <c r="N384" s="1071">
        <v>0</v>
      </c>
    </row>
    <row r="385" spans="1:14" ht="18.399999999999999" customHeight="1">
      <c r="A385" s="56"/>
      <c r="B385" s="52"/>
      <c r="C385" s="53" t="s">
        <v>4</v>
      </c>
      <c r="D385" s="62" t="s">
        <v>44</v>
      </c>
      <c r="E385" s="174">
        <v>0.13700601189321429</v>
      </c>
      <c r="F385" s="174">
        <v>0</v>
      </c>
      <c r="G385" s="174"/>
      <c r="H385" s="174">
        <v>0</v>
      </c>
      <c r="I385" s="174">
        <v>0</v>
      </c>
      <c r="J385" s="174"/>
      <c r="K385" s="174">
        <v>0</v>
      </c>
      <c r="L385" s="174">
        <v>0.13700650120214716</v>
      </c>
      <c r="M385" s="174">
        <v>0</v>
      </c>
      <c r="N385" s="274">
        <v>0</v>
      </c>
    </row>
    <row r="386" spans="1:14" ht="18.399999999999999" customHeight="1">
      <c r="A386" s="58"/>
      <c r="B386" s="59"/>
      <c r="C386" s="60" t="s">
        <v>4</v>
      </c>
      <c r="D386" s="64" t="s">
        <v>45</v>
      </c>
      <c r="E386" s="175">
        <v>0.13700601189321429</v>
      </c>
      <c r="F386" s="175">
        <v>0</v>
      </c>
      <c r="G386" s="175"/>
      <c r="H386" s="175">
        <v>0</v>
      </c>
      <c r="I386" s="175">
        <v>0</v>
      </c>
      <c r="J386" s="175"/>
      <c r="K386" s="175">
        <v>0</v>
      </c>
      <c r="L386" s="175">
        <v>0.13700650120214716</v>
      </c>
      <c r="M386" s="175">
        <v>0</v>
      </c>
      <c r="N386" s="275">
        <v>0</v>
      </c>
    </row>
    <row r="387" spans="1:14" ht="18.399999999999999" customHeight="1">
      <c r="A387" s="51" t="s">
        <v>205</v>
      </c>
      <c r="B387" s="52" t="s">
        <v>47</v>
      </c>
      <c r="C387" s="53" t="s">
        <v>206</v>
      </c>
      <c r="D387" s="62" t="s">
        <v>41</v>
      </c>
      <c r="E387" s="672">
        <v>130964000</v>
      </c>
      <c r="F387" s="1063">
        <v>0</v>
      </c>
      <c r="G387" s="1069"/>
      <c r="H387" s="1063">
        <v>146000</v>
      </c>
      <c r="I387" s="1063">
        <v>129470000</v>
      </c>
      <c r="J387" s="1139"/>
      <c r="K387" s="1063">
        <v>1251000</v>
      </c>
      <c r="L387" s="1063">
        <v>0</v>
      </c>
      <c r="M387" s="1063">
        <v>0</v>
      </c>
      <c r="N387" s="1071">
        <v>97000</v>
      </c>
    </row>
    <row r="388" spans="1:14" ht="18.399999999999999" customHeight="1">
      <c r="A388" s="56"/>
      <c r="B388" s="52"/>
      <c r="C388" s="53" t="s">
        <v>4</v>
      </c>
      <c r="D388" s="62" t="s">
        <v>42</v>
      </c>
      <c r="E388" s="672">
        <v>130964000</v>
      </c>
      <c r="F388" s="1063">
        <v>0</v>
      </c>
      <c r="G388" s="1063"/>
      <c r="H388" s="1063">
        <v>146000</v>
      </c>
      <c r="I388" s="1063">
        <v>129470000</v>
      </c>
      <c r="J388" s="1139"/>
      <c r="K388" s="1063">
        <v>1251000</v>
      </c>
      <c r="L388" s="1063">
        <v>0</v>
      </c>
      <c r="M388" s="1063">
        <v>0</v>
      </c>
      <c r="N388" s="1071">
        <v>97000</v>
      </c>
    </row>
    <row r="389" spans="1:14" ht="18.399999999999999" customHeight="1">
      <c r="A389" s="56"/>
      <c r="B389" s="52"/>
      <c r="C389" s="53" t="s">
        <v>4</v>
      </c>
      <c r="D389" s="62" t="s">
        <v>43</v>
      </c>
      <c r="E389" s="672">
        <v>25903612.859999988</v>
      </c>
      <c r="F389" s="1063">
        <v>0</v>
      </c>
      <c r="G389" s="1063"/>
      <c r="H389" s="1063">
        <v>6209.31</v>
      </c>
      <c r="I389" s="1063">
        <v>25870279.309999991</v>
      </c>
      <c r="J389" s="1139"/>
      <c r="K389" s="1063">
        <v>27124.240000000002</v>
      </c>
      <c r="L389" s="1063">
        <v>0</v>
      </c>
      <c r="M389" s="1063">
        <v>0</v>
      </c>
      <c r="N389" s="1071">
        <v>0</v>
      </c>
    </row>
    <row r="390" spans="1:14" ht="18.399999999999999" customHeight="1">
      <c r="A390" s="56"/>
      <c r="B390" s="52"/>
      <c r="C390" s="53" t="s">
        <v>4</v>
      </c>
      <c r="D390" s="62" t="s">
        <v>44</v>
      </c>
      <c r="E390" s="174">
        <v>0.19779185776243843</v>
      </c>
      <c r="F390" s="174">
        <v>0</v>
      </c>
      <c r="G390" s="174"/>
      <c r="H390" s="174">
        <v>4.2529520547945211E-2</v>
      </c>
      <c r="I390" s="174">
        <v>0.19981678620529847</v>
      </c>
      <c r="J390" s="174"/>
      <c r="K390" s="174">
        <v>2.1682046362909674E-2</v>
      </c>
      <c r="L390" s="174">
        <v>0</v>
      </c>
      <c r="M390" s="174">
        <v>0</v>
      </c>
      <c r="N390" s="274">
        <v>0</v>
      </c>
    </row>
    <row r="391" spans="1:14" ht="18.399999999999999" customHeight="1">
      <c r="A391" s="58"/>
      <c r="B391" s="59"/>
      <c r="C391" s="60" t="s">
        <v>4</v>
      </c>
      <c r="D391" s="64" t="s">
        <v>45</v>
      </c>
      <c r="E391" s="175">
        <v>0.19779185776243843</v>
      </c>
      <c r="F391" s="175">
        <v>0</v>
      </c>
      <c r="G391" s="175"/>
      <c r="H391" s="175">
        <v>4.2529520547945211E-2</v>
      </c>
      <c r="I391" s="175">
        <v>0.19981678620529847</v>
      </c>
      <c r="J391" s="175"/>
      <c r="K391" s="175">
        <v>2.1682046362909674E-2</v>
      </c>
      <c r="L391" s="175">
        <v>0</v>
      </c>
      <c r="M391" s="175">
        <v>0</v>
      </c>
      <c r="N391" s="275">
        <v>0</v>
      </c>
    </row>
    <row r="392" spans="1:14" ht="18" customHeight="1">
      <c r="A392" s="51" t="s">
        <v>207</v>
      </c>
      <c r="B392" s="52" t="s">
        <v>47</v>
      </c>
      <c r="C392" s="53" t="s">
        <v>208</v>
      </c>
      <c r="D392" s="62" t="s">
        <v>41</v>
      </c>
      <c r="E392" s="672">
        <v>500000000</v>
      </c>
      <c r="F392" s="1063">
        <v>0</v>
      </c>
      <c r="G392" s="1069"/>
      <c r="H392" s="1063">
        <v>0</v>
      </c>
      <c r="I392" s="1063">
        <v>500000000</v>
      </c>
      <c r="J392" s="1139"/>
      <c r="K392" s="1063">
        <v>0</v>
      </c>
      <c r="L392" s="1063">
        <v>0</v>
      </c>
      <c r="M392" s="1063">
        <v>0</v>
      </c>
      <c r="N392" s="1071">
        <v>0</v>
      </c>
    </row>
    <row r="393" spans="1:14" ht="18.399999999999999" customHeight="1">
      <c r="A393" s="56"/>
      <c r="B393" s="52"/>
      <c r="C393" s="53" t="s">
        <v>4</v>
      </c>
      <c r="D393" s="62" t="s">
        <v>42</v>
      </c>
      <c r="E393" s="672">
        <v>491297680</v>
      </c>
      <c r="F393" s="1063">
        <v>0</v>
      </c>
      <c r="G393" s="1063"/>
      <c r="H393" s="1063">
        <v>0</v>
      </c>
      <c r="I393" s="1063">
        <v>491297680</v>
      </c>
      <c r="J393" s="1139"/>
      <c r="K393" s="1063">
        <v>0</v>
      </c>
      <c r="L393" s="1063">
        <v>0</v>
      </c>
      <c r="M393" s="1063">
        <v>0</v>
      </c>
      <c r="N393" s="1071">
        <v>0</v>
      </c>
    </row>
    <row r="394" spans="1:14" ht="18.399999999999999" customHeight="1">
      <c r="A394" s="56"/>
      <c r="B394" s="52"/>
      <c r="C394" s="53" t="s">
        <v>4</v>
      </c>
      <c r="D394" s="62" t="s">
        <v>43</v>
      </c>
      <c r="E394" s="672">
        <v>0</v>
      </c>
      <c r="F394" s="1063">
        <v>0</v>
      </c>
      <c r="G394" s="1063"/>
      <c r="H394" s="1063">
        <v>0</v>
      </c>
      <c r="I394" s="1063">
        <v>0</v>
      </c>
      <c r="J394" s="1139"/>
      <c r="K394" s="1063">
        <v>0</v>
      </c>
      <c r="L394" s="1063">
        <v>0</v>
      </c>
      <c r="M394" s="1063">
        <v>0</v>
      </c>
      <c r="N394" s="1071">
        <v>0</v>
      </c>
    </row>
    <row r="395" spans="1:14" ht="18.399999999999999" customHeight="1">
      <c r="A395" s="56"/>
      <c r="B395" s="52"/>
      <c r="C395" s="53" t="s">
        <v>4</v>
      </c>
      <c r="D395" s="62" t="s">
        <v>44</v>
      </c>
      <c r="E395" s="174">
        <v>0</v>
      </c>
      <c r="F395" s="174">
        <v>0</v>
      </c>
      <c r="G395" s="174"/>
      <c r="H395" s="174">
        <v>0</v>
      </c>
      <c r="I395" s="174">
        <v>0</v>
      </c>
      <c r="J395" s="174"/>
      <c r="K395" s="174">
        <v>0</v>
      </c>
      <c r="L395" s="174">
        <v>0</v>
      </c>
      <c r="M395" s="174">
        <v>0</v>
      </c>
      <c r="N395" s="274">
        <v>0</v>
      </c>
    </row>
    <row r="396" spans="1:14" ht="18.399999999999999" customHeight="1">
      <c r="A396" s="58"/>
      <c r="B396" s="59"/>
      <c r="C396" s="60" t="s">
        <v>4</v>
      </c>
      <c r="D396" s="65" t="s">
        <v>45</v>
      </c>
      <c r="E396" s="175">
        <v>0</v>
      </c>
      <c r="F396" s="175">
        <v>0</v>
      </c>
      <c r="G396" s="175"/>
      <c r="H396" s="175">
        <v>0</v>
      </c>
      <c r="I396" s="175">
        <v>0</v>
      </c>
      <c r="J396" s="175"/>
      <c r="K396" s="175">
        <v>0</v>
      </c>
      <c r="L396" s="175">
        <v>0</v>
      </c>
      <c r="M396" s="175">
        <v>0</v>
      </c>
      <c r="N396" s="275">
        <v>0</v>
      </c>
    </row>
    <row r="397" spans="1:14" ht="18.399999999999999" customHeight="1">
      <c r="A397" s="51" t="s">
        <v>209</v>
      </c>
      <c r="B397" s="52" t="s">
        <v>47</v>
      </c>
      <c r="C397" s="53" t="s">
        <v>210</v>
      </c>
      <c r="D397" s="62" t="s">
        <v>41</v>
      </c>
      <c r="E397" s="672">
        <v>70128232000</v>
      </c>
      <c r="F397" s="1063">
        <v>70128232000</v>
      </c>
      <c r="G397" s="1069"/>
      <c r="H397" s="1063">
        <v>0</v>
      </c>
      <c r="I397" s="1063">
        <v>0</v>
      </c>
      <c r="J397" s="1139"/>
      <c r="K397" s="1063">
        <v>0</v>
      </c>
      <c r="L397" s="1063">
        <v>0</v>
      </c>
      <c r="M397" s="1063">
        <v>0</v>
      </c>
      <c r="N397" s="1071">
        <v>0</v>
      </c>
    </row>
    <row r="398" spans="1:14" ht="18.399999999999999" customHeight="1">
      <c r="A398" s="56"/>
      <c r="B398" s="52"/>
      <c r="C398" s="53" t="s">
        <v>211</v>
      </c>
      <c r="D398" s="62" t="s">
        <v>42</v>
      </c>
      <c r="E398" s="672">
        <v>70128232000</v>
      </c>
      <c r="F398" s="1063">
        <v>70128232000</v>
      </c>
      <c r="H398" s="1063">
        <v>0</v>
      </c>
      <c r="I398" s="1063">
        <v>0</v>
      </c>
      <c r="J398" s="1139"/>
      <c r="K398" s="1063">
        <v>0</v>
      </c>
      <c r="L398" s="1063">
        <v>0</v>
      </c>
      <c r="M398" s="1063">
        <v>0</v>
      </c>
      <c r="N398" s="1071">
        <v>0</v>
      </c>
    </row>
    <row r="399" spans="1:14" ht="18.399999999999999" customHeight="1">
      <c r="A399" s="56"/>
      <c r="B399" s="52"/>
      <c r="C399" s="53" t="s">
        <v>4</v>
      </c>
      <c r="D399" s="62" t="s">
        <v>43</v>
      </c>
      <c r="E399" s="672">
        <v>18772621050</v>
      </c>
      <c r="F399" s="1063">
        <v>18772621050</v>
      </c>
      <c r="G399" s="1119" t="s">
        <v>710</v>
      </c>
      <c r="H399" s="1063">
        <v>0</v>
      </c>
      <c r="I399" s="1063">
        <v>0</v>
      </c>
      <c r="J399" s="1139"/>
      <c r="K399" s="1063">
        <v>0</v>
      </c>
      <c r="L399" s="1063">
        <v>0</v>
      </c>
      <c r="M399" s="1063">
        <v>0</v>
      </c>
      <c r="N399" s="1071">
        <v>0</v>
      </c>
    </row>
    <row r="400" spans="1:14" ht="18.399999999999999" customHeight="1">
      <c r="A400" s="56"/>
      <c r="B400" s="52"/>
      <c r="C400" s="53" t="s">
        <v>4</v>
      </c>
      <c r="D400" s="62" t="s">
        <v>44</v>
      </c>
      <c r="E400" s="174">
        <v>0.26768992336781</v>
      </c>
      <c r="F400" s="174">
        <v>0.26768992336781</v>
      </c>
      <c r="G400" s="174"/>
      <c r="H400" s="174">
        <v>0</v>
      </c>
      <c r="I400" s="174">
        <v>0</v>
      </c>
      <c r="J400" s="174"/>
      <c r="K400" s="174">
        <v>0</v>
      </c>
      <c r="L400" s="174">
        <v>0</v>
      </c>
      <c r="M400" s="174">
        <v>0</v>
      </c>
      <c r="N400" s="274">
        <v>0</v>
      </c>
    </row>
    <row r="401" spans="1:14" ht="18.399999999999999" customHeight="1">
      <c r="A401" s="58"/>
      <c r="B401" s="59"/>
      <c r="C401" s="60" t="s">
        <v>4</v>
      </c>
      <c r="D401" s="65" t="s">
        <v>45</v>
      </c>
      <c r="E401" s="175">
        <v>0.26768992336781</v>
      </c>
      <c r="F401" s="175">
        <v>0.26768992336781</v>
      </c>
      <c r="G401" s="175"/>
      <c r="H401" s="175">
        <v>0</v>
      </c>
      <c r="I401" s="175">
        <v>0</v>
      </c>
      <c r="J401" s="175"/>
      <c r="K401" s="175">
        <v>0</v>
      </c>
      <c r="L401" s="175">
        <v>0</v>
      </c>
      <c r="M401" s="175">
        <v>0</v>
      </c>
      <c r="N401" s="275">
        <v>0</v>
      </c>
    </row>
    <row r="402" spans="1:14" ht="18.399999999999999" customHeight="1">
      <c r="A402" s="51" t="s">
        <v>212</v>
      </c>
      <c r="B402" s="52" t="s">
        <v>47</v>
      </c>
      <c r="C402" s="53" t="s">
        <v>213</v>
      </c>
      <c r="D402" s="63" t="s">
        <v>41</v>
      </c>
      <c r="E402" s="672">
        <v>31880988000</v>
      </c>
      <c r="F402" s="1063">
        <v>15883878000</v>
      </c>
      <c r="G402" s="1069"/>
      <c r="H402" s="1063">
        <v>1287083000</v>
      </c>
      <c r="I402" s="1063">
        <v>5162784000</v>
      </c>
      <c r="J402" s="1139"/>
      <c r="K402" s="1063">
        <v>1746718000</v>
      </c>
      <c r="L402" s="1063">
        <v>0</v>
      </c>
      <c r="M402" s="1063">
        <v>2300000000</v>
      </c>
      <c r="N402" s="1071">
        <v>5500525000</v>
      </c>
    </row>
    <row r="403" spans="1:14" ht="18.399999999999999" customHeight="1">
      <c r="A403" s="56"/>
      <c r="B403" s="52"/>
      <c r="C403" s="53" t="s">
        <v>4</v>
      </c>
      <c r="D403" s="62" t="s">
        <v>42</v>
      </c>
      <c r="E403" s="672">
        <v>27052807356.57</v>
      </c>
      <c r="F403" s="1063">
        <v>11334388885.690001</v>
      </c>
      <c r="G403" s="1063"/>
      <c r="H403" s="1063">
        <v>1269268000</v>
      </c>
      <c r="I403" s="1063">
        <v>5030028350.4300003</v>
      </c>
      <c r="J403" s="1139"/>
      <c r="K403" s="1063">
        <v>1725309570.3</v>
      </c>
      <c r="L403" s="1063">
        <v>0</v>
      </c>
      <c r="M403" s="1063">
        <v>2300000000</v>
      </c>
      <c r="N403" s="1071">
        <v>5393812550.1499996</v>
      </c>
    </row>
    <row r="404" spans="1:14" ht="18.399999999999999" customHeight="1">
      <c r="A404" s="56"/>
      <c r="B404" s="52"/>
      <c r="C404" s="53" t="s">
        <v>4</v>
      </c>
      <c r="D404" s="62" t="s">
        <v>43</v>
      </c>
      <c r="E404" s="672">
        <v>0</v>
      </c>
      <c r="F404" s="1063">
        <v>0</v>
      </c>
      <c r="G404" s="1063"/>
      <c r="H404" s="1063">
        <v>0</v>
      </c>
      <c r="I404" s="1063">
        <v>0</v>
      </c>
      <c r="J404" s="1139"/>
      <c r="K404" s="1063">
        <v>0</v>
      </c>
      <c r="L404" s="1063">
        <v>0</v>
      </c>
      <c r="M404" s="1063">
        <v>0</v>
      </c>
      <c r="N404" s="1071">
        <v>0</v>
      </c>
    </row>
    <row r="405" spans="1:14" ht="18.399999999999999" customHeight="1">
      <c r="A405" s="56"/>
      <c r="B405" s="52"/>
      <c r="C405" s="53" t="s">
        <v>4</v>
      </c>
      <c r="D405" s="62" t="s">
        <v>44</v>
      </c>
      <c r="E405" s="174">
        <v>0</v>
      </c>
      <c r="F405" s="174">
        <v>0</v>
      </c>
      <c r="G405" s="174"/>
      <c r="H405" s="174">
        <v>0</v>
      </c>
      <c r="I405" s="174">
        <v>0</v>
      </c>
      <c r="J405" s="174"/>
      <c r="K405" s="174">
        <v>0</v>
      </c>
      <c r="L405" s="174">
        <v>0</v>
      </c>
      <c r="M405" s="174">
        <v>0</v>
      </c>
      <c r="N405" s="274">
        <v>0</v>
      </c>
    </row>
    <row r="406" spans="1:14" ht="18.399999999999999" customHeight="1">
      <c r="A406" s="58"/>
      <c r="B406" s="59"/>
      <c r="C406" s="60" t="s">
        <v>4</v>
      </c>
      <c r="D406" s="64" t="s">
        <v>45</v>
      </c>
      <c r="E406" s="175">
        <v>0</v>
      </c>
      <c r="F406" s="175">
        <v>0</v>
      </c>
      <c r="G406" s="175"/>
      <c r="H406" s="175">
        <v>0</v>
      </c>
      <c r="I406" s="175">
        <v>0</v>
      </c>
      <c r="J406" s="175"/>
      <c r="K406" s="175">
        <v>0</v>
      </c>
      <c r="L406" s="175">
        <v>0</v>
      </c>
      <c r="M406" s="175">
        <v>0</v>
      </c>
      <c r="N406" s="275">
        <v>0</v>
      </c>
    </row>
    <row r="407" spans="1:14" ht="18.399999999999999" customHeight="1">
      <c r="A407" s="51" t="s">
        <v>214</v>
      </c>
      <c r="B407" s="52" t="s">
        <v>47</v>
      </c>
      <c r="C407" s="53" t="s">
        <v>215</v>
      </c>
      <c r="D407" s="63" t="s">
        <v>41</v>
      </c>
      <c r="E407" s="672">
        <v>26220043000</v>
      </c>
      <c r="F407" s="1063">
        <v>0</v>
      </c>
      <c r="G407" s="1069"/>
      <c r="H407" s="1063">
        <v>0</v>
      </c>
      <c r="I407" s="1063">
        <v>0</v>
      </c>
      <c r="J407" s="1139"/>
      <c r="K407" s="1063">
        <v>0</v>
      </c>
      <c r="L407" s="1063">
        <v>0</v>
      </c>
      <c r="M407" s="1063">
        <v>26220043000</v>
      </c>
      <c r="N407" s="1071">
        <v>0</v>
      </c>
    </row>
    <row r="408" spans="1:14" ht="18.399999999999999" customHeight="1">
      <c r="A408" s="56"/>
      <c r="B408" s="52"/>
      <c r="C408" s="53" t="s">
        <v>4</v>
      </c>
      <c r="D408" s="62" t="s">
        <v>42</v>
      </c>
      <c r="E408" s="672">
        <v>26220043000</v>
      </c>
      <c r="F408" s="1063">
        <v>0</v>
      </c>
      <c r="G408" s="1063"/>
      <c r="H408" s="1063">
        <v>0</v>
      </c>
      <c r="I408" s="1063">
        <v>0</v>
      </c>
      <c r="J408" s="1139"/>
      <c r="K408" s="1063">
        <v>0</v>
      </c>
      <c r="L408" s="1063">
        <v>0</v>
      </c>
      <c r="M408" s="1063">
        <v>26220043000</v>
      </c>
      <c r="N408" s="1071">
        <v>0</v>
      </c>
    </row>
    <row r="409" spans="1:14" ht="18.399999999999999" customHeight="1">
      <c r="A409" s="56"/>
      <c r="B409" s="52"/>
      <c r="C409" s="53" t="s">
        <v>4</v>
      </c>
      <c r="D409" s="62" t="s">
        <v>43</v>
      </c>
      <c r="E409" s="672">
        <v>7559663828.2399998</v>
      </c>
      <c r="F409" s="1063">
        <v>0</v>
      </c>
      <c r="G409" s="1063"/>
      <c r="H409" s="1063">
        <v>0</v>
      </c>
      <c r="I409" s="1063">
        <v>0</v>
      </c>
      <c r="J409" s="1139"/>
      <c r="K409" s="1063">
        <v>0</v>
      </c>
      <c r="L409" s="1063">
        <v>0</v>
      </c>
      <c r="M409" s="1063">
        <v>7559663828.2399998</v>
      </c>
      <c r="N409" s="1071">
        <v>0</v>
      </c>
    </row>
    <row r="410" spans="1:14" ht="18.399999999999999" customHeight="1">
      <c r="A410" s="56"/>
      <c r="B410" s="52"/>
      <c r="C410" s="53" t="s">
        <v>4</v>
      </c>
      <c r="D410" s="62" t="s">
        <v>44</v>
      </c>
      <c r="E410" s="174">
        <v>0.2883162254249545</v>
      </c>
      <c r="F410" s="174">
        <v>0</v>
      </c>
      <c r="G410" s="174"/>
      <c r="H410" s="174">
        <v>0</v>
      </c>
      <c r="I410" s="174">
        <v>0</v>
      </c>
      <c r="J410" s="174"/>
      <c r="K410" s="174">
        <v>0</v>
      </c>
      <c r="L410" s="174">
        <v>0</v>
      </c>
      <c r="M410" s="174">
        <v>0.2883162254249545</v>
      </c>
      <c r="N410" s="274">
        <v>0</v>
      </c>
    </row>
    <row r="411" spans="1:14" ht="18.399999999999999" customHeight="1">
      <c r="A411" s="58"/>
      <c r="B411" s="59"/>
      <c r="C411" s="60" t="s">
        <v>4</v>
      </c>
      <c r="D411" s="61" t="s">
        <v>45</v>
      </c>
      <c r="E411" s="276">
        <v>0.2883162254249545</v>
      </c>
      <c r="F411" s="175">
        <v>0</v>
      </c>
      <c r="G411" s="175"/>
      <c r="H411" s="175">
        <v>0</v>
      </c>
      <c r="I411" s="175">
        <v>0</v>
      </c>
      <c r="J411" s="175"/>
      <c r="K411" s="175">
        <v>0</v>
      </c>
      <c r="L411" s="175">
        <v>0</v>
      </c>
      <c r="M411" s="175">
        <v>0.2883162254249545</v>
      </c>
      <c r="N411" s="275">
        <v>0</v>
      </c>
    </row>
    <row r="412" spans="1:14" ht="18.399999999999999" customHeight="1">
      <c r="A412" s="51" t="s">
        <v>216</v>
      </c>
      <c r="B412" s="52" t="s">
        <v>47</v>
      </c>
      <c r="C412" s="53" t="s">
        <v>217</v>
      </c>
      <c r="D412" s="54" t="s">
        <v>41</v>
      </c>
      <c r="E412" s="673">
        <v>72619814000</v>
      </c>
      <c r="F412" s="1063">
        <v>66890857000</v>
      </c>
      <c r="G412" s="1069"/>
      <c r="H412" s="1063">
        <v>30200000</v>
      </c>
      <c r="I412" s="1063">
        <v>5244407000</v>
      </c>
      <c r="J412" s="1139"/>
      <c r="K412" s="1063">
        <v>169732000</v>
      </c>
      <c r="L412" s="1063">
        <v>0</v>
      </c>
      <c r="M412" s="1063">
        <v>0</v>
      </c>
      <c r="N412" s="1071">
        <v>284618000</v>
      </c>
    </row>
    <row r="413" spans="1:14" ht="18.399999999999999" customHeight="1">
      <c r="A413" s="56"/>
      <c r="B413" s="52"/>
      <c r="C413" s="53" t="s">
        <v>4</v>
      </c>
      <c r="D413" s="62" t="s">
        <v>42</v>
      </c>
      <c r="E413" s="672">
        <v>72876788709.850021</v>
      </c>
      <c r="F413" s="1063">
        <v>66984683460.010025</v>
      </c>
      <c r="G413" s="1063"/>
      <c r="H413" s="1063">
        <v>30485469.879999999</v>
      </c>
      <c r="I413" s="1063">
        <v>5215796922.8899984</v>
      </c>
      <c r="J413" s="1139"/>
      <c r="K413" s="1063">
        <v>344641015.44</v>
      </c>
      <c r="L413" s="1063">
        <v>0</v>
      </c>
      <c r="M413" s="1063">
        <v>0</v>
      </c>
      <c r="N413" s="1071">
        <v>301181841.63</v>
      </c>
    </row>
    <row r="414" spans="1:14" ht="18.399999999999999" customHeight="1">
      <c r="A414" s="56"/>
      <c r="B414" s="52"/>
      <c r="C414" s="53" t="s">
        <v>4</v>
      </c>
      <c r="D414" s="62" t="s">
        <v>43</v>
      </c>
      <c r="E414" s="672">
        <v>12273025731.95001</v>
      </c>
      <c r="F414" s="1063">
        <v>11368083155.50001</v>
      </c>
      <c r="G414" s="1063"/>
      <c r="H414" s="1063">
        <v>2972573.78</v>
      </c>
      <c r="I414" s="1063">
        <v>880461447.3700006</v>
      </c>
      <c r="J414" s="1139"/>
      <c r="K414" s="1063">
        <v>1900078.96</v>
      </c>
      <c r="L414" s="1063">
        <v>0</v>
      </c>
      <c r="M414" s="1063">
        <v>0</v>
      </c>
      <c r="N414" s="1071">
        <v>19608476.340000004</v>
      </c>
    </row>
    <row r="415" spans="1:14" ht="18.399999999999999" customHeight="1">
      <c r="A415" s="56"/>
      <c r="B415" s="52"/>
      <c r="C415" s="53" t="s">
        <v>4</v>
      </c>
      <c r="D415" s="62" t="s">
        <v>44</v>
      </c>
      <c r="E415" s="174">
        <v>0.16900381667116374</v>
      </c>
      <c r="F415" s="174">
        <v>0.16994973102975808</v>
      </c>
      <c r="G415" s="174"/>
      <c r="H415" s="174">
        <v>9.8429595364238398E-2</v>
      </c>
      <c r="I415" s="174">
        <v>0.16788579669159936</v>
      </c>
      <c r="J415" s="174"/>
      <c r="K415" s="174">
        <v>1.1194582989654278E-2</v>
      </c>
      <c r="L415" s="174">
        <v>0</v>
      </c>
      <c r="M415" s="174">
        <v>0</v>
      </c>
      <c r="N415" s="274">
        <v>6.8894013519875771E-2</v>
      </c>
    </row>
    <row r="416" spans="1:14" ht="18.399999999999999" customHeight="1">
      <c r="A416" s="58"/>
      <c r="B416" s="59"/>
      <c r="C416" s="60" t="s">
        <v>4</v>
      </c>
      <c r="D416" s="64" t="s">
        <v>45</v>
      </c>
      <c r="E416" s="175">
        <v>0.16840788334971171</v>
      </c>
      <c r="F416" s="175">
        <v>0.16971167986912672</v>
      </c>
      <c r="G416" s="175"/>
      <c r="H416" s="175">
        <v>9.7507887911878893E-2</v>
      </c>
      <c r="I416" s="175">
        <v>0.16880669634701759</v>
      </c>
      <c r="J416" s="175"/>
      <c r="K416" s="175">
        <v>5.513211936119056E-3</v>
      </c>
      <c r="L416" s="175">
        <v>0</v>
      </c>
      <c r="M416" s="175">
        <v>0</v>
      </c>
      <c r="N416" s="275">
        <v>6.5105108043295959E-2</v>
      </c>
    </row>
    <row r="417" spans="1:17" ht="18.399999999999999" customHeight="1">
      <c r="A417" s="51" t="s">
        <v>218</v>
      </c>
      <c r="B417" s="52" t="s">
        <v>47</v>
      </c>
      <c r="C417" s="53" t="s">
        <v>219</v>
      </c>
      <c r="D417" s="62" t="s">
        <v>41</v>
      </c>
      <c r="E417" s="672">
        <v>140024000</v>
      </c>
      <c r="F417" s="1063">
        <v>0</v>
      </c>
      <c r="G417" s="1069"/>
      <c r="H417" s="1063">
        <v>132000</v>
      </c>
      <c r="I417" s="1063">
        <v>138153000</v>
      </c>
      <c r="J417" s="1139"/>
      <c r="K417" s="1063">
        <v>1739000</v>
      </c>
      <c r="L417" s="1063">
        <v>0</v>
      </c>
      <c r="M417" s="1063">
        <v>0</v>
      </c>
      <c r="N417" s="1071">
        <v>0</v>
      </c>
    </row>
    <row r="418" spans="1:17" ht="17.25" customHeight="1">
      <c r="A418" s="56"/>
      <c r="B418" s="52"/>
      <c r="C418" s="53" t="s">
        <v>220</v>
      </c>
      <c r="D418" s="62" t="s">
        <v>42</v>
      </c>
      <c r="E418" s="672">
        <v>140272093.35999998</v>
      </c>
      <c r="F418" s="1063">
        <v>0</v>
      </c>
      <c r="G418" s="1063"/>
      <c r="H418" s="1063">
        <v>169308.76</v>
      </c>
      <c r="I418" s="1063">
        <v>138344784.59999999</v>
      </c>
      <c r="J418" s="1139"/>
      <c r="K418" s="1063">
        <v>1758000</v>
      </c>
      <c r="L418" s="1063">
        <v>0</v>
      </c>
      <c r="M418" s="1063">
        <v>0</v>
      </c>
      <c r="N418" s="1071">
        <v>0</v>
      </c>
    </row>
    <row r="419" spans="1:17" ht="18" customHeight="1">
      <c r="A419" s="56"/>
      <c r="B419" s="52"/>
      <c r="C419" s="53" t="s">
        <v>4</v>
      </c>
      <c r="D419" s="62" t="s">
        <v>43</v>
      </c>
      <c r="E419" s="672">
        <v>25678997.950000003</v>
      </c>
      <c r="F419" s="1063">
        <v>0</v>
      </c>
      <c r="G419" s="1063"/>
      <c r="H419" s="1063">
        <v>10436.049999999999</v>
      </c>
      <c r="I419" s="1063">
        <v>25639110.790000003</v>
      </c>
      <c r="J419" s="1139"/>
      <c r="K419" s="1063">
        <v>29451.11</v>
      </c>
      <c r="L419" s="1063">
        <v>0</v>
      </c>
      <c r="M419" s="1063">
        <v>0</v>
      </c>
      <c r="N419" s="1071">
        <v>0</v>
      </c>
    </row>
    <row r="420" spans="1:17" ht="18.399999999999999" customHeight="1">
      <c r="A420" s="56"/>
      <c r="B420" s="52"/>
      <c r="C420" s="53" t="s">
        <v>4</v>
      </c>
      <c r="D420" s="62" t="s">
        <v>44</v>
      </c>
      <c r="E420" s="174">
        <v>0.18338997564703197</v>
      </c>
      <c r="F420" s="174">
        <v>0</v>
      </c>
      <c r="G420" s="174"/>
      <c r="H420" s="174">
        <v>7.9060984848484839E-2</v>
      </c>
      <c r="I420" s="174">
        <v>0.1855849007260067</v>
      </c>
      <c r="J420" s="174"/>
      <c r="K420" s="174">
        <v>1.6935658424381828E-2</v>
      </c>
      <c r="L420" s="174">
        <v>0</v>
      </c>
      <c r="M420" s="174">
        <v>0</v>
      </c>
      <c r="N420" s="274">
        <v>0</v>
      </c>
    </row>
    <row r="421" spans="1:17" ht="18.399999999999999" customHeight="1">
      <c r="A421" s="58"/>
      <c r="B421" s="59"/>
      <c r="C421" s="60" t="s">
        <v>4</v>
      </c>
      <c r="D421" s="64" t="s">
        <v>45</v>
      </c>
      <c r="E421" s="175">
        <v>0.18306562149961206</v>
      </c>
      <c r="F421" s="175">
        <v>0</v>
      </c>
      <c r="G421" s="175"/>
      <c r="H421" s="175">
        <v>6.1639161494065627E-2</v>
      </c>
      <c r="I421" s="175">
        <v>0.18532762810055367</v>
      </c>
      <c r="J421" s="175"/>
      <c r="K421" s="175">
        <v>1.6752622298065983E-2</v>
      </c>
      <c r="L421" s="175">
        <v>0</v>
      </c>
      <c r="M421" s="175">
        <v>0</v>
      </c>
      <c r="N421" s="275">
        <v>0</v>
      </c>
    </row>
    <row r="422" spans="1:17" ht="18.399999999999999" customHeight="1">
      <c r="A422" s="51" t="s">
        <v>221</v>
      </c>
      <c r="B422" s="52" t="s">
        <v>47</v>
      </c>
      <c r="C422" s="53" t="s">
        <v>222</v>
      </c>
      <c r="D422" s="62" t="s">
        <v>41</v>
      </c>
      <c r="E422" s="672">
        <v>3093313000</v>
      </c>
      <c r="F422" s="1063">
        <v>0</v>
      </c>
      <c r="G422" s="1069"/>
      <c r="H422" s="1063">
        <v>398983000</v>
      </c>
      <c r="I422" s="1063">
        <v>2521476000</v>
      </c>
      <c r="J422" s="1139"/>
      <c r="K422" s="1063">
        <v>167372000</v>
      </c>
      <c r="L422" s="1063">
        <v>0</v>
      </c>
      <c r="M422" s="1063">
        <v>0</v>
      </c>
      <c r="N422" s="1071">
        <v>5482000</v>
      </c>
    </row>
    <row r="423" spans="1:17" ht="18" customHeight="1">
      <c r="A423" s="56"/>
      <c r="B423" s="52"/>
      <c r="C423" s="53" t="s">
        <v>223</v>
      </c>
      <c r="D423" s="62" t="s">
        <v>42</v>
      </c>
      <c r="E423" s="672">
        <v>3093313000</v>
      </c>
      <c r="F423" s="1063">
        <v>0</v>
      </c>
      <c r="G423" s="1063"/>
      <c r="H423" s="1063">
        <v>399070000</v>
      </c>
      <c r="I423" s="1063">
        <v>2521389000</v>
      </c>
      <c r="J423" s="1139"/>
      <c r="K423" s="1063">
        <v>167372000</v>
      </c>
      <c r="L423" s="1063">
        <v>0</v>
      </c>
      <c r="M423" s="1063">
        <v>0</v>
      </c>
      <c r="N423" s="1071">
        <v>5482000</v>
      </c>
    </row>
    <row r="424" spans="1:17" ht="18" customHeight="1">
      <c r="A424" s="56"/>
      <c r="B424" s="52"/>
      <c r="C424" s="53" t="s">
        <v>4</v>
      </c>
      <c r="D424" s="62" t="s">
        <v>43</v>
      </c>
      <c r="E424" s="672">
        <v>544959010.22000003</v>
      </c>
      <c r="F424" s="1063">
        <v>0</v>
      </c>
      <c r="G424" s="1063"/>
      <c r="H424" s="1063">
        <v>62167808.509999998</v>
      </c>
      <c r="I424" s="1063">
        <v>473479078.28000003</v>
      </c>
      <c r="J424" s="1139"/>
      <c r="K424" s="1063">
        <v>9292194.4299999997</v>
      </c>
      <c r="L424" s="1063">
        <v>0</v>
      </c>
      <c r="M424" s="1063">
        <v>0</v>
      </c>
      <c r="N424" s="1071">
        <v>19929</v>
      </c>
    </row>
    <row r="425" spans="1:17" ht="18" customHeight="1">
      <c r="A425" s="56"/>
      <c r="B425" s="52"/>
      <c r="C425" s="53" t="s">
        <v>4</v>
      </c>
      <c r="D425" s="62" t="s">
        <v>44</v>
      </c>
      <c r="E425" s="174">
        <v>0.17617325185650468</v>
      </c>
      <c r="F425" s="174">
        <v>0</v>
      </c>
      <c r="G425" s="174"/>
      <c r="H425" s="174">
        <v>0.15581568264813286</v>
      </c>
      <c r="I425" s="174">
        <v>0.18777853855440227</v>
      </c>
      <c r="J425" s="174"/>
      <c r="K425" s="174">
        <v>5.5518213500466027E-2</v>
      </c>
      <c r="L425" s="174">
        <v>0</v>
      </c>
      <c r="M425" s="174">
        <v>0</v>
      </c>
      <c r="N425" s="274">
        <v>3.6353520612914993E-3</v>
      </c>
    </row>
    <row r="426" spans="1:17" ht="18.399999999999999" customHeight="1">
      <c r="A426" s="58"/>
      <c r="B426" s="59"/>
      <c r="C426" s="60" t="s">
        <v>4</v>
      </c>
      <c r="D426" s="61" t="s">
        <v>45</v>
      </c>
      <c r="E426" s="276">
        <v>0.17617325185650468</v>
      </c>
      <c r="F426" s="175">
        <v>0</v>
      </c>
      <c r="G426" s="175"/>
      <c r="H426" s="175">
        <v>0.15578171375949082</v>
      </c>
      <c r="I426" s="175">
        <v>0.18778501781359402</v>
      </c>
      <c r="J426" s="175"/>
      <c r="K426" s="175">
        <v>5.5518213500466027E-2</v>
      </c>
      <c r="L426" s="175">
        <v>0</v>
      </c>
      <c r="M426" s="175">
        <v>0</v>
      </c>
      <c r="N426" s="275">
        <v>3.6353520612914993E-3</v>
      </c>
    </row>
    <row r="427" spans="1:17" s="662" customFormat="1" ht="18" customHeight="1">
      <c r="A427" s="51" t="s">
        <v>746</v>
      </c>
      <c r="B427" s="52" t="s">
        <v>47</v>
      </c>
      <c r="C427" s="1188" t="s">
        <v>741</v>
      </c>
      <c r="D427" s="62" t="s">
        <v>41</v>
      </c>
      <c r="E427" s="672">
        <v>0</v>
      </c>
      <c r="F427" s="1139">
        <v>0</v>
      </c>
      <c r="G427" s="1069"/>
      <c r="H427" s="1139">
        <v>0</v>
      </c>
      <c r="I427" s="1139">
        <v>0</v>
      </c>
      <c r="J427" s="1139"/>
      <c r="K427" s="1139">
        <v>0</v>
      </c>
      <c r="L427" s="1139">
        <v>0</v>
      </c>
      <c r="M427" s="1139">
        <v>0</v>
      </c>
      <c r="N427" s="1142">
        <v>0</v>
      </c>
      <c r="Q427" s="2"/>
    </row>
    <row r="428" spans="1:17" ht="18" customHeight="1">
      <c r="A428" s="56"/>
      <c r="B428" s="52"/>
      <c r="C428" s="1188" t="s">
        <v>742</v>
      </c>
      <c r="D428" s="62" t="s">
        <v>42</v>
      </c>
      <c r="E428" s="672">
        <v>9784000</v>
      </c>
      <c r="F428" s="1139">
        <v>0</v>
      </c>
      <c r="G428" s="1139"/>
      <c r="H428" s="1139">
        <v>15000</v>
      </c>
      <c r="I428" s="1139">
        <v>8269000</v>
      </c>
      <c r="J428" s="1139"/>
      <c r="K428" s="1139">
        <v>1500000</v>
      </c>
      <c r="L428" s="1139">
        <v>0</v>
      </c>
      <c r="M428" s="1139">
        <v>0</v>
      </c>
      <c r="N428" s="1142">
        <v>0</v>
      </c>
    </row>
    <row r="429" spans="1:17" ht="18" customHeight="1">
      <c r="A429" s="56"/>
      <c r="B429" s="52"/>
      <c r="C429" s="1188" t="s">
        <v>743</v>
      </c>
      <c r="D429" s="62" t="s">
        <v>43</v>
      </c>
      <c r="E429" s="672">
        <v>1306315.9999999998</v>
      </c>
      <c r="F429" s="1139">
        <v>0</v>
      </c>
      <c r="G429" s="1139"/>
      <c r="H429" s="1139">
        <v>0</v>
      </c>
      <c r="I429" s="1139">
        <v>1306315.9999999998</v>
      </c>
      <c r="J429" s="1139"/>
      <c r="K429" s="1139">
        <v>0</v>
      </c>
      <c r="L429" s="1139">
        <v>0</v>
      </c>
      <c r="M429" s="1139">
        <v>0</v>
      </c>
      <c r="N429" s="1142">
        <v>0</v>
      </c>
    </row>
    <row r="430" spans="1:17" ht="18" customHeight="1">
      <c r="A430" s="56"/>
      <c r="B430" s="52"/>
      <c r="C430" s="1188" t="s">
        <v>744</v>
      </c>
      <c r="D430" s="62" t="s">
        <v>44</v>
      </c>
      <c r="E430" s="174">
        <v>0</v>
      </c>
      <c r="F430" s="174">
        <v>0</v>
      </c>
      <c r="G430" s="174"/>
      <c r="H430" s="174">
        <v>0</v>
      </c>
      <c r="I430" s="174">
        <v>0</v>
      </c>
      <c r="J430" s="174"/>
      <c r="K430" s="174">
        <v>0</v>
      </c>
      <c r="L430" s="174">
        <v>0</v>
      </c>
      <c r="M430" s="174">
        <v>0</v>
      </c>
      <c r="N430" s="274">
        <v>0</v>
      </c>
    </row>
    <row r="431" spans="1:17" ht="18" customHeight="1">
      <c r="A431" s="58"/>
      <c r="B431" s="59"/>
      <c r="C431" s="1189" t="s">
        <v>745</v>
      </c>
      <c r="D431" s="61" t="s">
        <v>45</v>
      </c>
      <c r="E431" s="276">
        <v>0.13351553556827472</v>
      </c>
      <c r="F431" s="175">
        <v>0</v>
      </c>
      <c r="G431" s="175"/>
      <c r="H431" s="175">
        <v>0</v>
      </c>
      <c r="I431" s="175">
        <v>0.15797750634901436</v>
      </c>
      <c r="J431" s="175"/>
      <c r="K431" s="175">
        <v>0</v>
      </c>
      <c r="L431" s="175">
        <v>0</v>
      </c>
      <c r="M431" s="175">
        <v>0</v>
      </c>
      <c r="N431" s="275">
        <v>0</v>
      </c>
    </row>
    <row r="432" spans="1:17" ht="16.5">
      <c r="A432" s="1616" t="s">
        <v>763</v>
      </c>
      <c r="B432" s="1617"/>
      <c r="C432" s="1617"/>
      <c r="D432" s="1618"/>
      <c r="E432" s="1618"/>
      <c r="F432" s="1618"/>
      <c r="G432" s="1124"/>
      <c r="H432" s="663"/>
      <c r="I432" s="663"/>
      <c r="J432" s="663"/>
      <c r="K432" s="663"/>
      <c r="L432" s="663"/>
      <c r="M432" s="663"/>
      <c r="N432" s="663"/>
    </row>
    <row r="433" spans="1:14" ht="18" customHeight="1">
      <c r="A433" s="1619"/>
      <c r="B433" s="1619"/>
      <c r="C433" s="1619"/>
      <c r="D433" s="1619"/>
      <c r="E433" s="1619"/>
      <c r="F433" s="1619"/>
      <c r="G433" s="1619"/>
      <c r="H433" s="1619"/>
      <c r="I433" s="1619"/>
      <c r="J433" s="1619"/>
      <c r="K433" s="1619"/>
      <c r="L433" s="1619"/>
      <c r="M433" s="1619"/>
      <c r="N433" s="1619"/>
    </row>
    <row r="442" spans="1:14">
      <c r="I442" s="1612"/>
      <c r="J442" s="1190"/>
    </row>
    <row r="443" spans="1:14">
      <c r="I443" s="1612"/>
      <c r="J443" s="1190"/>
    </row>
    <row r="445" spans="1:14">
      <c r="F445" s="1613" t="s">
        <v>4</v>
      </c>
      <c r="G445" s="913"/>
    </row>
    <row r="446" spans="1:14">
      <c r="F446" s="1613"/>
      <c r="G446" s="913"/>
    </row>
  </sheetData>
  <mergeCells count="5">
    <mergeCell ref="I442:I443"/>
    <mergeCell ref="F445:F446"/>
    <mergeCell ref="F11:G11"/>
    <mergeCell ref="A432:F432"/>
    <mergeCell ref="A433:N433"/>
  </mergeCells>
  <printOptions horizontalCentered="1"/>
  <pageMargins left="0.70866141732283472" right="0.70866141732283472" top="0.62992125984251968" bottom="0.19685039370078741" header="0.43307086614173229" footer="0"/>
  <pageSetup paperSize="9" scale="71" firstPageNumber="25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55" transitionEvaluation="1"/>
  <dimension ref="A1:O186"/>
  <sheetViews>
    <sheetView showGridLines="0" zoomScale="70" zoomScaleNormal="70" workbookViewId="0">
      <selection activeCell="P186" sqref="P186"/>
    </sheetView>
  </sheetViews>
  <sheetFormatPr defaultColWidth="16.28515625" defaultRowHeight="15"/>
  <cols>
    <col min="1" max="1" width="5.140625" style="923" customWidth="1"/>
    <col min="2" max="2" width="1.42578125" style="923" customWidth="1"/>
    <col min="3" max="3" width="42.5703125" style="923" bestFit="1" customWidth="1"/>
    <col min="4" max="4" width="3.7109375" style="923" customWidth="1"/>
    <col min="5" max="5" width="17.7109375" style="923" customWidth="1"/>
    <col min="6" max="11" width="14.7109375" style="923" customWidth="1"/>
    <col min="12" max="12" width="23" style="923" customWidth="1"/>
    <col min="13" max="16384" width="16.28515625" style="923"/>
  </cols>
  <sheetData>
    <row r="1" spans="1:15" ht="16.5" customHeight="1">
      <c r="A1" s="928" t="s">
        <v>429</v>
      </c>
      <c r="B1" s="928"/>
      <c r="C1" s="917"/>
      <c r="D1" s="917"/>
      <c r="E1" s="917"/>
      <c r="F1" s="917"/>
      <c r="G1" s="917"/>
      <c r="H1" s="917"/>
      <c r="I1" s="917"/>
      <c r="J1" s="917"/>
      <c r="K1" s="917"/>
      <c r="L1" s="917"/>
    </row>
    <row r="2" spans="1:15" ht="15" customHeight="1">
      <c r="A2" s="935" t="s">
        <v>430</v>
      </c>
      <c r="B2" s="935"/>
      <c r="C2" s="935"/>
      <c r="D2" s="935"/>
      <c r="E2" s="935"/>
      <c r="F2" s="935"/>
      <c r="G2" s="936"/>
      <c r="H2" s="936"/>
      <c r="I2" s="936"/>
      <c r="J2" s="936"/>
      <c r="K2" s="936"/>
      <c r="L2" s="936"/>
    </row>
    <row r="3" spans="1:15" ht="15" customHeight="1">
      <c r="A3" s="935"/>
      <c r="B3" s="935"/>
      <c r="C3" s="935"/>
      <c r="D3" s="935"/>
      <c r="E3" s="935"/>
      <c r="F3" s="935"/>
      <c r="G3" s="936"/>
      <c r="H3" s="936"/>
      <c r="I3" s="936"/>
      <c r="J3" s="936"/>
      <c r="K3" s="936"/>
      <c r="L3" s="936"/>
    </row>
    <row r="4" spans="1:15" ht="15.2" customHeight="1">
      <c r="A4" s="917"/>
      <c r="B4" s="937"/>
      <c r="C4" s="937"/>
      <c r="D4" s="917"/>
      <c r="E4" s="917"/>
      <c r="F4" s="917"/>
      <c r="G4" s="917"/>
      <c r="H4" s="917"/>
      <c r="I4" s="917"/>
      <c r="J4" s="928"/>
      <c r="K4" s="928"/>
      <c r="L4" s="938" t="s">
        <v>2</v>
      </c>
    </row>
    <row r="5" spans="1:15" ht="15.95" customHeight="1">
      <c r="A5" s="939" t="s">
        <v>4</v>
      </c>
      <c r="B5" s="940" t="s">
        <v>4</v>
      </c>
      <c r="C5" s="940" t="s">
        <v>3</v>
      </c>
      <c r="D5" s="941"/>
      <c r="E5" s="916" t="s">
        <v>4</v>
      </c>
      <c r="F5" s="929" t="s">
        <v>4</v>
      </c>
      <c r="G5" s="914" t="s">
        <v>4</v>
      </c>
      <c r="H5" s="915" t="s">
        <v>4</v>
      </c>
      <c r="I5" s="916" t="s">
        <v>4</v>
      </c>
      <c r="J5" s="915" t="s">
        <v>4</v>
      </c>
      <c r="K5" s="916" t="s">
        <v>4</v>
      </c>
      <c r="L5" s="916" t="s">
        <v>4</v>
      </c>
    </row>
    <row r="6" spans="1:15" ht="15.95" customHeight="1">
      <c r="A6" s="942"/>
      <c r="B6" s="943"/>
      <c r="C6" s="918" t="s">
        <v>734</v>
      </c>
      <c r="D6" s="943"/>
      <c r="E6" s="930"/>
      <c r="F6" s="931" t="s">
        <v>5</v>
      </c>
      <c r="G6" s="919" t="s">
        <v>6</v>
      </c>
      <c r="H6" s="920" t="s">
        <v>7</v>
      </c>
      <c r="I6" s="921" t="s">
        <v>7</v>
      </c>
      <c r="J6" s="920" t="s">
        <v>8</v>
      </c>
      <c r="K6" s="922" t="s">
        <v>9</v>
      </c>
      <c r="L6" s="921" t="s">
        <v>10</v>
      </c>
    </row>
    <row r="7" spans="1:15" ht="15.95" customHeight="1">
      <c r="A7" s="942" t="s">
        <v>4</v>
      </c>
      <c r="B7" s="943"/>
      <c r="C7" s="918" t="s">
        <v>11</v>
      </c>
      <c r="D7" s="917"/>
      <c r="E7" s="922" t="s">
        <v>12</v>
      </c>
      <c r="F7" s="931" t="s">
        <v>13</v>
      </c>
      <c r="G7" s="924" t="s">
        <v>14</v>
      </c>
      <c r="H7" s="920" t="s">
        <v>15</v>
      </c>
      <c r="I7" s="921" t="s">
        <v>16</v>
      </c>
      <c r="J7" s="920" t="s">
        <v>17</v>
      </c>
      <c r="K7" s="921" t="s">
        <v>18</v>
      </c>
      <c r="L7" s="925" t="s">
        <v>19</v>
      </c>
    </row>
    <row r="8" spans="1:15" ht="15.95" customHeight="1">
      <c r="A8" s="944" t="s">
        <v>4</v>
      </c>
      <c r="B8" s="945"/>
      <c r="C8" s="918" t="s">
        <v>704</v>
      </c>
      <c r="D8" s="917"/>
      <c r="E8" s="922" t="s">
        <v>4</v>
      </c>
      <c r="F8" s="931" t="s">
        <v>20</v>
      </c>
      <c r="G8" s="924" t="s">
        <v>21</v>
      </c>
      <c r="H8" s="920" t="s">
        <v>22</v>
      </c>
      <c r="I8" s="921" t="s">
        <v>4</v>
      </c>
      <c r="J8" s="920" t="s">
        <v>23</v>
      </c>
      <c r="K8" s="921" t="s">
        <v>24</v>
      </c>
      <c r="L8" s="921" t="s">
        <v>25</v>
      </c>
    </row>
    <row r="9" spans="1:15" ht="15.95" customHeight="1">
      <c r="A9" s="946" t="s">
        <v>4</v>
      </c>
      <c r="B9" s="947"/>
      <c r="C9" s="918" t="s">
        <v>26</v>
      </c>
      <c r="D9" s="917"/>
      <c r="E9" s="932" t="s">
        <v>4</v>
      </c>
      <c r="F9" s="931" t="s">
        <v>4</v>
      </c>
      <c r="G9" s="924" t="s">
        <v>4</v>
      </c>
      <c r="H9" s="920" t="s">
        <v>27</v>
      </c>
      <c r="I9" s="921"/>
      <c r="J9" s="920" t="s">
        <v>28</v>
      </c>
      <c r="K9" s="921" t="s">
        <v>4</v>
      </c>
      <c r="L9" s="921" t="s">
        <v>29</v>
      </c>
    </row>
    <row r="10" spans="1:15" ht="15.95" customHeight="1">
      <c r="A10" s="942"/>
      <c r="B10" s="943"/>
      <c r="C10" s="918" t="s">
        <v>30</v>
      </c>
      <c r="D10" s="948"/>
      <c r="E10" s="926"/>
      <c r="F10" s="949"/>
      <c r="G10" s="950"/>
      <c r="H10" s="940"/>
      <c r="I10" s="951"/>
      <c r="J10" s="952"/>
      <c r="K10" s="940"/>
      <c r="L10" s="951"/>
    </row>
    <row r="11" spans="1:15" s="961" customFormat="1" ht="9.9499999999999993" customHeight="1">
      <c r="A11" s="953">
        <v>1</v>
      </c>
      <c r="B11" s="954"/>
      <c r="C11" s="954"/>
      <c r="D11" s="954"/>
      <c r="E11" s="955" t="s">
        <v>32</v>
      </c>
      <c r="F11" s="955">
        <v>3</v>
      </c>
      <c r="G11" s="956" t="s">
        <v>34</v>
      </c>
      <c r="H11" s="957" t="s">
        <v>35</v>
      </c>
      <c r="I11" s="958" t="s">
        <v>36</v>
      </c>
      <c r="J11" s="959">
        <v>7</v>
      </c>
      <c r="K11" s="957">
        <v>8</v>
      </c>
      <c r="L11" s="960">
        <v>9</v>
      </c>
    </row>
    <row r="12" spans="1:15" ht="18.95" customHeight="1">
      <c r="A12" s="962"/>
      <c r="B12" s="963"/>
      <c r="C12" s="964" t="s">
        <v>40</v>
      </c>
      <c r="D12" s="965" t="s">
        <v>41</v>
      </c>
      <c r="E12" s="674">
        <v>72619814000</v>
      </c>
      <c r="F12" s="675">
        <v>66890857000</v>
      </c>
      <c r="G12" s="675">
        <v>30200000</v>
      </c>
      <c r="H12" s="675">
        <v>5244407000</v>
      </c>
      <c r="I12" s="675">
        <v>169732000</v>
      </c>
      <c r="J12" s="675">
        <v>0</v>
      </c>
      <c r="K12" s="675">
        <v>0</v>
      </c>
      <c r="L12" s="1065">
        <v>284618000</v>
      </c>
      <c r="O12" s="1130"/>
    </row>
    <row r="13" spans="1:15" ht="18.95" customHeight="1">
      <c r="A13" s="966"/>
      <c r="B13" s="967"/>
      <c r="C13" s="968"/>
      <c r="D13" s="949" t="s">
        <v>42</v>
      </c>
      <c r="E13" s="1066">
        <v>72876788709.850006</v>
      </c>
      <c r="F13" s="1064">
        <v>66984683460.009995</v>
      </c>
      <c r="G13" s="1064">
        <v>30485469.879999999</v>
      </c>
      <c r="H13" s="1064">
        <v>5215796922.8900003</v>
      </c>
      <c r="I13" s="1064">
        <v>344641015.44</v>
      </c>
      <c r="J13" s="1064">
        <v>0</v>
      </c>
      <c r="K13" s="1064">
        <v>0</v>
      </c>
      <c r="L13" s="1067">
        <v>301181841.63</v>
      </c>
    </row>
    <row r="14" spans="1:15" ht="18.95" customHeight="1">
      <c r="A14" s="966"/>
      <c r="B14" s="967"/>
      <c r="C14" s="933" t="s">
        <v>4</v>
      </c>
      <c r="D14" s="949" t="s">
        <v>43</v>
      </c>
      <c r="E14" s="1066">
        <v>12273025731.949999</v>
      </c>
      <c r="F14" s="1064">
        <v>11368083155.5</v>
      </c>
      <c r="G14" s="1064">
        <v>2972573.7799999993</v>
      </c>
      <c r="H14" s="1064">
        <v>880461447.36999977</v>
      </c>
      <c r="I14" s="1064">
        <v>1900078.96</v>
      </c>
      <c r="J14" s="1064">
        <v>0</v>
      </c>
      <c r="K14" s="1064">
        <v>0</v>
      </c>
      <c r="L14" s="1067">
        <v>19608476.34</v>
      </c>
    </row>
    <row r="15" spans="1:15" ht="18.95" customHeight="1">
      <c r="A15" s="966"/>
      <c r="B15" s="967"/>
      <c r="C15" s="968"/>
      <c r="D15" s="949" t="s">
        <v>44</v>
      </c>
      <c r="E15" s="994">
        <v>0.1690038166711636</v>
      </c>
      <c r="F15" s="995">
        <v>0.16994973102975791</v>
      </c>
      <c r="G15" s="995">
        <v>9.8429595364238384E-2</v>
      </c>
      <c r="H15" s="995">
        <v>0.16788579669159923</v>
      </c>
      <c r="I15" s="995">
        <v>1.1194582989654278E-2</v>
      </c>
      <c r="J15" s="995">
        <v>0</v>
      </c>
      <c r="K15" s="995">
        <v>0</v>
      </c>
      <c r="L15" s="996">
        <v>6.8894013519875758E-2</v>
      </c>
    </row>
    <row r="16" spans="1:15" ht="18.95" customHeight="1">
      <c r="A16" s="969"/>
      <c r="B16" s="970"/>
      <c r="C16" s="971"/>
      <c r="D16" s="949" t="s">
        <v>45</v>
      </c>
      <c r="E16" s="997">
        <v>0.1684078833497116</v>
      </c>
      <c r="F16" s="998">
        <v>0.16971167986912666</v>
      </c>
      <c r="G16" s="998">
        <v>9.7507887911878866E-2</v>
      </c>
      <c r="H16" s="998">
        <v>0.16880669634701737</v>
      </c>
      <c r="I16" s="998">
        <v>5.513211936119056E-3</v>
      </c>
      <c r="J16" s="998">
        <v>0</v>
      </c>
      <c r="K16" s="998">
        <v>0</v>
      </c>
      <c r="L16" s="999">
        <v>6.5105108043295945E-2</v>
      </c>
    </row>
    <row r="17" spans="1:15" ht="18.95" customHeight="1">
      <c r="A17" s="972" t="s">
        <v>350</v>
      </c>
      <c r="B17" s="973" t="s">
        <v>47</v>
      </c>
      <c r="C17" s="974" t="s">
        <v>351</v>
      </c>
      <c r="D17" s="975" t="s">
        <v>41</v>
      </c>
      <c r="E17" s="1068">
        <v>1244014000</v>
      </c>
      <c r="F17" s="1063">
        <v>15699000</v>
      </c>
      <c r="G17" s="1063">
        <v>1552000</v>
      </c>
      <c r="H17" s="1063">
        <v>988393000</v>
      </c>
      <c r="I17" s="1063">
        <v>5984000</v>
      </c>
      <c r="J17" s="1063">
        <v>0</v>
      </c>
      <c r="K17" s="1063">
        <v>0</v>
      </c>
      <c r="L17" s="1071">
        <v>232386000</v>
      </c>
    </row>
    <row r="18" spans="1:15" ht="18.95" customHeight="1">
      <c r="A18" s="976"/>
      <c r="B18" s="973"/>
      <c r="C18" s="974"/>
      <c r="D18" s="977" t="s">
        <v>42</v>
      </c>
      <c r="E18" s="1070">
        <v>1247313487.9200001</v>
      </c>
      <c r="F18" s="1063">
        <v>18544554.34</v>
      </c>
      <c r="G18" s="1063">
        <v>1625360</v>
      </c>
      <c r="H18" s="1063">
        <v>988663573.58000016</v>
      </c>
      <c r="I18" s="1063">
        <v>6094000</v>
      </c>
      <c r="J18" s="1063">
        <v>0</v>
      </c>
      <c r="K18" s="1063">
        <v>0</v>
      </c>
      <c r="L18" s="1071">
        <v>232386000</v>
      </c>
    </row>
    <row r="19" spans="1:15" ht="18.95" customHeight="1">
      <c r="A19" s="976"/>
      <c r="B19" s="973"/>
      <c r="C19" s="974"/>
      <c r="D19" s="977" t="s">
        <v>43</v>
      </c>
      <c r="E19" s="1070">
        <v>193507710.63999981</v>
      </c>
      <c r="F19" s="1063">
        <v>3690830.3099999996</v>
      </c>
      <c r="G19" s="1063">
        <v>156929.41999999995</v>
      </c>
      <c r="H19" s="1063">
        <v>177719972.38999981</v>
      </c>
      <c r="I19" s="1063">
        <v>0</v>
      </c>
      <c r="J19" s="1063">
        <v>0</v>
      </c>
      <c r="K19" s="1063">
        <v>0</v>
      </c>
      <c r="L19" s="1071">
        <v>11939978.52</v>
      </c>
    </row>
    <row r="20" spans="1:15" ht="18.95" customHeight="1">
      <c r="A20" s="976"/>
      <c r="B20" s="974"/>
      <c r="C20" s="974"/>
      <c r="D20" s="977" t="s">
        <v>44</v>
      </c>
      <c r="E20" s="1000">
        <v>0.1555510714831182</v>
      </c>
      <c r="F20" s="934">
        <v>0.23509970762468946</v>
      </c>
      <c r="G20" s="934">
        <v>0.10111431701030925</v>
      </c>
      <c r="H20" s="934">
        <v>0.17980699214786003</v>
      </c>
      <c r="I20" s="934">
        <v>0</v>
      </c>
      <c r="J20" s="934">
        <v>0</v>
      </c>
      <c r="K20" s="934">
        <v>0</v>
      </c>
      <c r="L20" s="1001">
        <v>5.1379939066897314E-2</v>
      </c>
    </row>
    <row r="21" spans="1:15" s="981" customFormat="1" ht="18.95" customHeight="1">
      <c r="A21" s="978"/>
      <c r="B21" s="979"/>
      <c r="C21" s="979"/>
      <c r="D21" s="980" t="s">
        <v>45</v>
      </c>
      <c r="E21" s="1002">
        <v>0.15513959603105884</v>
      </c>
      <c r="F21" s="1003">
        <v>0.19902502062500357</v>
      </c>
      <c r="G21" s="1003">
        <v>9.655056110646254E-2</v>
      </c>
      <c r="H21" s="1003">
        <v>0.17975778327350214</v>
      </c>
      <c r="I21" s="1003">
        <v>0</v>
      </c>
      <c r="J21" s="1003">
        <v>0</v>
      </c>
      <c r="K21" s="1003">
        <v>0</v>
      </c>
      <c r="L21" s="1004">
        <v>5.1379939066897314E-2</v>
      </c>
      <c r="O21" s="923"/>
    </row>
    <row r="22" spans="1:15" ht="18.95" customHeight="1">
      <c r="A22" s="972" t="s">
        <v>352</v>
      </c>
      <c r="B22" s="973" t="s">
        <v>47</v>
      </c>
      <c r="C22" s="974" t="s">
        <v>353</v>
      </c>
      <c r="D22" s="977" t="s">
        <v>41</v>
      </c>
      <c r="E22" s="1068">
        <v>5986000</v>
      </c>
      <c r="F22" s="1063">
        <v>5986000</v>
      </c>
      <c r="G22" s="1063">
        <v>0</v>
      </c>
      <c r="H22" s="1063">
        <v>0</v>
      </c>
      <c r="I22" s="1063">
        <v>0</v>
      </c>
      <c r="J22" s="1063">
        <v>0</v>
      </c>
      <c r="K22" s="1063">
        <v>0</v>
      </c>
      <c r="L22" s="1071">
        <v>0</v>
      </c>
    </row>
    <row r="23" spans="1:15" ht="18.95" customHeight="1">
      <c r="A23" s="972"/>
      <c r="B23" s="973"/>
      <c r="C23" s="974"/>
      <c r="D23" s="977" t="s">
        <v>42</v>
      </c>
      <c r="E23" s="1070">
        <v>5986000</v>
      </c>
      <c r="F23" s="1063">
        <v>5986000</v>
      </c>
      <c r="G23" s="1063">
        <v>0</v>
      </c>
      <c r="H23" s="1063">
        <v>0</v>
      </c>
      <c r="I23" s="1063">
        <v>0</v>
      </c>
      <c r="J23" s="1063">
        <v>0</v>
      </c>
      <c r="K23" s="1063">
        <v>0</v>
      </c>
      <c r="L23" s="1071">
        <v>0</v>
      </c>
    </row>
    <row r="24" spans="1:15" ht="18.95" customHeight="1">
      <c r="A24" s="972"/>
      <c r="B24" s="973"/>
      <c r="C24" s="974"/>
      <c r="D24" s="977" t="s">
        <v>43</v>
      </c>
      <c r="E24" s="1070">
        <v>682449.63</v>
      </c>
      <c r="F24" s="1063">
        <v>682449.63</v>
      </c>
      <c r="G24" s="1063">
        <v>0</v>
      </c>
      <c r="H24" s="1063">
        <v>0</v>
      </c>
      <c r="I24" s="1063">
        <v>0</v>
      </c>
      <c r="J24" s="1063">
        <v>0</v>
      </c>
      <c r="K24" s="1063">
        <v>0</v>
      </c>
      <c r="L24" s="1071">
        <v>0</v>
      </c>
    </row>
    <row r="25" spans="1:15" ht="18.95" customHeight="1">
      <c r="A25" s="972"/>
      <c r="B25" s="974"/>
      <c r="C25" s="974"/>
      <c r="D25" s="977" t="s">
        <v>44</v>
      </c>
      <c r="E25" s="1000">
        <v>0.11400762278650184</v>
      </c>
      <c r="F25" s="934">
        <v>0.11400762278650184</v>
      </c>
      <c r="G25" s="934">
        <v>0</v>
      </c>
      <c r="H25" s="934">
        <v>0</v>
      </c>
      <c r="I25" s="934">
        <v>0</v>
      </c>
      <c r="J25" s="934">
        <v>0</v>
      </c>
      <c r="K25" s="934">
        <v>0</v>
      </c>
      <c r="L25" s="1001">
        <v>0</v>
      </c>
    </row>
    <row r="26" spans="1:15" ht="18.95" customHeight="1">
      <c r="A26" s="978"/>
      <c r="B26" s="979"/>
      <c r="C26" s="979"/>
      <c r="D26" s="977" t="s">
        <v>45</v>
      </c>
      <c r="E26" s="1002">
        <v>0.11400762278650184</v>
      </c>
      <c r="F26" s="1003">
        <v>0.11400762278650184</v>
      </c>
      <c r="G26" s="1003">
        <v>0</v>
      </c>
      <c r="H26" s="1003">
        <v>0</v>
      </c>
      <c r="I26" s="1003">
        <v>0</v>
      </c>
      <c r="J26" s="1003">
        <v>0</v>
      </c>
      <c r="K26" s="1003">
        <v>0</v>
      </c>
      <c r="L26" s="1004">
        <v>0</v>
      </c>
    </row>
    <row r="27" spans="1:15" ht="18.95" customHeight="1">
      <c r="A27" s="972" t="s">
        <v>354</v>
      </c>
      <c r="B27" s="973" t="s">
        <v>47</v>
      </c>
      <c r="C27" s="974" t="s">
        <v>355</v>
      </c>
      <c r="D27" s="975" t="s">
        <v>41</v>
      </c>
      <c r="E27" s="1068">
        <v>35408000</v>
      </c>
      <c r="F27" s="1063">
        <v>219000</v>
      </c>
      <c r="G27" s="1063">
        <v>968000</v>
      </c>
      <c r="H27" s="1063">
        <v>27209000</v>
      </c>
      <c r="I27" s="1063">
        <v>100000</v>
      </c>
      <c r="J27" s="1063">
        <v>0</v>
      </c>
      <c r="K27" s="1063">
        <v>0</v>
      </c>
      <c r="L27" s="1071">
        <v>6912000</v>
      </c>
    </row>
    <row r="28" spans="1:15" ht="18.95" customHeight="1">
      <c r="A28" s="972"/>
      <c r="B28" s="973"/>
      <c r="C28" s="974"/>
      <c r="D28" s="977" t="s">
        <v>42</v>
      </c>
      <c r="E28" s="1070">
        <v>35408000</v>
      </c>
      <c r="F28" s="1063">
        <v>219000</v>
      </c>
      <c r="G28" s="1063">
        <v>968000</v>
      </c>
      <c r="H28" s="1063">
        <v>27209000</v>
      </c>
      <c r="I28" s="1063">
        <v>100000</v>
      </c>
      <c r="J28" s="1063">
        <v>0</v>
      </c>
      <c r="K28" s="1063">
        <v>0</v>
      </c>
      <c r="L28" s="1071">
        <v>6912000</v>
      </c>
    </row>
    <row r="29" spans="1:15" ht="18.95" customHeight="1">
      <c r="A29" s="972"/>
      <c r="B29" s="973"/>
      <c r="C29" s="974"/>
      <c r="D29" s="977" t="s">
        <v>43</v>
      </c>
      <c r="E29" s="1070">
        <v>6424412.759999997</v>
      </c>
      <c r="F29" s="1063">
        <v>57216</v>
      </c>
      <c r="G29" s="1063">
        <v>94153.23</v>
      </c>
      <c r="H29" s="1063">
        <v>4838410.3099999977</v>
      </c>
      <c r="I29" s="1063">
        <v>0</v>
      </c>
      <c r="J29" s="1063">
        <v>0</v>
      </c>
      <c r="K29" s="1063">
        <v>0</v>
      </c>
      <c r="L29" s="1071">
        <v>1434633.22</v>
      </c>
    </row>
    <row r="30" spans="1:15" ht="18.95" customHeight="1">
      <c r="A30" s="976"/>
      <c r="B30" s="974"/>
      <c r="C30" s="974"/>
      <c r="D30" s="977" t="s">
        <v>44</v>
      </c>
      <c r="E30" s="1000">
        <v>0.18143958314505187</v>
      </c>
      <c r="F30" s="934">
        <v>0.26126027397260276</v>
      </c>
      <c r="G30" s="934">
        <v>9.7265733471074381E-2</v>
      </c>
      <c r="H30" s="934">
        <v>0.17782389319710382</v>
      </c>
      <c r="I30" s="934">
        <v>0</v>
      </c>
      <c r="J30" s="934">
        <v>0</v>
      </c>
      <c r="K30" s="934">
        <v>0</v>
      </c>
      <c r="L30" s="1001">
        <v>0.2075568894675926</v>
      </c>
    </row>
    <row r="31" spans="1:15" ht="18.95" customHeight="1">
      <c r="A31" s="978"/>
      <c r="B31" s="979"/>
      <c r="C31" s="979"/>
      <c r="D31" s="980" t="s">
        <v>45</v>
      </c>
      <c r="E31" s="1002">
        <v>0.18143958314505187</v>
      </c>
      <c r="F31" s="1003">
        <v>0.26126027397260276</v>
      </c>
      <c r="G31" s="1003">
        <v>9.7265733471074381E-2</v>
      </c>
      <c r="H31" s="1003">
        <v>0.17782389319710382</v>
      </c>
      <c r="I31" s="1003">
        <v>0</v>
      </c>
      <c r="J31" s="1003">
        <v>0</v>
      </c>
      <c r="K31" s="1003">
        <v>0</v>
      </c>
      <c r="L31" s="1004">
        <v>0.2075568894675926</v>
      </c>
    </row>
    <row r="32" spans="1:15" ht="18.95" customHeight="1">
      <c r="A32" s="972" t="s">
        <v>356</v>
      </c>
      <c r="B32" s="973" t="s">
        <v>47</v>
      </c>
      <c r="C32" s="974" t="s">
        <v>357</v>
      </c>
      <c r="D32" s="977" t="s">
        <v>41</v>
      </c>
      <c r="E32" s="1070">
        <v>770000</v>
      </c>
      <c r="F32" s="1063">
        <v>770000</v>
      </c>
      <c r="G32" s="1063">
        <v>0</v>
      </c>
      <c r="H32" s="1063">
        <v>0</v>
      </c>
      <c r="I32" s="1063">
        <v>0</v>
      </c>
      <c r="J32" s="1063">
        <v>0</v>
      </c>
      <c r="K32" s="1063">
        <v>0</v>
      </c>
      <c r="L32" s="1071">
        <v>0</v>
      </c>
    </row>
    <row r="33" spans="1:12" ht="18.95" customHeight="1">
      <c r="A33" s="972"/>
      <c r="B33" s="973"/>
      <c r="C33" s="974"/>
      <c r="D33" s="977" t="s">
        <v>42</v>
      </c>
      <c r="E33" s="1070">
        <v>770000</v>
      </c>
      <c r="F33" s="1063">
        <v>770000</v>
      </c>
      <c r="G33" s="1063">
        <v>0</v>
      </c>
      <c r="H33" s="1063">
        <v>0</v>
      </c>
      <c r="I33" s="1063">
        <v>0</v>
      </c>
      <c r="J33" s="1063">
        <v>0</v>
      </c>
      <c r="K33" s="1063">
        <v>0</v>
      </c>
      <c r="L33" s="1071">
        <v>0</v>
      </c>
    </row>
    <row r="34" spans="1:12" ht="18.95" customHeight="1">
      <c r="A34" s="972"/>
      <c r="B34" s="973"/>
      <c r="C34" s="974"/>
      <c r="D34" s="977" t="s">
        <v>43</v>
      </c>
      <c r="E34" s="1070">
        <v>187872</v>
      </c>
      <c r="F34" s="1063">
        <v>187872</v>
      </c>
      <c r="G34" s="1063">
        <v>0</v>
      </c>
      <c r="H34" s="1063">
        <v>0</v>
      </c>
      <c r="I34" s="1063">
        <v>0</v>
      </c>
      <c r="J34" s="1063">
        <v>0</v>
      </c>
      <c r="K34" s="1063">
        <v>0</v>
      </c>
      <c r="L34" s="1071">
        <v>0</v>
      </c>
    </row>
    <row r="35" spans="1:12" ht="18.95" customHeight="1">
      <c r="A35" s="976"/>
      <c r="B35" s="974"/>
      <c r="C35" s="974"/>
      <c r="D35" s="977" t="s">
        <v>44</v>
      </c>
      <c r="E35" s="1000">
        <v>0.2439896103896104</v>
      </c>
      <c r="F35" s="934">
        <v>0.2439896103896104</v>
      </c>
      <c r="G35" s="934">
        <v>0</v>
      </c>
      <c r="H35" s="934">
        <v>0</v>
      </c>
      <c r="I35" s="934">
        <v>0</v>
      </c>
      <c r="J35" s="934">
        <v>0</v>
      </c>
      <c r="K35" s="934">
        <v>0</v>
      </c>
      <c r="L35" s="1001">
        <v>0</v>
      </c>
    </row>
    <row r="36" spans="1:12" ht="18.75" customHeight="1">
      <c r="A36" s="978"/>
      <c r="B36" s="979"/>
      <c r="C36" s="979"/>
      <c r="D36" s="977" t="s">
        <v>45</v>
      </c>
      <c r="E36" s="1002">
        <v>0.2439896103896104</v>
      </c>
      <c r="F36" s="1003">
        <v>0.2439896103896104</v>
      </c>
      <c r="G36" s="1003">
        <v>0</v>
      </c>
      <c r="H36" s="1003">
        <v>0</v>
      </c>
      <c r="I36" s="1003">
        <v>0</v>
      </c>
      <c r="J36" s="1003">
        <v>0</v>
      </c>
      <c r="K36" s="1003">
        <v>0</v>
      </c>
      <c r="L36" s="1004">
        <v>0</v>
      </c>
    </row>
    <row r="37" spans="1:12" ht="18.95" hidden="1" customHeight="1">
      <c r="A37" s="972" t="s">
        <v>358</v>
      </c>
      <c r="B37" s="973" t="s">
        <v>47</v>
      </c>
      <c r="C37" s="974" t="s">
        <v>359</v>
      </c>
      <c r="D37" s="975" t="s">
        <v>41</v>
      </c>
      <c r="E37" s="1068">
        <v>0</v>
      </c>
      <c r="F37" s="1069">
        <v>0</v>
      </c>
      <c r="G37" s="1069">
        <v>0</v>
      </c>
      <c r="H37" s="1069">
        <v>0</v>
      </c>
      <c r="I37" s="1069">
        <v>0</v>
      </c>
      <c r="J37" s="1069">
        <v>0</v>
      </c>
      <c r="K37" s="1069">
        <v>0</v>
      </c>
      <c r="L37" s="1072">
        <v>0</v>
      </c>
    </row>
    <row r="38" spans="1:12" ht="18.95" hidden="1" customHeight="1">
      <c r="A38" s="972"/>
      <c r="B38" s="973"/>
      <c r="C38" s="974"/>
      <c r="D38" s="977" t="s">
        <v>42</v>
      </c>
      <c r="E38" s="1070">
        <v>0</v>
      </c>
      <c r="F38" s="1063">
        <v>0</v>
      </c>
      <c r="G38" s="1063">
        <v>0</v>
      </c>
      <c r="H38" s="1063">
        <v>0</v>
      </c>
      <c r="I38" s="1063">
        <v>0</v>
      </c>
      <c r="J38" s="1063">
        <v>0</v>
      </c>
      <c r="K38" s="1063">
        <v>0</v>
      </c>
      <c r="L38" s="1071">
        <v>0</v>
      </c>
    </row>
    <row r="39" spans="1:12" ht="18.95" hidden="1" customHeight="1">
      <c r="A39" s="972"/>
      <c r="B39" s="973"/>
      <c r="C39" s="974"/>
      <c r="D39" s="977" t="s">
        <v>43</v>
      </c>
      <c r="E39" s="1070">
        <v>0</v>
      </c>
      <c r="F39" s="1063">
        <v>0</v>
      </c>
      <c r="G39" s="1063">
        <v>0</v>
      </c>
      <c r="H39" s="1063">
        <v>0</v>
      </c>
      <c r="I39" s="1063">
        <v>0</v>
      </c>
      <c r="J39" s="1063">
        <v>0</v>
      </c>
      <c r="K39" s="1063">
        <v>0</v>
      </c>
      <c r="L39" s="1071">
        <v>0</v>
      </c>
    </row>
    <row r="40" spans="1:12" ht="18.95" hidden="1" customHeight="1">
      <c r="A40" s="976"/>
      <c r="B40" s="974"/>
      <c r="C40" s="974"/>
      <c r="D40" s="977" t="s">
        <v>44</v>
      </c>
      <c r="E40" s="1000">
        <v>0</v>
      </c>
      <c r="F40" s="934">
        <v>0</v>
      </c>
      <c r="G40" s="934">
        <v>0</v>
      </c>
      <c r="H40" s="934">
        <v>0</v>
      </c>
      <c r="I40" s="934">
        <v>0</v>
      </c>
      <c r="J40" s="934">
        <v>0</v>
      </c>
      <c r="K40" s="934">
        <v>0</v>
      </c>
      <c r="L40" s="1001">
        <v>0</v>
      </c>
    </row>
    <row r="41" spans="1:12" ht="18.95" hidden="1" customHeight="1">
      <c r="A41" s="978"/>
      <c r="B41" s="979"/>
      <c r="C41" s="979"/>
      <c r="D41" s="983" t="s">
        <v>45</v>
      </c>
      <c r="E41" s="1002">
        <v>0</v>
      </c>
      <c r="F41" s="1003">
        <v>0</v>
      </c>
      <c r="G41" s="1003">
        <v>0</v>
      </c>
      <c r="H41" s="1003">
        <v>0</v>
      </c>
      <c r="I41" s="1003">
        <v>0</v>
      </c>
      <c r="J41" s="1003">
        <v>0</v>
      </c>
      <c r="K41" s="1003">
        <v>0</v>
      </c>
      <c r="L41" s="1004">
        <v>0</v>
      </c>
    </row>
    <row r="42" spans="1:12" ht="18.95" hidden="1" customHeight="1">
      <c r="A42" s="984" t="s">
        <v>360</v>
      </c>
      <c r="B42" s="985" t="s">
        <v>47</v>
      </c>
      <c r="C42" s="986" t="s">
        <v>361</v>
      </c>
      <c r="D42" s="987" t="s">
        <v>41</v>
      </c>
      <c r="E42" s="1141">
        <v>0</v>
      </c>
      <c r="F42" s="1139">
        <v>0</v>
      </c>
      <c r="G42" s="1139">
        <v>0</v>
      </c>
      <c r="H42" s="1139">
        <v>0</v>
      </c>
      <c r="I42" s="1139">
        <v>0</v>
      </c>
      <c r="J42" s="1139">
        <v>0</v>
      </c>
      <c r="K42" s="1139">
        <v>0</v>
      </c>
      <c r="L42" s="1142">
        <v>0</v>
      </c>
    </row>
    <row r="43" spans="1:12" ht="18.95" hidden="1" customHeight="1">
      <c r="A43" s="976"/>
      <c r="B43" s="974"/>
      <c r="C43" s="974" t="s">
        <v>362</v>
      </c>
      <c r="D43" s="977" t="s">
        <v>42</v>
      </c>
      <c r="E43" s="1070">
        <v>0</v>
      </c>
      <c r="F43" s="1063">
        <v>0</v>
      </c>
      <c r="G43" s="1063">
        <v>0</v>
      </c>
      <c r="H43" s="1063">
        <v>0</v>
      </c>
      <c r="I43" s="1063">
        <v>0</v>
      </c>
      <c r="J43" s="1063">
        <v>0</v>
      </c>
      <c r="K43" s="1063">
        <v>0</v>
      </c>
      <c r="L43" s="1071">
        <v>0</v>
      </c>
    </row>
    <row r="44" spans="1:12" ht="18.95" hidden="1" customHeight="1">
      <c r="A44" s="976"/>
      <c r="B44" s="974"/>
      <c r="C44" s="974"/>
      <c r="D44" s="977" t="s">
        <v>43</v>
      </c>
      <c r="E44" s="1070">
        <v>0</v>
      </c>
      <c r="F44" s="1063">
        <v>0</v>
      </c>
      <c r="G44" s="1063">
        <v>0</v>
      </c>
      <c r="H44" s="1063">
        <v>0</v>
      </c>
      <c r="I44" s="1063">
        <v>0</v>
      </c>
      <c r="J44" s="1063">
        <v>0</v>
      </c>
      <c r="K44" s="1063">
        <v>0</v>
      </c>
      <c r="L44" s="1071">
        <v>0</v>
      </c>
    </row>
    <row r="45" spans="1:12" ht="18.95" hidden="1" customHeight="1">
      <c r="A45" s="976"/>
      <c r="B45" s="974"/>
      <c r="C45" s="974"/>
      <c r="D45" s="977" t="s">
        <v>44</v>
      </c>
      <c r="E45" s="1000">
        <v>0</v>
      </c>
      <c r="F45" s="934">
        <v>0</v>
      </c>
      <c r="G45" s="934">
        <v>0</v>
      </c>
      <c r="H45" s="934">
        <v>0</v>
      </c>
      <c r="I45" s="934">
        <v>0</v>
      </c>
      <c r="J45" s="934">
        <v>0</v>
      </c>
      <c r="K45" s="934">
        <v>0</v>
      </c>
      <c r="L45" s="1001">
        <v>0</v>
      </c>
    </row>
    <row r="46" spans="1:12" ht="18.95" hidden="1" customHeight="1">
      <c r="A46" s="978"/>
      <c r="B46" s="979"/>
      <c r="C46" s="979"/>
      <c r="D46" s="980" t="s">
        <v>45</v>
      </c>
      <c r="E46" s="1002">
        <v>0</v>
      </c>
      <c r="F46" s="1003">
        <v>0</v>
      </c>
      <c r="G46" s="1003">
        <v>0</v>
      </c>
      <c r="H46" s="1003">
        <v>0</v>
      </c>
      <c r="I46" s="1003">
        <v>0</v>
      </c>
      <c r="J46" s="1003">
        <v>0</v>
      </c>
      <c r="K46" s="1003">
        <v>0</v>
      </c>
      <c r="L46" s="1004">
        <v>0</v>
      </c>
    </row>
    <row r="47" spans="1:12" ht="18.95" customHeight="1">
      <c r="A47" s="972" t="s">
        <v>363</v>
      </c>
      <c r="B47" s="973" t="s">
        <v>47</v>
      </c>
      <c r="C47" s="974" t="s">
        <v>364</v>
      </c>
      <c r="D47" s="988" t="s">
        <v>41</v>
      </c>
      <c r="E47" s="1068">
        <v>91770000</v>
      </c>
      <c r="F47" s="1063">
        <v>0</v>
      </c>
      <c r="G47" s="1063">
        <v>210000</v>
      </c>
      <c r="H47" s="1063">
        <v>90612000</v>
      </c>
      <c r="I47" s="1063">
        <v>948000</v>
      </c>
      <c r="J47" s="1063">
        <v>0</v>
      </c>
      <c r="K47" s="1063">
        <v>0</v>
      </c>
      <c r="L47" s="1071">
        <v>0</v>
      </c>
    </row>
    <row r="48" spans="1:12" ht="18.95" customHeight="1">
      <c r="A48" s="972"/>
      <c r="B48" s="973"/>
      <c r="C48" s="974"/>
      <c r="D48" s="977" t="s">
        <v>42</v>
      </c>
      <c r="E48" s="1070">
        <v>91870000</v>
      </c>
      <c r="F48" s="1063">
        <v>0</v>
      </c>
      <c r="G48" s="1063">
        <v>210000</v>
      </c>
      <c r="H48" s="1063">
        <v>90712000</v>
      </c>
      <c r="I48" s="1063">
        <v>948000</v>
      </c>
      <c r="J48" s="1063">
        <v>0</v>
      </c>
      <c r="K48" s="1063">
        <v>0</v>
      </c>
      <c r="L48" s="1071">
        <v>0</v>
      </c>
    </row>
    <row r="49" spans="1:12" ht="18.95" customHeight="1">
      <c r="A49" s="972"/>
      <c r="B49" s="973"/>
      <c r="C49" s="974"/>
      <c r="D49" s="977" t="s">
        <v>43</v>
      </c>
      <c r="E49" s="1070">
        <v>16488518.350000016</v>
      </c>
      <c r="F49" s="1063">
        <v>0</v>
      </c>
      <c r="G49" s="1063">
        <v>25335.22</v>
      </c>
      <c r="H49" s="1063">
        <v>16463183.130000016</v>
      </c>
      <c r="I49" s="1063">
        <v>0</v>
      </c>
      <c r="J49" s="1063">
        <v>0</v>
      </c>
      <c r="K49" s="1063">
        <v>0</v>
      </c>
      <c r="L49" s="1071">
        <v>0</v>
      </c>
    </row>
    <row r="50" spans="1:12" ht="18.95" customHeight="1">
      <c r="A50" s="972"/>
      <c r="B50" s="974"/>
      <c r="C50" s="974"/>
      <c r="D50" s="977" t="s">
        <v>44</v>
      </c>
      <c r="E50" s="1000">
        <v>0.17967220605862499</v>
      </c>
      <c r="F50" s="934">
        <v>0</v>
      </c>
      <c r="G50" s="934">
        <v>0.12064390476190477</v>
      </c>
      <c r="H50" s="934">
        <v>0.18168877334127947</v>
      </c>
      <c r="I50" s="934">
        <v>0</v>
      </c>
      <c r="J50" s="934">
        <v>0</v>
      </c>
      <c r="K50" s="934">
        <v>0</v>
      </c>
      <c r="L50" s="1001">
        <v>0</v>
      </c>
    </row>
    <row r="51" spans="1:12" ht="18.95" customHeight="1">
      <c r="A51" s="978"/>
      <c r="B51" s="979"/>
      <c r="C51" s="979"/>
      <c r="D51" s="982" t="s">
        <v>45</v>
      </c>
      <c r="E51" s="1002">
        <v>0.17947663383041271</v>
      </c>
      <c r="F51" s="1003">
        <v>0</v>
      </c>
      <c r="G51" s="1003">
        <v>0.12064390476190477</v>
      </c>
      <c r="H51" s="1003">
        <v>0.18148848145780069</v>
      </c>
      <c r="I51" s="1003">
        <v>0</v>
      </c>
      <c r="J51" s="1003">
        <v>0</v>
      </c>
      <c r="K51" s="1003">
        <v>0</v>
      </c>
      <c r="L51" s="1004">
        <v>0</v>
      </c>
    </row>
    <row r="52" spans="1:12" ht="18.95" hidden="1" customHeight="1">
      <c r="A52" s="972" t="s">
        <v>365</v>
      </c>
      <c r="B52" s="973" t="s">
        <v>47</v>
      </c>
      <c r="C52" s="974" t="s">
        <v>366</v>
      </c>
      <c r="D52" s="975" t="s">
        <v>41</v>
      </c>
      <c r="E52" s="1068">
        <v>0</v>
      </c>
      <c r="F52" s="1069">
        <v>0</v>
      </c>
      <c r="G52" s="1069">
        <v>0</v>
      </c>
      <c r="H52" s="1069">
        <v>0</v>
      </c>
      <c r="I52" s="1069">
        <v>0</v>
      </c>
      <c r="J52" s="1069">
        <v>0</v>
      </c>
      <c r="K52" s="1069">
        <v>0</v>
      </c>
      <c r="L52" s="1072">
        <v>0</v>
      </c>
    </row>
    <row r="53" spans="1:12" ht="18.95" hidden="1" customHeight="1">
      <c r="A53" s="972"/>
      <c r="B53" s="973"/>
      <c r="C53" s="974"/>
      <c r="D53" s="977" t="s">
        <v>42</v>
      </c>
      <c r="E53" s="1070">
        <v>0</v>
      </c>
      <c r="F53" s="1063">
        <v>0</v>
      </c>
      <c r="G53" s="1063">
        <v>0</v>
      </c>
      <c r="H53" s="1063">
        <v>0</v>
      </c>
      <c r="I53" s="1063">
        <v>0</v>
      </c>
      <c r="J53" s="1063">
        <v>0</v>
      </c>
      <c r="K53" s="1063">
        <v>0</v>
      </c>
      <c r="L53" s="1071">
        <v>0</v>
      </c>
    </row>
    <row r="54" spans="1:12" ht="18.95" hidden="1" customHeight="1">
      <c r="A54" s="972"/>
      <c r="B54" s="973"/>
      <c r="C54" s="974"/>
      <c r="D54" s="977" t="s">
        <v>43</v>
      </c>
      <c r="E54" s="1070">
        <v>0</v>
      </c>
      <c r="F54" s="1063">
        <v>0</v>
      </c>
      <c r="G54" s="1063">
        <v>0</v>
      </c>
      <c r="H54" s="1063">
        <v>0</v>
      </c>
      <c r="I54" s="1063">
        <v>0</v>
      </c>
      <c r="J54" s="1063">
        <v>0</v>
      </c>
      <c r="K54" s="1063">
        <v>0</v>
      </c>
      <c r="L54" s="1071">
        <v>0</v>
      </c>
    </row>
    <row r="55" spans="1:12" ht="18.95" hidden="1" customHeight="1">
      <c r="A55" s="976"/>
      <c r="B55" s="974"/>
      <c r="C55" s="974"/>
      <c r="D55" s="977" t="s">
        <v>44</v>
      </c>
      <c r="E55" s="1000">
        <v>0</v>
      </c>
      <c r="F55" s="934">
        <v>0</v>
      </c>
      <c r="G55" s="934">
        <v>0</v>
      </c>
      <c r="H55" s="934">
        <v>0</v>
      </c>
      <c r="I55" s="934">
        <v>0</v>
      </c>
      <c r="J55" s="934">
        <v>0</v>
      </c>
      <c r="K55" s="934">
        <v>0</v>
      </c>
      <c r="L55" s="1001">
        <v>0</v>
      </c>
    </row>
    <row r="56" spans="1:12" ht="18.95" hidden="1" customHeight="1">
      <c r="A56" s="978"/>
      <c r="B56" s="979"/>
      <c r="C56" s="979"/>
      <c r="D56" s="982" t="s">
        <v>45</v>
      </c>
      <c r="E56" s="1002">
        <v>0</v>
      </c>
      <c r="F56" s="1003">
        <v>0</v>
      </c>
      <c r="G56" s="1003">
        <v>0</v>
      </c>
      <c r="H56" s="1003">
        <v>0</v>
      </c>
      <c r="I56" s="1003">
        <v>0</v>
      </c>
      <c r="J56" s="1003">
        <v>0</v>
      </c>
      <c r="K56" s="1003">
        <v>0</v>
      </c>
      <c r="L56" s="1004">
        <v>0</v>
      </c>
    </row>
    <row r="57" spans="1:12" ht="18.95" customHeight="1">
      <c r="A57" s="972" t="s">
        <v>367</v>
      </c>
      <c r="B57" s="973" t="s">
        <v>47</v>
      </c>
      <c r="C57" s="974" t="s">
        <v>368</v>
      </c>
      <c r="D57" s="977" t="s">
        <v>41</v>
      </c>
      <c r="E57" s="1068">
        <v>888475000</v>
      </c>
      <c r="F57" s="1063">
        <v>636111000</v>
      </c>
      <c r="G57" s="1063">
        <v>2335000</v>
      </c>
      <c r="H57" s="1063">
        <v>210067000</v>
      </c>
      <c r="I57" s="1063">
        <v>39537000</v>
      </c>
      <c r="J57" s="1063">
        <v>0</v>
      </c>
      <c r="K57" s="1063">
        <v>0</v>
      </c>
      <c r="L57" s="1071">
        <v>425000</v>
      </c>
    </row>
    <row r="58" spans="1:12" ht="18.95" customHeight="1">
      <c r="A58" s="972"/>
      <c r="B58" s="973"/>
      <c r="C58" s="974"/>
      <c r="D58" s="977" t="s">
        <v>42</v>
      </c>
      <c r="E58" s="1070">
        <v>890981397</v>
      </c>
      <c r="F58" s="1063">
        <v>636111000</v>
      </c>
      <c r="G58" s="1063">
        <v>2335000</v>
      </c>
      <c r="H58" s="1063">
        <v>210067000</v>
      </c>
      <c r="I58" s="1063">
        <v>42043397</v>
      </c>
      <c r="J58" s="1063">
        <v>0</v>
      </c>
      <c r="K58" s="1063">
        <v>0</v>
      </c>
      <c r="L58" s="1071">
        <v>425000</v>
      </c>
    </row>
    <row r="59" spans="1:12" ht="18.95" customHeight="1">
      <c r="A59" s="972"/>
      <c r="B59" s="973"/>
      <c r="C59" s="974"/>
      <c r="D59" s="977" t="s">
        <v>43</v>
      </c>
      <c r="E59" s="1070">
        <v>73756658.209999993</v>
      </c>
      <c r="F59" s="1063">
        <v>43153673.93</v>
      </c>
      <c r="G59" s="1063">
        <v>210242.05</v>
      </c>
      <c r="H59" s="1063">
        <v>30241217.009999998</v>
      </c>
      <c r="I59" s="1063">
        <v>91206.96</v>
      </c>
      <c r="J59" s="1063">
        <v>0</v>
      </c>
      <c r="K59" s="1063">
        <v>0</v>
      </c>
      <c r="L59" s="1071">
        <v>60318.260000000009</v>
      </c>
    </row>
    <row r="60" spans="1:12" ht="18.95" customHeight="1">
      <c r="A60" s="976"/>
      <c r="B60" s="974"/>
      <c r="C60" s="974"/>
      <c r="D60" s="977" t="s">
        <v>44</v>
      </c>
      <c r="E60" s="1000">
        <v>8.3014894296406752E-2</v>
      </c>
      <c r="F60" s="934">
        <v>6.7839848595606739E-2</v>
      </c>
      <c r="G60" s="934">
        <v>9.0039421841541747E-2</v>
      </c>
      <c r="H60" s="934">
        <v>0.14395986523347312</v>
      </c>
      <c r="I60" s="934">
        <v>2.3068760907504365E-3</v>
      </c>
      <c r="J60" s="934">
        <v>0</v>
      </c>
      <c r="K60" s="934">
        <v>0</v>
      </c>
      <c r="L60" s="1001">
        <v>0.14192531764705885</v>
      </c>
    </row>
    <row r="61" spans="1:12" ht="18.95" customHeight="1">
      <c r="A61" s="978"/>
      <c r="B61" s="979"/>
      <c r="C61" s="979"/>
      <c r="D61" s="977" t="s">
        <v>45</v>
      </c>
      <c r="E61" s="1002">
        <v>8.2781367218601978E-2</v>
      </c>
      <c r="F61" s="1003">
        <v>6.7839848595606739E-2</v>
      </c>
      <c r="G61" s="1003">
        <v>9.0039421841541747E-2</v>
      </c>
      <c r="H61" s="1003">
        <v>0.14395986523347312</v>
      </c>
      <c r="I61" s="1003">
        <v>2.1693527761327182E-3</v>
      </c>
      <c r="J61" s="1003">
        <v>0</v>
      </c>
      <c r="K61" s="1003">
        <v>0</v>
      </c>
      <c r="L61" s="1004">
        <v>0.14192531764705885</v>
      </c>
    </row>
    <row r="62" spans="1:12" ht="18.95" customHeight="1">
      <c r="A62" s="972" t="s">
        <v>369</v>
      </c>
      <c r="B62" s="973" t="s">
        <v>47</v>
      </c>
      <c r="C62" s="974" t="s">
        <v>132</v>
      </c>
      <c r="D62" s="975" t="s">
        <v>41</v>
      </c>
      <c r="E62" s="1068">
        <v>2949000</v>
      </c>
      <c r="F62" s="1063">
        <v>2949000</v>
      </c>
      <c r="G62" s="1063">
        <v>0</v>
      </c>
      <c r="H62" s="1063">
        <v>0</v>
      </c>
      <c r="I62" s="1063">
        <v>0</v>
      </c>
      <c r="J62" s="1063">
        <v>0</v>
      </c>
      <c r="K62" s="1063">
        <v>0</v>
      </c>
      <c r="L62" s="1071">
        <v>0</v>
      </c>
    </row>
    <row r="63" spans="1:12" ht="18.95" customHeight="1">
      <c r="A63" s="972"/>
      <c r="B63" s="973"/>
      <c r="C63" s="974"/>
      <c r="D63" s="977" t="s">
        <v>42</v>
      </c>
      <c r="E63" s="1070">
        <v>2949000</v>
      </c>
      <c r="F63" s="1063">
        <v>2949000</v>
      </c>
      <c r="G63" s="1063">
        <v>0</v>
      </c>
      <c r="H63" s="1063">
        <v>0</v>
      </c>
      <c r="I63" s="1063">
        <v>0</v>
      </c>
      <c r="J63" s="1063">
        <v>0</v>
      </c>
      <c r="K63" s="1063">
        <v>0</v>
      </c>
      <c r="L63" s="1071">
        <v>0</v>
      </c>
    </row>
    <row r="64" spans="1:12" ht="18.95" customHeight="1">
      <c r="A64" s="972"/>
      <c r="B64" s="973"/>
      <c r="C64" s="974"/>
      <c r="D64" s="977" t="s">
        <v>43</v>
      </c>
      <c r="E64" s="1070">
        <v>756009</v>
      </c>
      <c r="F64" s="1063">
        <v>756009</v>
      </c>
      <c r="G64" s="1063">
        <v>0</v>
      </c>
      <c r="H64" s="1063">
        <v>0</v>
      </c>
      <c r="I64" s="1063">
        <v>0</v>
      </c>
      <c r="J64" s="1063">
        <v>0</v>
      </c>
      <c r="K64" s="1063">
        <v>0</v>
      </c>
      <c r="L64" s="1071">
        <v>0</v>
      </c>
    </row>
    <row r="65" spans="1:12" ht="18.95" customHeight="1">
      <c r="A65" s="976"/>
      <c r="B65" s="974"/>
      <c r="C65" s="974"/>
      <c r="D65" s="977" t="s">
        <v>44</v>
      </c>
      <c r="E65" s="1000">
        <v>0.25636113936927774</v>
      </c>
      <c r="F65" s="934">
        <v>0.25636113936927774</v>
      </c>
      <c r="G65" s="934">
        <v>0</v>
      </c>
      <c r="H65" s="934">
        <v>0</v>
      </c>
      <c r="I65" s="934">
        <v>0</v>
      </c>
      <c r="J65" s="934">
        <v>0</v>
      </c>
      <c r="K65" s="934">
        <v>0</v>
      </c>
      <c r="L65" s="1001">
        <v>0</v>
      </c>
    </row>
    <row r="66" spans="1:12" ht="18.95" customHeight="1">
      <c r="A66" s="978"/>
      <c r="B66" s="979"/>
      <c r="C66" s="979"/>
      <c r="D66" s="982" t="s">
        <v>45</v>
      </c>
      <c r="E66" s="1002">
        <v>0.25636113936927774</v>
      </c>
      <c r="F66" s="1003">
        <v>0.25636113936927774</v>
      </c>
      <c r="G66" s="1003">
        <v>0</v>
      </c>
      <c r="H66" s="1003">
        <v>0</v>
      </c>
      <c r="I66" s="1003">
        <v>0</v>
      </c>
      <c r="J66" s="1003">
        <v>0</v>
      </c>
      <c r="K66" s="1003">
        <v>0</v>
      </c>
      <c r="L66" s="1004">
        <v>0</v>
      </c>
    </row>
    <row r="67" spans="1:12" ht="18.95" customHeight="1">
      <c r="A67" s="972" t="s">
        <v>370</v>
      </c>
      <c r="B67" s="973" t="s">
        <v>47</v>
      </c>
      <c r="C67" s="974" t="s">
        <v>371</v>
      </c>
      <c r="D67" s="975" t="s">
        <v>41</v>
      </c>
      <c r="E67" s="1068">
        <v>115559000</v>
      </c>
      <c r="F67" s="1063">
        <v>106546000</v>
      </c>
      <c r="G67" s="1063">
        <v>0</v>
      </c>
      <c r="H67" s="1063">
        <v>8874000</v>
      </c>
      <c r="I67" s="1063">
        <v>139000</v>
      </c>
      <c r="J67" s="1063">
        <v>0</v>
      </c>
      <c r="K67" s="1063">
        <v>0</v>
      </c>
      <c r="L67" s="1071">
        <v>0</v>
      </c>
    </row>
    <row r="68" spans="1:12" ht="18.95" customHeight="1">
      <c r="A68" s="972"/>
      <c r="B68" s="973"/>
      <c r="C68" s="974"/>
      <c r="D68" s="977" t="s">
        <v>42</v>
      </c>
      <c r="E68" s="1070">
        <v>123817229.92</v>
      </c>
      <c r="F68" s="1063">
        <v>107495623.33</v>
      </c>
      <c r="G68" s="1063">
        <v>0</v>
      </c>
      <c r="H68" s="1063">
        <v>16182606.59</v>
      </c>
      <c r="I68" s="1063">
        <v>139000</v>
      </c>
      <c r="J68" s="1063">
        <v>0</v>
      </c>
      <c r="K68" s="1063">
        <v>0</v>
      </c>
      <c r="L68" s="1071">
        <v>0</v>
      </c>
    </row>
    <row r="69" spans="1:12" ht="18.95" customHeight="1">
      <c r="A69" s="972"/>
      <c r="B69" s="973"/>
      <c r="C69" s="974"/>
      <c r="D69" s="977" t="s">
        <v>43</v>
      </c>
      <c r="E69" s="1070">
        <v>25401715.740000002</v>
      </c>
      <c r="F69" s="1063">
        <v>17590111.150000002</v>
      </c>
      <c r="G69" s="1063">
        <v>0</v>
      </c>
      <c r="H69" s="1063">
        <v>7811604.5900000008</v>
      </c>
      <c r="I69" s="1063">
        <v>0</v>
      </c>
      <c r="J69" s="1063">
        <v>0</v>
      </c>
      <c r="K69" s="1063">
        <v>0</v>
      </c>
      <c r="L69" s="1071">
        <v>0</v>
      </c>
    </row>
    <row r="70" spans="1:12" ht="18.95" customHeight="1">
      <c r="A70" s="976"/>
      <c r="B70" s="974"/>
      <c r="C70" s="974"/>
      <c r="D70" s="977" t="s">
        <v>44</v>
      </c>
      <c r="E70" s="1000">
        <v>0.21981598785036216</v>
      </c>
      <c r="F70" s="934">
        <v>0.16509405468060745</v>
      </c>
      <c r="G70" s="934">
        <v>0</v>
      </c>
      <c r="H70" s="934">
        <v>0.88027998535046215</v>
      </c>
      <c r="I70" s="934">
        <v>0</v>
      </c>
      <c r="J70" s="934">
        <v>0</v>
      </c>
      <c r="K70" s="934">
        <v>0</v>
      </c>
      <c r="L70" s="1001">
        <v>0</v>
      </c>
    </row>
    <row r="71" spans="1:12" ht="18.95" customHeight="1">
      <c r="A71" s="978"/>
      <c r="B71" s="979"/>
      <c r="C71" s="979"/>
      <c r="D71" s="980" t="s">
        <v>45</v>
      </c>
      <c r="E71" s="1002">
        <v>0.20515493486982705</v>
      </c>
      <c r="F71" s="1003">
        <v>0.16363560306078931</v>
      </c>
      <c r="G71" s="1003">
        <v>0</v>
      </c>
      <c r="H71" s="1003">
        <v>0.48271609067152149</v>
      </c>
      <c r="I71" s="1003">
        <v>0</v>
      </c>
      <c r="J71" s="1003">
        <v>0</v>
      </c>
      <c r="K71" s="1003">
        <v>0</v>
      </c>
      <c r="L71" s="1004">
        <v>0</v>
      </c>
    </row>
    <row r="72" spans="1:12" ht="18.95" customHeight="1">
      <c r="A72" s="989" t="s">
        <v>372</v>
      </c>
      <c r="B72" s="985" t="s">
        <v>47</v>
      </c>
      <c r="C72" s="990" t="s">
        <v>373</v>
      </c>
      <c r="D72" s="987" t="s">
        <v>41</v>
      </c>
      <c r="E72" s="1068">
        <v>429478000</v>
      </c>
      <c r="F72" s="1063">
        <v>354181000</v>
      </c>
      <c r="G72" s="1063">
        <v>159000</v>
      </c>
      <c r="H72" s="1063">
        <v>58253000</v>
      </c>
      <c r="I72" s="1063">
        <v>1984000</v>
      </c>
      <c r="J72" s="1063">
        <v>0</v>
      </c>
      <c r="K72" s="1063">
        <v>0</v>
      </c>
      <c r="L72" s="1071">
        <v>14901000</v>
      </c>
    </row>
    <row r="73" spans="1:12" ht="18.95" customHeight="1">
      <c r="A73" s="972"/>
      <c r="B73" s="973"/>
      <c r="C73" s="974"/>
      <c r="D73" s="977" t="s">
        <v>42</v>
      </c>
      <c r="E73" s="1070">
        <v>432849817.22999996</v>
      </c>
      <c r="F73" s="1063">
        <v>354325341.83999997</v>
      </c>
      <c r="G73" s="1063">
        <v>163000</v>
      </c>
      <c r="H73" s="1063">
        <v>61476475.390000001</v>
      </c>
      <c r="I73" s="1063">
        <v>1984000</v>
      </c>
      <c r="J73" s="1063">
        <v>0</v>
      </c>
      <c r="K73" s="1063">
        <v>0</v>
      </c>
      <c r="L73" s="1071">
        <v>14901000</v>
      </c>
    </row>
    <row r="74" spans="1:12" ht="18.95" customHeight="1">
      <c r="A74" s="972"/>
      <c r="B74" s="973"/>
      <c r="C74" s="974"/>
      <c r="D74" s="977" t="s">
        <v>43</v>
      </c>
      <c r="E74" s="1070">
        <v>76999255.560000002</v>
      </c>
      <c r="F74" s="1063">
        <v>63296287.550000004</v>
      </c>
      <c r="G74" s="1063">
        <v>13175.099999999999</v>
      </c>
      <c r="H74" s="1063">
        <v>12132243.970000001</v>
      </c>
      <c r="I74" s="1063">
        <v>135000</v>
      </c>
      <c r="J74" s="1063">
        <v>0</v>
      </c>
      <c r="K74" s="1063">
        <v>0</v>
      </c>
      <c r="L74" s="1071">
        <v>1422548.9400000002</v>
      </c>
    </row>
    <row r="75" spans="1:12" ht="18.95" customHeight="1">
      <c r="A75" s="976"/>
      <c r="B75" s="974"/>
      <c r="C75" s="974" t="s">
        <v>4</v>
      </c>
      <c r="D75" s="977" t="s">
        <v>44</v>
      </c>
      <c r="E75" s="1000">
        <v>0.17928568066350314</v>
      </c>
      <c r="F75" s="934">
        <v>0.17871169698543965</v>
      </c>
      <c r="G75" s="934">
        <v>8.2862264150943388E-2</v>
      </c>
      <c r="H75" s="934">
        <v>0.20826814018162157</v>
      </c>
      <c r="I75" s="934">
        <v>6.8044354838709672E-2</v>
      </c>
      <c r="J75" s="934">
        <v>0</v>
      </c>
      <c r="K75" s="934">
        <v>0</v>
      </c>
      <c r="L75" s="1001">
        <v>9.5466676062009273E-2</v>
      </c>
    </row>
    <row r="76" spans="1:12" ht="18.75" customHeight="1">
      <c r="A76" s="978"/>
      <c r="B76" s="979"/>
      <c r="C76" s="979"/>
      <c r="D76" s="983" t="s">
        <v>45</v>
      </c>
      <c r="E76" s="1002">
        <v>0.17788907952590291</v>
      </c>
      <c r="F76" s="1003">
        <v>0.1786388950372684</v>
      </c>
      <c r="G76" s="1003">
        <v>8.0828834355828216E-2</v>
      </c>
      <c r="H76" s="1003">
        <v>0.19734774794804644</v>
      </c>
      <c r="I76" s="1003">
        <v>6.8044354838709672E-2</v>
      </c>
      <c r="J76" s="1003">
        <v>0</v>
      </c>
      <c r="K76" s="1003">
        <v>0</v>
      </c>
      <c r="L76" s="1004">
        <v>9.5466676062009273E-2</v>
      </c>
    </row>
    <row r="77" spans="1:12" ht="18.95" hidden="1" customHeight="1">
      <c r="A77" s="972" t="s">
        <v>374</v>
      </c>
      <c r="B77" s="973" t="s">
        <v>47</v>
      </c>
      <c r="C77" s="974" t="s">
        <v>375</v>
      </c>
      <c r="D77" s="988" t="s">
        <v>41</v>
      </c>
      <c r="E77" s="1068">
        <v>0</v>
      </c>
      <c r="F77" s="1069">
        <v>0</v>
      </c>
      <c r="G77" s="1069">
        <v>0</v>
      </c>
      <c r="H77" s="1069">
        <v>0</v>
      </c>
      <c r="I77" s="1069">
        <v>0</v>
      </c>
      <c r="J77" s="1069">
        <v>0</v>
      </c>
      <c r="K77" s="1069">
        <v>0</v>
      </c>
      <c r="L77" s="1072">
        <v>0</v>
      </c>
    </row>
    <row r="78" spans="1:12" ht="18.95" hidden="1" customHeight="1">
      <c r="A78" s="972"/>
      <c r="B78" s="973"/>
      <c r="C78" s="974"/>
      <c r="D78" s="977" t="s">
        <v>42</v>
      </c>
      <c r="E78" s="1070">
        <v>0</v>
      </c>
      <c r="F78" s="1063">
        <v>0</v>
      </c>
      <c r="G78" s="1063">
        <v>0</v>
      </c>
      <c r="H78" s="1063">
        <v>0</v>
      </c>
      <c r="I78" s="1063">
        <v>0</v>
      </c>
      <c r="J78" s="1063">
        <v>0</v>
      </c>
      <c r="K78" s="1063">
        <v>0</v>
      </c>
      <c r="L78" s="1071">
        <v>0</v>
      </c>
    </row>
    <row r="79" spans="1:12" ht="18.95" hidden="1" customHeight="1">
      <c r="A79" s="972"/>
      <c r="B79" s="973"/>
      <c r="C79" s="974"/>
      <c r="D79" s="977" t="s">
        <v>43</v>
      </c>
      <c r="E79" s="1070">
        <v>0</v>
      </c>
      <c r="F79" s="1063">
        <v>0</v>
      </c>
      <c r="G79" s="1063">
        <v>0</v>
      </c>
      <c r="H79" s="1063">
        <v>0</v>
      </c>
      <c r="I79" s="1063">
        <v>0</v>
      </c>
      <c r="J79" s="1063">
        <v>0</v>
      </c>
      <c r="K79" s="1063">
        <v>0</v>
      </c>
      <c r="L79" s="1071">
        <v>0</v>
      </c>
    </row>
    <row r="80" spans="1:12" ht="18.95" hidden="1" customHeight="1">
      <c r="A80" s="976"/>
      <c r="B80" s="974"/>
      <c r="C80" s="974"/>
      <c r="D80" s="977" t="s">
        <v>44</v>
      </c>
      <c r="E80" s="1000">
        <v>0</v>
      </c>
      <c r="F80" s="934">
        <v>0</v>
      </c>
      <c r="G80" s="934">
        <v>0</v>
      </c>
      <c r="H80" s="934">
        <v>0</v>
      </c>
      <c r="I80" s="934">
        <v>0</v>
      </c>
      <c r="J80" s="934">
        <v>0</v>
      </c>
      <c r="K80" s="934">
        <v>0</v>
      </c>
      <c r="L80" s="1001">
        <v>0</v>
      </c>
    </row>
    <row r="81" spans="1:12" ht="18.95" hidden="1" customHeight="1">
      <c r="A81" s="978"/>
      <c r="B81" s="979"/>
      <c r="C81" s="979"/>
      <c r="D81" s="977" t="s">
        <v>45</v>
      </c>
      <c r="E81" s="1002">
        <v>0</v>
      </c>
      <c r="F81" s="1003">
        <v>0</v>
      </c>
      <c r="G81" s="1003">
        <v>0</v>
      </c>
      <c r="H81" s="1003">
        <v>0</v>
      </c>
      <c r="I81" s="1003">
        <v>0</v>
      </c>
      <c r="J81" s="1003">
        <v>0</v>
      </c>
      <c r="K81" s="1003">
        <v>0</v>
      </c>
      <c r="L81" s="1004">
        <v>0</v>
      </c>
    </row>
    <row r="82" spans="1:12" ht="18.95" hidden="1" customHeight="1">
      <c r="A82" s="972" t="s">
        <v>376</v>
      </c>
      <c r="B82" s="973" t="s">
        <v>47</v>
      </c>
      <c r="C82" s="974" t="s">
        <v>111</v>
      </c>
      <c r="D82" s="975" t="s">
        <v>41</v>
      </c>
      <c r="E82" s="1068">
        <v>0</v>
      </c>
      <c r="F82" s="1069">
        <v>0</v>
      </c>
      <c r="G82" s="1069">
        <v>0</v>
      </c>
      <c r="H82" s="1069">
        <v>0</v>
      </c>
      <c r="I82" s="1069">
        <v>0</v>
      </c>
      <c r="J82" s="1069">
        <v>0</v>
      </c>
      <c r="K82" s="1069">
        <v>0</v>
      </c>
      <c r="L82" s="1072">
        <v>0</v>
      </c>
    </row>
    <row r="83" spans="1:12" ht="18.95" hidden="1" customHeight="1">
      <c r="A83" s="972"/>
      <c r="B83" s="973"/>
      <c r="C83" s="974"/>
      <c r="D83" s="977" t="s">
        <v>42</v>
      </c>
      <c r="E83" s="1070">
        <v>0</v>
      </c>
      <c r="F83" s="1063">
        <v>0</v>
      </c>
      <c r="G83" s="1063">
        <v>0</v>
      </c>
      <c r="H83" s="1063">
        <v>0</v>
      </c>
      <c r="I83" s="1063">
        <v>0</v>
      </c>
      <c r="J83" s="1063">
        <v>0</v>
      </c>
      <c r="K83" s="1063">
        <v>0</v>
      </c>
      <c r="L83" s="1071">
        <v>0</v>
      </c>
    </row>
    <row r="84" spans="1:12" ht="18.95" hidden="1" customHeight="1">
      <c r="A84" s="972"/>
      <c r="B84" s="973"/>
      <c r="C84" s="974"/>
      <c r="D84" s="977" t="s">
        <v>43</v>
      </c>
      <c r="E84" s="1070">
        <v>0</v>
      </c>
      <c r="F84" s="1063">
        <v>0</v>
      </c>
      <c r="G84" s="1063">
        <v>0</v>
      </c>
      <c r="H84" s="1063">
        <v>0</v>
      </c>
      <c r="I84" s="1063">
        <v>0</v>
      </c>
      <c r="J84" s="1063">
        <v>0</v>
      </c>
      <c r="K84" s="1063">
        <v>0</v>
      </c>
      <c r="L84" s="1071">
        <v>0</v>
      </c>
    </row>
    <row r="85" spans="1:12" ht="18.95" hidden="1" customHeight="1">
      <c r="A85" s="976"/>
      <c r="B85" s="974"/>
      <c r="C85" s="974"/>
      <c r="D85" s="977" t="s">
        <v>44</v>
      </c>
      <c r="E85" s="1000">
        <v>0</v>
      </c>
      <c r="F85" s="934">
        <v>0</v>
      </c>
      <c r="G85" s="934">
        <v>0</v>
      </c>
      <c r="H85" s="934">
        <v>0</v>
      </c>
      <c r="I85" s="934">
        <v>0</v>
      </c>
      <c r="J85" s="934">
        <v>0</v>
      </c>
      <c r="K85" s="934">
        <v>0</v>
      </c>
      <c r="L85" s="1001">
        <v>0</v>
      </c>
    </row>
    <row r="86" spans="1:12" ht="18.95" hidden="1" customHeight="1">
      <c r="A86" s="978"/>
      <c r="B86" s="979"/>
      <c r="C86" s="979"/>
      <c r="D86" s="982" t="s">
        <v>45</v>
      </c>
      <c r="E86" s="1002">
        <v>0</v>
      </c>
      <c r="F86" s="1003">
        <v>0</v>
      </c>
      <c r="G86" s="1003">
        <v>0</v>
      </c>
      <c r="H86" s="1003">
        <v>0</v>
      </c>
      <c r="I86" s="1003">
        <v>0</v>
      </c>
      <c r="J86" s="1003">
        <v>0</v>
      </c>
      <c r="K86" s="1003">
        <v>0</v>
      </c>
      <c r="L86" s="1004">
        <v>0</v>
      </c>
    </row>
    <row r="87" spans="1:12" ht="18.95" customHeight="1">
      <c r="A87" s="972" t="s">
        <v>377</v>
      </c>
      <c r="B87" s="973" t="s">
        <v>47</v>
      </c>
      <c r="C87" s="974" t="s">
        <v>83</v>
      </c>
      <c r="D87" s="977" t="s">
        <v>41</v>
      </c>
      <c r="E87" s="1068">
        <v>1705483000</v>
      </c>
      <c r="F87" s="1063">
        <v>506628000</v>
      </c>
      <c r="G87" s="1063">
        <v>2465000</v>
      </c>
      <c r="H87" s="1063">
        <v>1114863000</v>
      </c>
      <c r="I87" s="1063">
        <v>61727000</v>
      </c>
      <c r="J87" s="1063">
        <v>0</v>
      </c>
      <c r="K87" s="1063">
        <v>0</v>
      </c>
      <c r="L87" s="1071">
        <v>19800000</v>
      </c>
    </row>
    <row r="88" spans="1:12" ht="18.95" customHeight="1">
      <c r="A88" s="972"/>
      <c r="B88" s="973"/>
      <c r="C88" s="974"/>
      <c r="D88" s="977" t="s">
        <v>42</v>
      </c>
      <c r="E88" s="1070">
        <v>1713077059.77</v>
      </c>
      <c r="F88" s="1063">
        <v>506752550</v>
      </c>
      <c r="G88" s="1063">
        <v>2482010</v>
      </c>
      <c r="H88" s="1063">
        <v>1115793486</v>
      </c>
      <c r="I88" s="1063">
        <v>63302919.140000001</v>
      </c>
      <c r="J88" s="1063">
        <v>0</v>
      </c>
      <c r="K88" s="1063">
        <v>0</v>
      </c>
      <c r="L88" s="1071">
        <v>24746094.629999995</v>
      </c>
    </row>
    <row r="89" spans="1:12" ht="18.95" customHeight="1">
      <c r="A89" s="972"/>
      <c r="B89" s="973"/>
      <c r="C89" s="974"/>
      <c r="D89" s="977" t="s">
        <v>43</v>
      </c>
      <c r="E89" s="1070">
        <v>297489642.9000001</v>
      </c>
      <c r="F89" s="1063">
        <v>86422867.689999998</v>
      </c>
      <c r="G89" s="1063">
        <v>237146.24000000008</v>
      </c>
      <c r="H89" s="1063">
        <v>205098538.50000009</v>
      </c>
      <c r="I89" s="1063">
        <v>1431914.8</v>
      </c>
      <c r="J89" s="1063">
        <v>0</v>
      </c>
      <c r="K89" s="1063">
        <v>0</v>
      </c>
      <c r="L89" s="1071">
        <v>4299175.6699999981</v>
      </c>
    </row>
    <row r="90" spans="1:12" ht="18.95" customHeight="1">
      <c r="A90" s="972"/>
      <c r="B90" s="974"/>
      <c r="C90" s="974"/>
      <c r="D90" s="977" t="s">
        <v>44</v>
      </c>
      <c r="E90" s="1000">
        <v>0.17443131529308711</v>
      </c>
      <c r="F90" s="934">
        <v>0.17058446767648056</v>
      </c>
      <c r="G90" s="934">
        <v>9.6205371196754597E-2</v>
      </c>
      <c r="H90" s="934">
        <v>0.18396748165469667</v>
      </c>
      <c r="I90" s="934">
        <v>2.3197544024494955E-2</v>
      </c>
      <c r="J90" s="934">
        <v>0</v>
      </c>
      <c r="K90" s="934">
        <v>0</v>
      </c>
      <c r="L90" s="1001">
        <v>0.21713008434343425</v>
      </c>
    </row>
    <row r="91" spans="1:12" ht="18.95" customHeight="1">
      <c r="A91" s="978"/>
      <c r="B91" s="979"/>
      <c r="C91" s="979"/>
      <c r="D91" s="980" t="s">
        <v>45</v>
      </c>
      <c r="E91" s="1002">
        <v>0.1736580623757471</v>
      </c>
      <c r="F91" s="1003">
        <v>0.17054254130541621</v>
      </c>
      <c r="G91" s="1003">
        <v>9.5546045342283101E-2</v>
      </c>
      <c r="H91" s="1003">
        <v>0.18381406691596341</v>
      </c>
      <c r="I91" s="1003">
        <v>2.2620043742899026E-2</v>
      </c>
      <c r="J91" s="1003">
        <v>0</v>
      </c>
      <c r="K91" s="1003">
        <v>0</v>
      </c>
      <c r="L91" s="1004">
        <v>0.17373148103895369</v>
      </c>
    </row>
    <row r="92" spans="1:12" ht="18.95" hidden="1" customHeight="1">
      <c r="A92" s="972" t="s">
        <v>378</v>
      </c>
      <c r="B92" s="973" t="s">
        <v>47</v>
      </c>
      <c r="C92" s="974" t="s">
        <v>379</v>
      </c>
      <c r="D92" s="975" t="s">
        <v>41</v>
      </c>
      <c r="E92" s="1068">
        <v>0</v>
      </c>
      <c r="F92" s="1069">
        <v>0</v>
      </c>
      <c r="G92" s="1069">
        <v>0</v>
      </c>
      <c r="H92" s="1069">
        <v>0</v>
      </c>
      <c r="I92" s="1069">
        <v>0</v>
      </c>
      <c r="J92" s="1069">
        <v>0</v>
      </c>
      <c r="K92" s="1069">
        <v>0</v>
      </c>
      <c r="L92" s="1072">
        <v>0</v>
      </c>
    </row>
    <row r="93" spans="1:12" ht="18.95" hidden="1" customHeight="1">
      <c r="A93" s="972"/>
      <c r="B93" s="973"/>
      <c r="C93" s="974" t="s">
        <v>380</v>
      </c>
      <c r="D93" s="977" t="s">
        <v>42</v>
      </c>
      <c r="E93" s="1070">
        <v>0</v>
      </c>
      <c r="F93" s="1063">
        <v>0</v>
      </c>
      <c r="G93" s="1063">
        <v>0</v>
      </c>
      <c r="H93" s="1063">
        <v>0</v>
      </c>
      <c r="I93" s="1063">
        <v>0</v>
      </c>
      <c r="J93" s="1063">
        <v>0</v>
      </c>
      <c r="K93" s="1063">
        <v>0</v>
      </c>
      <c r="L93" s="1071">
        <v>0</v>
      </c>
    </row>
    <row r="94" spans="1:12" ht="18.95" hidden="1" customHeight="1">
      <c r="A94" s="972"/>
      <c r="B94" s="973"/>
      <c r="C94" s="974" t="s">
        <v>381</v>
      </c>
      <c r="D94" s="977" t="s">
        <v>43</v>
      </c>
      <c r="E94" s="1070">
        <v>0</v>
      </c>
      <c r="F94" s="1063">
        <v>0</v>
      </c>
      <c r="G94" s="1063">
        <v>0</v>
      </c>
      <c r="H94" s="1063">
        <v>0</v>
      </c>
      <c r="I94" s="1063">
        <v>0</v>
      </c>
      <c r="J94" s="1063">
        <v>0</v>
      </c>
      <c r="K94" s="1063">
        <v>0</v>
      </c>
      <c r="L94" s="1071">
        <v>0</v>
      </c>
    </row>
    <row r="95" spans="1:12" ht="18.95" hidden="1" customHeight="1">
      <c r="A95" s="976"/>
      <c r="B95" s="974"/>
      <c r="C95" s="974" t="s">
        <v>382</v>
      </c>
      <c r="D95" s="977" t="s">
        <v>44</v>
      </c>
      <c r="E95" s="1000">
        <v>0</v>
      </c>
      <c r="F95" s="934">
        <v>0</v>
      </c>
      <c r="G95" s="934">
        <v>0</v>
      </c>
      <c r="H95" s="934">
        <v>0</v>
      </c>
      <c r="I95" s="934">
        <v>0</v>
      </c>
      <c r="J95" s="934">
        <v>0</v>
      </c>
      <c r="K95" s="934">
        <v>0</v>
      </c>
      <c r="L95" s="1001">
        <v>0</v>
      </c>
    </row>
    <row r="96" spans="1:12" ht="18.95" hidden="1" customHeight="1">
      <c r="A96" s="978"/>
      <c r="B96" s="979"/>
      <c r="C96" s="979"/>
      <c r="D96" s="982" t="s">
        <v>45</v>
      </c>
      <c r="E96" s="1002">
        <v>0</v>
      </c>
      <c r="F96" s="1003">
        <v>0</v>
      </c>
      <c r="G96" s="1003">
        <v>0</v>
      </c>
      <c r="H96" s="1003">
        <v>0</v>
      </c>
      <c r="I96" s="1003">
        <v>0</v>
      </c>
      <c r="J96" s="1003">
        <v>0</v>
      </c>
      <c r="K96" s="1003">
        <v>0</v>
      </c>
      <c r="L96" s="1004">
        <v>0</v>
      </c>
    </row>
    <row r="97" spans="1:12" ht="18.95" customHeight="1">
      <c r="A97" s="972" t="s">
        <v>383</v>
      </c>
      <c r="B97" s="973" t="s">
        <v>47</v>
      </c>
      <c r="C97" s="974" t="s">
        <v>113</v>
      </c>
      <c r="D97" s="977" t="s">
        <v>41</v>
      </c>
      <c r="E97" s="1068">
        <v>6513000</v>
      </c>
      <c r="F97" s="1063">
        <v>1744000</v>
      </c>
      <c r="G97" s="1063">
        <v>5000</v>
      </c>
      <c r="H97" s="1063">
        <v>3594000</v>
      </c>
      <c r="I97" s="1063">
        <v>1170000</v>
      </c>
      <c r="J97" s="1063">
        <v>0</v>
      </c>
      <c r="K97" s="1063">
        <v>0</v>
      </c>
      <c r="L97" s="1071">
        <v>0</v>
      </c>
    </row>
    <row r="98" spans="1:12" ht="18.95" customHeight="1">
      <c r="A98" s="972"/>
      <c r="B98" s="973"/>
      <c r="C98" s="974"/>
      <c r="D98" s="977" t="s">
        <v>42</v>
      </c>
      <c r="E98" s="1070">
        <v>6513000</v>
      </c>
      <c r="F98" s="1063">
        <v>1744000</v>
      </c>
      <c r="G98" s="1063">
        <v>5000</v>
      </c>
      <c r="H98" s="1063">
        <v>3594000</v>
      </c>
      <c r="I98" s="1063">
        <v>1170000</v>
      </c>
      <c r="J98" s="1063">
        <v>0</v>
      </c>
      <c r="K98" s="1063">
        <v>0</v>
      </c>
      <c r="L98" s="1071">
        <v>0</v>
      </c>
    </row>
    <row r="99" spans="1:12" ht="18.95" customHeight="1">
      <c r="A99" s="972"/>
      <c r="B99" s="973"/>
      <c r="C99" s="974"/>
      <c r="D99" s="977" t="s">
        <v>43</v>
      </c>
      <c r="E99" s="1070">
        <v>303506.19999999995</v>
      </c>
      <c r="F99" s="1063">
        <v>209000</v>
      </c>
      <c r="G99" s="1063">
        <v>0</v>
      </c>
      <c r="H99" s="1063">
        <v>94506.199999999983</v>
      </c>
      <c r="I99" s="1063">
        <v>0</v>
      </c>
      <c r="J99" s="1063">
        <v>0</v>
      </c>
      <c r="K99" s="1063">
        <v>0</v>
      </c>
      <c r="L99" s="1071">
        <v>0</v>
      </c>
    </row>
    <row r="100" spans="1:12" ht="18.95" customHeight="1">
      <c r="A100" s="976"/>
      <c r="B100" s="974"/>
      <c r="C100" s="974"/>
      <c r="D100" s="977" t="s">
        <v>44</v>
      </c>
      <c r="E100" s="1000">
        <v>4.6600061415630271E-2</v>
      </c>
      <c r="F100" s="934">
        <v>0.11983944954128441</v>
      </c>
      <c r="G100" s="934">
        <v>0</v>
      </c>
      <c r="H100" s="934">
        <v>2.6295548135781853E-2</v>
      </c>
      <c r="I100" s="934">
        <v>0</v>
      </c>
      <c r="J100" s="934">
        <v>0</v>
      </c>
      <c r="K100" s="934">
        <v>0</v>
      </c>
      <c r="L100" s="1001">
        <v>0</v>
      </c>
    </row>
    <row r="101" spans="1:12" ht="18.95" customHeight="1">
      <c r="A101" s="978"/>
      <c r="B101" s="979"/>
      <c r="C101" s="979"/>
      <c r="D101" s="980" t="s">
        <v>45</v>
      </c>
      <c r="E101" s="1002">
        <v>4.6600061415630271E-2</v>
      </c>
      <c r="F101" s="1003">
        <v>0.11983944954128441</v>
      </c>
      <c r="G101" s="1003">
        <v>0</v>
      </c>
      <c r="H101" s="1003">
        <v>2.6295548135781853E-2</v>
      </c>
      <c r="I101" s="1003">
        <v>0</v>
      </c>
      <c r="J101" s="1003">
        <v>0</v>
      </c>
      <c r="K101" s="1003">
        <v>0</v>
      </c>
      <c r="L101" s="1004">
        <v>0</v>
      </c>
    </row>
    <row r="102" spans="1:12" ht="18.95" hidden="1" customHeight="1">
      <c r="A102" s="989" t="s">
        <v>384</v>
      </c>
      <c r="B102" s="985" t="s">
        <v>47</v>
      </c>
      <c r="C102" s="990" t="s">
        <v>385</v>
      </c>
      <c r="D102" s="987" t="s">
        <v>41</v>
      </c>
      <c r="E102" s="1068">
        <v>0</v>
      </c>
      <c r="F102" s="1063">
        <v>0</v>
      </c>
      <c r="G102" s="1063">
        <v>0</v>
      </c>
      <c r="H102" s="1063">
        <v>0</v>
      </c>
      <c r="I102" s="1063">
        <v>0</v>
      </c>
      <c r="J102" s="1063">
        <v>0</v>
      </c>
      <c r="K102" s="1063">
        <v>0</v>
      </c>
      <c r="L102" s="1071">
        <v>0</v>
      </c>
    </row>
    <row r="103" spans="1:12" ht="18.95" hidden="1" customHeight="1">
      <c r="A103" s="972"/>
      <c r="B103" s="973"/>
      <c r="C103" s="974" t="s">
        <v>386</v>
      </c>
      <c r="D103" s="977" t="s">
        <v>42</v>
      </c>
      <c r="E103" s="1070">
        <v>0</v>
      </c>
      <c r="F103" s="1063">
        <v>0</v>
      </c>
      <c r="G103" s="1063">
        <v>0</v>
      </c>
      <c r="H103" s="1063">
        <v>0</v>
      </c>
      <c r="I103" s="1063">
        <v>0</v>
      </c>
      <c r="J103" s="1063">
        <v>0</v>
      </c>
      <c r="K103" s="1063">
        <v>0</v>
      </c>
      <c r="L103" s="1071">
        <v>0</v>
      </c>
    </row>
    <row r="104" spans="1:12" ht="18.95" hidden="1" customHeight="1">
      <c r="A104" s="972"/>
      <c r="B104" s="973"/>
      <c r="C104" s="974"/>
      <c r="D104" s="977" t="s">
        <v>43</v>
      </c>
      <c r="E104" s="1070">
        <v>0</v>
      </c>
      <c r="F104" s="1063">
        <v>0</v>
      </c>
      <c r="G104" s="1063">
        <v>0</v>
      </c>
      <c r="H104" s="1063">
        <v>0</v>
      </c>
      <c r="I104" s="1063">
        <v>0</v>
      </c>
      <c r="J104" s="1063">
        <v>0</v>
      </c>
      <c r="K104" s="1063">
        <v>0</v>
      </c>
      <c r="L104" s="1071">
        <v>0</v>
      </c>
    </row>
    <row r="105" spans="1:12" ht="18.95" hidden="1" customHeight="1">
      <c r="A105" s="976"/>
      <c r="B105" s="974"/>
      <c r="C105" s="974"/>
      <c r="D105" s="977" t="s">
        <v>44</v>
      </c>
      <c r="E105" s="1000">
        <v>0</v>
      </c>
      <c r="F105" s="934">
        <v>0</v>
      </c>
      <c r="G105" s="934">
        <v>0</v>
      </c>
      <c r="H105" s="934">
        <v>0</v>
      </c>
      <c r="I105" s="934">
        <v>0</v>
      </c>
      <c r="J105" s="934">
        <v>0</v>
      </c>
      <c r="K105" s="934">
        <v>0</v>
      </c>
      <c r="L105" s="1001">
        <v>0</v>
      </c>
    </row>
    <row r="106" spans="1:12" ht="18.95" hidden="1" customHeight="1">
      <c r="A106" s="978"/>
      <c r="B106" s="979"/>
      <c r="C106" s="979"/>
      <c r="D106" s="983" t="s">
        <v>45</v>
      </c>
      <c r="E106" s="1002">
        <v>0</v>
      </c>
      <c r="F106" s="1003">
        <v>0</v>
      </c>
      <c r="G106" s="1003">
        <v>0</v>
      </c>
      <c r="H106" s="1003">
        <v>0</v>
      </c>
      <c r="I106" s="1003">
        <v>0</v>
      </c>
      <c r="J106" s="1003">
        <v>0</v>
      </c>
      <c r="K106" s="1003">
        <v>0</v>
      </c>
      <c r="L106" s="1004">
        <v>0</v>
      </c>
    </row>
    <row r="107" spans="1:12" ht="18.95" customHeight="1">
      <c r="A107" s="972" t="s">
        <v>387</v>
      </c>
      <c r="B107" s="973" t="s">
        <v>47</v>
      </c>
      <c r="C107" s="974" t="s">
        <v>388</v>
      </c>
      <c r="D107" s="988" t="s">
        <v>41</v>
      </c>
      <c r="E107" s="1068">
        <v>3059805000</v>
      </c>
      <c r="F107" s="1063">
        <v>2818818000</v>
      </c>
      <c r="G107" s="1063">
        <v>4728000</v>
      </c>
      <c r="H107" s="1063">
        <v>200412000</v>
      </c>
      <c r="I107" s="1063">
        <v>30777000</v>
      </c>
      <c r="J107" s="1063">
        <v>0</v>
      </c>
      <c r="K107" s="1063">
        <v>0</v>
      </c>
      <c r="L107" s="1071">
        <v>5070000</v>
      </c>
    </row>
    <row r="108" spans="1:12" ht="18.95" customHeight="1">
      <c r="A108" s="972"/>
      <c r="B108" s="973"/>
      <c r="C108" s="974" t="s">
        <v>389</v>
      </c>
      <c r="D108" s="977" t="s">
        <v>42</v>
      </c>
      <c r="E108" s="1070">
        <v>3071603041</v>
      </c>
      <c r="F108" s="1063">
        <v>2818909770</v>
      </c>
      <c r="G108" s="1063">
        <v>4728000</v>
      </c>
      <c r="H108" s="1063">
        <v>200977780</v>
      </c>
      <c r="I108" s="1063">
        <v>30864000</v>
      </c>
      <c r="J108" s="1063">
        <v>0</v>
      </c>
      <c r="K108" s="1063">
        <v>0</v>
      </c>
      <c r="L108" s="1071">
        <v>16123491</v>
      </c>
    </row>
    <row r="109" spans="1:12" ht="18.95" customHeight="1">
      <c r="A109" s="972"/>
      <c r="B109" s="973"/>
      <c r="C109" s="974"/>
      <c r="D109" s="977" t="s">
        <v>43</v>
      </c>
      <c r="E109" s="1070">
        <v>769190202.24000001</v>
      </c>
      <c r="F109" s="1063">
        <v>735667279.66999996</v>
      </c>
      <c r="G109" s="1063">
        <v>396041.72</v>
      </c>
      <c r="H109" s="1063">
        <v>32966853.350000005</v>
      </c>
      <c r="I109" s="1063">
        <v>5152.5200000000004</v>
      </c>
      <c r="J109" s="1063">
        <v>0</v>
      </c>
      <c r="K109" s="1063">
        <v>0</v>
      </c>
      <c r="L109" s="1071">
        <v>154874.97999999998</v>
      </c>
    </row>
    <row r="110" spans="1:12" ht="18.95" customHeight="1">
      <c r="A110" s="972"/>
      <c r="B110" s="974"/>
      <c r="C110" s="974"/>
      <c r="D110" s="977" t="s">
        <v>44</v>
      </c>
      <c r="E110" s="1000">
        <v>0.2513853667929819</v>
      </c>
      <c r="F110" s="934">
        <v>0.26098431316601495</v>
      </c>
      <c r="G110" s="934">
        <v>8.3765169204737727E-2</v>
      </c>
      <c r="H110" s="934">
        <v>0.16449540621320083</v>
      </c>
      <c r="I110" s="934">
        <v>1.6741462780647888E-4</v>
      </c>
      <c r="J110" s="934">
        <v>0</v>
      </c>
      <c r="K110" s="934">
        <v>0</v>
      </c>
      <c r="L110" s="1001">
        <v>3.0547333333333329E-2</v>
      </c>
    </row>
    <row r="111" spans="1:12" ht="18.95" customHeight="1">
      <c r="A111" s="978"/>
      <c r="B111" s="979"/>
      <c r="C111" s="979"/>
      <c r="D111" s="977" t="s">
        <v>45</v>
      </c>
      <c r="E111" s="1002">
        <v>0.25041979447630064</v>
      </c>
      <c r="F111" s="1003">
        <v>0.26097581678536663</v>
      </c>
      <c r="G111" s="1003">
        <v>8.3765169204737727E-2</v>
      </c>
      <c r="H111" s="1003">
        <v>0.16403232909628121</v>
      </c>
      <c r="I111" s="1003">
        <v>1.6694271643338519E-4</v>
      </c>
      <c r="J111" s="1003">
        <v>0</v>
      </c>
      <c r="K111" s="1003">
        <v>0</v>
      </c>
      <c r="L111" s="1004">
        <v>9.6055488231425804E-3</v>
      </c>
    </row>
    <row r="112" spans="1:12" ht="18.95" customHeight="1">
      <c r="A112" s="972" t="s">
        <v>390</v>
      </c>
      <c r="B112" s="973" t="s">
        <v>47</v>
      </c>
      <c r="C112" s="974" t="s">
        <v>391</v>
      </c>
      <c r="D112" s="975" t="s">
        <v>41</v>
      </c>
      <c r="E112" s="1068">
        <v>100320000</v>
      </c>
      <c r="F112" s="1063">
        <v>100320000</v>
      </c>
      <c r="G112" s="1063">
        <v>0</v>
      </c>
      <c r="H112" s="1063">
        <v>0</v>
      </c>
      <c r="I112" s="1063">
        <v>0</v>
      </c>
      <c r="J112" s="1063">
        <v>0</v>
      </c>
      <c r="K112" s="1063">
        <v>0</v>
      </c>
      <c r="L112" s="1071">
        <v>0</v>
      </c>
    </row>
    <row r="113" spans="1:12" ht="18.95" customHeight="1">
      <c r="A113" s="972"/>
      <c r="B113" s="973"/>
      <c r="C113" s="974"/>
      <c r="D113" s="977" t="s">
        <v>42</v>
      </c>
      <c r="E113" s="1070">
        <v>100320000</v>
      </c>
      <c r="F113" s="1063">
        <v>100320000</v>
      </c>
      <c r="G113" s="1063">
        <v>0</v>
      </c>
      <c r="H113" s="1063">
        <v>0</v>
      </c>
      <c r="I113" s="1063">
        <v>0</v>
      </c>
      <c r="J113" s="1063">
        <v>0</v>
      </c>
      <c r="K113" s="1063">
        <v>0</v>
      </c>
      <c r="L113" s="1071">
        <v>0</v>
      </c>
    </row>
    <row r="114" spans="1:12" ht="18.95" customHeight="1">
      <c r="A114" s="972"/>
      <c r="B114" s="973"/>
      <c r="C114" s="974"/>
      <c r="D114" s="977" t="s">
        <v>43</v>
      </c>
      <c r="E114" s="1070">
        <v>15903064.630000001</v>
      </c>
      <c r="F114" s="1063">
        <v>15903064.630000001</v>
      </c>
      <c r="G114" s="1063">
        <v>0</v>
      </c>
      <c r="H114" s="1063">
        <v>0</v>
      </c>
      <c r="I114" s="1063">
        <v>0</v>
      </c>
      <c r="J114" s="1063">
        <v>0</v>
      </c>
      <c r="K114" s="1063">
        <v>0</v>
      </c>
      <c r="L114" s="1071">
        <v>0</v>
      </c>
    </row>
    <row r="115" spans="1:12" ht="18.95" customHeight="1">
      <c r="A115" s="976"/>
      <c r="B115" s="974"/>
      <c r="C115" s="974"/>
      <c r="D115" s="977" t="s">
        <v>44</v>
      </c>
      <c r="E115" s="1000">
        <v>0.15852337151116427</v>
      </c>
      <c r="F115" s="934">
        <v>0.15852337151116427</v>
      </c>
      <c r="G115" s="934">
        <v>0</v>
      </c>
      <c r="H115" s="934">
        <v>0</v>
      </c>
      <c r="I115" s="934">
        <v>0</v>
      </c>
      <c r="J115" s="934">
        <v>0</v>
      </c>
      <c r="K115" s="934">
        <v>0</v>
      </c>
      <c r="L115" s="1001">
        <v>0</v>
      </c>
    </row>
    <row r="116" spans="1:12" ht="18.95" customHeight="1">
      <c r="A116" s="978"/>
      <c r="B116" s="979"/>
      <c r="C116" s="979"/>
      <c r="D116" s="982" t="s">
        <v>45</v>
      </c>
      <c r="E116" s="1002">
        <v>0.15852337151116427</v>
      </c>
      <c r="F116" s="1003">
        <v>0.15852337151116427</v>
      </c>
      <c r="G116" s="1003">
        <v>0</v>
      </c>
      <c r="H116" s="1003">
        <v>0</v>
      </c>
      <c r="I116" s="1003">
        <v>0</v>
      </c>
      <c r="J116" s="1003">
        <v>0</v>
      </c>
      <c r="K116" s="1003">
        <v>0</v>
      </c>
      <c r="L116" s="1004">
        <v>0</v>
      </c>
    </row>
    <row r="117" spans="1:12" ht="18.95" hidden="1" customHeight="1">
      <c r="A117" s="972" t="s">
        <v>392</v>
      </c>
      <c r="B117" s="973" t="s">
        <v>47</v>
      </c>
      <c r="C117" s="974" t="s">
        <v>393</v>
      </c>
      <c r="D117" s="975" t="s">
        <v>41</v>
      </c>
      <c r="E117" s="1140">
        <v>0</v>
      </c>
      <c r="F117" s="1139">
        <v>0</v>
      </c>
      <c r="G117" s="1139">
        <v>0</v>
      </c>
      <c r="H117" s="1139">
        <v>0</v>
      </c>
      <c r="I117" s="1139">
        <v>0</v>
      </c>
      <c r="J117" s="1139">
        <v>0</v>
      </c>
      <c r="K117" s="1139">
        <v>0</v>
      </c>
      <c r="L117" s="1142">
        <v>0</v>
      </c>
    </row>
    <row r="118" spans="1:12" ht="18.95" hidden="1" customHeight="1">
      <c r="A118" s="972"/>
      <c r="B118" s="973"/>
      <c r="C118" s="974" t="s">
        <v>394</v>
      </c>
      <c r="D118" s="977" t="s">
        <v>42</v>
      </c>
      <c r="E118" s="1070">
        <v>0</v>
      </c>
      <c r="F118" s="1063">
        <v>0</v>
      </c>
      <c r="G118" s="1063">
        <v>0</v>
      </c>
      <c r="H118" s="1063">
        <v>0</v>
      </c>
      <c r="I118" s="1063">
        <v>0</v>
      </c>
      <c r="J118" s="1063">
        <v>0</v>
      </c>
      <c r="K118" s="1063">
        <v>0</v>
      </c>
      <c r="L118" s="1071">
        <v>0</v>
      </c>
    </row>
    <row r="119" spans="1:12" ht="18.95" hidden="1" customHeight="1">
      <c r="A119" s="972"/>
      <c r="B119" s="973"/>
      <c r="C119" s="974" t="s">
        <v>395</v>
      </c>
      <c r="D119" s="977" t="s">
        <v>43</v>
      </c>
      <c r="E119" s="1070">
        <v>0</v>
      </c>
      <c r="F119" s="1063">
        <v>0</v>
      </c>
      <c r="G119" s="1063">
        <v>0</v>
      </c>
      <c r="H119" s="1063">
        <v>0</v>
      </c>
      <c r="I119" s="1063">
        <v>0</v>
      </c>
      <c r="J119" s="1063">
        <v>0</v>
      </c>
      <c r="K119" s="1063">
        <v>0</v>
      </c>
      <c r="L119" s="1071">
        <v>0</v>
      </c>
    </row>
    <row r="120" spans="1:12" ht="18.95" hidden="1" customHeight="1">
      <c r="A120" s="976"/>
      <c r="B120" s="974"/>
      <c r="C120" s="974" t="s">
        <v>396</v>
      </c>
      <c r="D120" s="977" t="s">
        <v>44</v>
      </c>
      <c r="E120" s="1000">
        <v>0</v>
      </c>
      <c r="F120" s="934">
        <v>0</v>
      </c>
      <c r="G120" s="934">
        <v>0</v>
      </c>
      <c r="H120" s="934">
        <v>0</v>
      </c>
      <c r="I120" s="934">
        <v>0</v>
      </c>
      <c r="J120" s="934">
        <v>0</v>
      </c>
      <c r="K120" s="934">
        <v>0</v>
      </c>
      <c r="L120" s="1001">
        <v>0</v>
      </c>
    </row>
    <row r="121" spans="1:12" ht="18.95" hidden="1" customHeight="1">
      <c r="A121" s="978"/>
      <c r="B121" s="979"/>
      <c r="C121" s="979" t="s">
        <v>397</v>
      </c>
      <c r="D121" s="982" t="s">
        <v>45</v>
      </c>
      <c r="E121" s="1002">
        <v>0</v>
      </c>
      <c r="F121" s="1003">
        <v>0</v>
      </c>
      <c r="G121" s="1003">
        <v>0</v>
      </c>
      <c r="H121" s="1003">
        <v>0</v>
      </c>
      <c r="I121" s="1003">
        <v>0</v>
      </c>
      <c r="J121" s="1003">
        <v>0</v>
      </c>
      <c r="K121" s="1003">
        <v>0</v>
      </c>
      <c r="L121" s="1004">
        <v>0</v>
      </c>
    </row>
    <row r="122" spans="1:12" ht="18.95" hidden="1" customHeight="1">
      <c r="A122" s="972" t="s">
        <v>398</v>
      </c>
      <c r="B122" s="973" t="s">
        <v>47</v>
      </c>
      <c r="C122" s="974" t="s">
        <v>399</v>
      </c>
      <c r="D122" s="975" t="s">
        <v>41</v>
      </c>
      <c r="E122" s="1068">
        <v>0</v>
      </c>
      <c r="F122" s="1063">
        <v>0</v>
      </c>
      <c r="G122" s="1063">
        <v>0</v>
      </c>
      <c r="H122" s="1063">
        <v>0</v>
      </c>
      <c r="I122" s="1063">
        <v>0</v>
      </c>
      <c r="J122" s="1063">
        <v>0</v>
      </c>
      <c r="K122" s="1063">
        <v>0</v>
      </c>
      <c r="L122" s="1071">
        <v>0</v>
      </c>
    </row>
    <row r="123" spans="1:12" ht="18.95" hidden="1" customHeight="1">
      <c r="A123" s="972"/>
      <c r="B123" s="973"/>
      <c r="C123" s="974"/>
      <c r="D123" s="977" t="s">
        <v>42</v>
      </c>
      <c r="E123" s="1070">
        <v>0</v>
      </c>
      <c r="F123" s="1063">
        <v>0</v>
      </c>
      <c r="G123" s="1063">
        <v>0</v>
      </c>
      <c r="H123" s="1063">
        <v>0</v>
      </c>
      <c r="I123" s="1063">
        <v>0</v>
      </c>
      <c r="J123" s="1063">
        <v>0</v>
      </c>
      <c r="K123" s="1063">
        <v>0</v>
      </c>
      <c r="L123" s="1071">
        <v>0</v>
      </c>
    </row>
    <row r="124" spans="1:12" ht="18.95" hidden="1" customHeight="1">
      <c r="A124" s="972"/>
      <c r="B124" s="973"/>
      <c r="C124" s="974"/>
      <c r="D124" s="977" t="s">
        <v>43</v>
      </c>
      <c r="E124" s="1070">
        <v>0</v>
      </c>
      <c r="F124" s="1063">
        <v>0</v>
      </c>
      <c r="G124" s="1063">
        <v>0</v>
      </c>
      <c r="H124" s="1063">
        <v>0</v>
      </c>
      <c r="I124" s="1063">
        <v>0</v>
      </c>
      <c r="J124" s="1063">
        <v>0</v>
      </c>
      <c r="K124" s="1063">
        <v>0</v>
      </c>
      <c r="L124" s="1071">
        <v>0</v>
      </c>
    </row>
    <row r="125" spans="1:12" ht="18.95" hidden="1" customHeight="1">
      <c r="A125" s="976"/>
      <c r="B125" s="974"/>
      <c r="C125" s="974"/>
      <c r="D125" s="977" t="s">
        <v>44</v>
      </c>
      <c r="E125" s="1000">
        <v>0</v>
      </c>
      <c r="F125" s="934">
        <v>0</v>
      </c>
      <c r="G125" s="934">
        <v>0</v>
      </c>
      <c r="H125" s="934">
        <v>0</v>
      </c>
      <c r="I125" s="934">
        <v>0</v>
      </c>
      <c r="J125" s="934">
        <v>0</v>
      </c>
      <c r="K125" s="934">
        <v>0</v>
      </c>
      <c r="L125" s="1001">
        <v>0</v>
      </c>
    </row>
    <row r="126" spans="1:12" ht="18.95" hidden="1" customHeight="1">
      <c r="A126" s="978"/>
      <c r="B126" s="979"/>
      <c r="C126" s="979"/>
      <c r="D126" s="982" t="s">
        <v>45</v>
      </c>
      <c r="E126" s="1002">
        <v>0</v>
      </c>
      <c r="F126" s="1003">
        <v>0</v>
      </c>
      <c r="G126" s="1003">
        <v>0</v>
      </c>
      <c r="H126" s="1003">
        <v>0</v>
      </c>
      <c r="I126" s="1003">
        <v>0</v>
      </c>
      <c r="J126" s="1003">
        <v>0</v>
      </c>
      <c r="K126" s="1003">
        <v>0</v>
      </c>
      <c r="L126" s="1004">
        <v>0</v>
      </c>
    </row>
    <row r="127" spans="1:12" ht="18.95" customHeight="1">
      <c r="A127" s="972" t="s">
        <v>400</v>
      </c>
      <c r="B127" s="973" t="s">
        <v>47</v>
      </c>
      <c r="C127" s="974" t="s">
        <v>401</v>
      </c>
      <c r="D127" s="975" t="s">
        <v>41</v>
      </c>
      <c r="E127" s="1068">
        <v>155957000</v>
      </c>
      <c r="F127" s="1063">
        <v>73934000</v>
      </c>
      <c r="G127" s="1063">
        <v>0</v>
      </c>
      <c r="H127" s="1063">
        <v>75477000</v>
      </c>
      <c r="I127" s="1063">
        <v>4577000</v>
      </c>
      <c r="J127" s="1063">
        <v>0</v>
      </c>
      <c r="K127" s="1063">
        <v>0</v>
      </c>
      <c r="L127" s="1071">
        <v>1969000</v>
      </c>
    </row>
    <row r="128" spans="1:12" ht="18.95" customHeight="1">
      <c r="A128" s="976"/>
      <c r="B128" s="974"/>
      <c r="C128" s="974"/>
      <c r="D128" s="977" t="s">
        <v>42</v>
      </c>
      <c r="E128" s="1070">
        <v>149590044.10999998</v>
      </c>
      <c r="F128" s="1063">
        <v>74466366.189999998</v>
      </c>
      <c r="G128" s="1063">
        <v>0</v>
      </c>
      <c r="H128" s="1063">
        <v>68577677.919999987</v>
      </c>
      <c r="I128" s="1063">
        <v>4577000</v>
      </c>
      <c r="J128" s="1063">
        <v>0</v>
      </c>
      <c r="K128" s="1063">
        <v>0</v>
      </c>
      <c r="L128" s="1071">
        <v>1969000</v>
      </c>
    </row>
    <row r="129" spans="1:12" ht="18.95" customHeight="1">
      <c r="A129" s="976"/>
      <c r="B129" s="974"/>
      <c r="C129" s="974"/>
      <c r="D129" s="977" t="s">
        <v>43</v>
      </c>
      <c r="E129" s="1070">
        <v>699304.19</v>
      </c>
      <c r="F129" s="1063">
        <v>532366.18999999994</v>
      </c>
      <c r="G129" s="1063">
        <v>0</v>
      </c>
      <c r="H129" s="1063">
        <v>0</v>
      </c>
      <c r="I129" s="1063">
        <v>0</v>
      </c>
      <c r="J129" s="1063">
        <v>0</v>
      </c>
      <c r="K129" s="1063">
        <v>0</v>
      </c>
      <c r="L129" s="1071">
        <v>166938</v>
      </c>
    </row>
    <row r="130" spans="1:12" ht="18.95" customHeight="1">
      <c r="A130" s="976"/>
      <c r="B130" s="974"/>
      <c r="C130" s="974"/>
      <c r="D130" s="977" t="s">
        <v>44</v>
      </c>
      <c r="E130" s="1000">
        <v>4.483955128657258E-3</v>
      </c>
      <c r="F130" s="934">
        <v>7.2005598236264765E-3</v>
      </c>
      <c r="G130" s="934">
        <v>0</v>
      </c>
      <c r="H130" s="934">
        <v>0</v>
      </c>
      <c r="I130" s="934">
        <v>0</v>
      </c>
      <c r="J130" s="934">
        <v>0</v>
      </c>
      <c r="K130" s="934">
        <v>0</v>
      </c>
      <c r="L130" s="1001">
        <v>8.4783138649060438E-2</v>
      </c>
    </row>
    <row r="131" spans="1:12" ht="18.95" customHeight="1">
      <c r="A131" s="978"/>
      <c r="B131" s="979"/>
      <c r="C131" s="979"/>
      <c r="D131" s="980" t="s">
        <v>45</v>
      </c>
      <c r="E131" s="1002">
        <v>4.6748043572055606E-3</v>
      </c>
      <c r="F131" s="1003">
        <v>7.1490824279202012E-3</v>
      </c>
      <c r="G131" s="1003">
        <v>0</v>
      </c>
      <c r="H131" s="1003">
        <v>0</v>
      </c>
      <c r="I131" s="1003">
        <v>0</v>
      </c>
      <c r="J131" s="1003">
        <v>0</v>
      </c>
      <c r="K131" s="1003">
        <v>0</v>
      </c>
      <c r="L131" s="1004">
        <v>8.4783138649060438E-2</v>
      </c>
    </row>
    <row r="132" spans="1:12" ht="18.95" customHeight="1">
      <c r="A132" s="989" t="s">
        <v>402</v>
      </c>
      <c r="B132" s="985" t="s">
        <v>47</v>
      </c>
      <c r="C132" s="990" t="s">
        <v>115</v>
      </c>
      <c r="D132" s="987" t="s">
        <v>41</v>
      </c>
      <c r="E132" s="1068">
        <v>296815000</v>
      </c>
      <c r="F132" s="1063">
        <v>76150000</v>
      </c>
      <c r="G132" s="1063">
        <v>6060000</v>
      </c>
      <c r="H132" s="1063">
        <v>214475000</v>
      </c>
      <c r="I132" s="1063">
        <v>130000</v>
      </c>
      <c r="J132" s="1063">
        <v>0</v>
      </c>
      <c r="K132" s="1063">
        <v>0</v>
      </c>
      <c r="L132" s="1071">
        <v>0</v>
      </c>
    </row>
    <row r="133" spans="1:12" ht="18.95" customHeight="1">
      <c r="A133" s="972"/>
      <c r="B133" s="974"/>
      <c r="C133" s="974"/>
      <c r="D133" s="977" t="s">
        <v>42</v>
      </c>
      <c r="E133" s="1070">
        <v>301910646</v>
      </c>
      <c r="F133" s="1063">
        <v>76150000</v>
      </c>
      <c r="G133" s="1063">
        <v>6066566</v>
      </c>
      <c r="H133" s="1063">
        <v>214468434</v>
      </c>
      <c r="I133" s="1063">
        <v>5225646</v>
      </c>
      <c r="J133" s="1063">
        <v>0</v>
      </c>
      <c r="K133" s="1063">
        <v>0</v>
      </c>
      <c r="L133" s="1071">
        <v>0</v>
      </c>
    </row>
    <row r="134" spans="1:12" ht="18.95" customHeight="1">
      <c r="A134" s="972"/>
      <c r="B134" s="974"/>
      <c r="C134" s="974"/>
      <c r="D134" s="977" t="s">
        <v>43</v>
      </c>
      <c r="E134" s="1070">
        <v>40458645.660000004</v>
      </c>
      <c r="F134" s="1063">
        <v>3705893.17</v>
      </c>
      <c r="G134" s="1063">
        <v>162127.03</v>
      </c>
      <c r="H134" s="1063">
        <v>36590625.460000001</v>
      </c>
      <c r="I134" s="1063">
        <v>0</v>
      </c>
      <c r="J134" s="1063">
        <v>0</v>
      </c>
      <c r="K134" s="1063">
        <v>0</v>
      </c>
      <c r="L134" s="1071">
        <v>0</v>
      </c>
    </row>
    <row r="135" spans="1:12" ht="18.95" customHeight="1">
      <c r="A135" s="972"/>
      <c r="B135" s="974"/>
      <c r="C135" s="974"/>
      <c r="D135" s="977" t="s">
        <v>44</v>
      </c>
      <c r="E135" s="676">
        <v>0.1363093026295841</v>
      </c>
      <c r="F135" s="934">
        <v>4.8665701510177281E-2</v>
      </c>
      <c r="G135" s="934">
        <v>2.6753635313531351E-2</v>
      </c>
      <c r="H135" s="934">
        <v>0.17060555057699034</v>
      </c>
      <c r="I135" s="934">
        <v>0</v>
      </c>
      <c r="J135" s="934">
        <v>0</v>
      </c>
      <c r="K135" s="934">
        <v>0</v>
      </c>
      <c r="L135" s="1001">
        <v>0</v>
      </c>
    </row>
    <row r="136" spans="1:12" ht="18.95" customHeight="1">
      <c r="A136" s="991"/>
      <c r="B136" s="979"/>
      <c r="C136" s="979"/>
      <c r="D136" s="980" t="s">
        <v>45</v>
      </c>
      <c r="E136" s="1002">
        <v>0.13400867507004044</v>
      </c>
      <c r="F136" s="1003">
        <v>4.8665701510177281E-2</v>
      </c>
      <c r="G136" s="1003">
        <v>2.6724679167753222E-2</v>
      </c>
      <c r="H136" s="1003">
        <v>0.17061077370481476</v>
      </c>
      <c r="I136" s="1003">
        <v>0</v>
      </c>
      <c r="J136" s="1003">
        <v>0</v>
      </c>
      <c r="K136" s="1003">
        <v>0</v>
      </c>
      <c r="L136" s="1004">
        <v>0</v>
      </c>
    </row>
    <row r="137" spans="1:12" ht="18.95" customHeight="1">
      <c r="A137" s="972" t="s">
        <v>403</v>
      </c>
      <c r="B137" s="973" t="s">
        <v>47</v>
      </c>
      <c r="C137" s="974" t="s">
        <v>404</v>
      </c>
      <c r="D137" s="988" t="s">
        <v>41</v>
      </c>
      <c r="E137" s="1068">
        <v>4942508000</v>
      </c>
      <c r="F137" s="1063">
        <v>3003381000</v>
      </c>
      <c r="G137" s="1063">
        <v>10676000</v>
      </c>
      <c r="H137" s="1063">
        <v>1910878000</v>
      </c>
      <c r="I137" s="1063">
        <v>17573000</v>
      </c>
      <c r="J137" s="1063">
        <v>0</v>
      </c>
      <c r="K137" s="1063">
        <v>0</v>
      </c>
      <c r="L137" s="1071">
        <v>0</v>
      </c>
    </row>
    <row r="138" spans="1:12" ht="18.95" customHeight="1">
      <c r="A138" s="972"/>
      <c r="B138" s="973"/>
      <c r="C138" s="974"/>
      <c r="D138" s="977" t="s">
        <v>42</v>
      </c>
      <c r="E138" s="1070">
        <v>4948961712.3700008</v>
      </c>
      <c r="F138" s="1063">
        <v>3041702832.52</v>
      </c>
      <c r="G138" s="1063">
        <v>10857093.879999999</v>
      </c>
      <c r="H138" s="1063">
        <v>1876717913.4100001</v>
      </c>
      <c r="I138" s="1063">
        <v>19683872.559999999</v>
      </c>
      <c r="J138" s="1063">
        <v>0</v>
      </c>
      <c r="K138" s="1063">
        <v>0</v>
      </c>
      <c r="L138" s="1071">
        <v>0</v>
      </c>
    </row>
    <row r="139" spans="1:12" ht="18.95" customHeight="1">
      <c r="A139" s="972"/>
      <c r="B139" s="973"/>
      <c r="C139" s="974"/>
      <c r="D139" s="977" t="s">
        <v>43</v>
      </c>
      <c r="E139" s="1070">
        <v>755833563.37999988</v>
      </c>
      <c r="F139" s="1063">
        <v>455868004.30999994</v>
      </c>
      <c r="G139" s="1063">
        <v>1656267.1599999995</v>
      </c>
      <c r="H139" s="1063">
        <v>298191139.22999996</v>
      </c>
      <c r="I139" s="1063">
        <v>118152.68</v>
      </c>
      <c r="J139" s="1063">
        <v>0</v>
      </c>
      <c r="K139" s="1063">
        <v>0</v>
      </c>
      <c r="L139" s="1071">
        <v>0</v>
      </c>
    </row>
    <row r="140" spans="1:12" ht="18.95" customHeight="1">
      <c r="A140" s="972"/>
      <c r="B140" s="974"/>
      <c r="C140" s="974"/>
      <c r="D140" s="977" t="s">
        <v>44</v>
      </c>
      <c r="E140" s="1000">
        <v>0.15292510672314538</v>
      </c>
      <c r="F140" s="934">
        <v>0.15178493980950133</v>
      </c>
      <c r="G140" s="934">
        <v>0.15513929936305729</v>
      </c>
      <c r="H140" s="934">
        <v>0.15604928165482043</v>
      </c>
      <c r="I140" s="1061">
        <v>6.723534968417458E-3</v>
      </c>
      <c r="J140" s="934">
        <v>0</v>
      </c>
      <c r="K140" s="934">
        <v>0</v>
      </c>
      <c r="L140" s="1001">
        <v>0</v>
      </c>
    </row>
    <row r="141" spans="1:12" ht="18.95" customHeight="1">
      <c r="A141" s="978"/>
      <c r="B141" s="979"/>
      <c r="C141" s="979"/>
      <c r="D141" s="980" t="s">
        <v>45</v>
      </c>
      <c r="E141" s="1002">
        <v>0.15272568415528109</v>
      </c>
      <c r="F141" s="1003">
        <v>0.14987263036879936</v>
      </c>
      <c r="G141" s="1003">
        <v>0.15255161079992427</v>
      </c>
      <c r="H141" s="1003">
        <v>0.15888969626137692</v>
      </c>
      <c r="I141" s="1003">
        <v>6.0025119366044098E-3</v>
      </c>
      <c r="J141" s="1003">
        <v>0</v>
      </c>
      <c r="K141" s="1003">
        <v>0</v>
      </c>
      <c r="L141" s="1004">
        <v>0</v>
      </c>
    </row>
    <row r="142" spans="1:12" ht="18.95" customHeight="1">
      <c r="A142" s="972" t="s">
        <v>405</v>
      </c>
      <c r="B142" s="973" t="s">
        <v>47</v>
      </c>
      <c r="C142" s="974" t="s">
        <v>406</v>
      </c>
      <c r="D142" s="987" t="s">
        <v>41</v>
      </c>
      <c r="E142" s="1068">
        <v>4091202000</v>
      </c>
      <c r="F142" s="1063">
        <v>4090928000</v>
      </c>
      <c r="G142" s="1063">
        <v>12000</v>
      </c>
      <c r="H142" s="1063">
        <v>48000</v>
      </c>
      <c r="I142" s="1063">
        <v>134000</v>
      </c>
      <c r="J142" s="1063">
        <v>0</v>
      </c>
      <c r="K142" s="1063">
        <v>0</v>
      </c>
      <c r="L142" s="1071">
        <v>80000</v>
      </c>
    </row>
    <row r="143" spans="1:12" ht="18.95" customHeight="1">
      <c r="A143" s="972"/>
      <c r="B143" s="973"/>
      <c r="C143" s="974"/>
      <c r="D143" s="977" t="s">
        <v>42</v>
      </c>
      <c r="E143" s="1070">
        <v>4094919045.5799999</v>
      </c>
      <c r="F143" s="1063">
        <v>4094132695.5799999</v>
      </c>
      <c r="G143" s="1063">
        <v>12000</v>
      </c>
      <c r="H143" s="1063">
        <v>48000</v>
      </c>
      <c r="I143" s="1063">
        <v>134000</v>
      </c>
      <c r="J143" s="1063">
        <v>0</v>
      </c>
      <c r="K143" s="1063">
        <v>0</v>
      </c>
      <c r="L143" s="1071">
        <v>592350</v>
      </c>
    </row>
    <row r="144" spans="1:12" ht="18.95" customHeight="1">
      <c r="A144" s="972"/>
      <c r="B144" s="973"/>
      <c r="C144" s="974"/>
      <c r="D144" s="977" t="s">
        <v>43</v>
      </c>
      <c r="E144" s="1070">
        <v>693326677.27999997</v>
      </c>
      <c r="F144" s="1063">
        <v>693193586.12</v>
      </c>
      <c r="G144" s="1063">
        <v>2000</v>
      </c>
      <c r="H144" s="1063">
        <v>1082.4099999999999</v>
      </c>
      <c r="I144" s="1063">
        <v>0</v>
      </c>
      <c r="J144" s="1063">
        <v>0</v>
      </c>
      <c r="K144" s="1063">
        <v>0</v>
      </c>
      <c r="L144" s="1071">
        <v>130008.75000000001</v>
      </c>
    </row>
    <row r="145" spans="1:12" ht="18.95" customHeight="1">
      <c r="A145" s="972"/>
      <c r="B145" s="974"/>
      <c r="C145" s="974"/>
      <c r="D145" s="977" t="s">
        <v>44</v>
      </c>
      <c r="E145" s="1000">
        <v>0.16946772055743031</v>
      </c>
      <c r="F145" s="934">
        <v>0.16944653783200292</v>
      </c>
      <c r="G145" s="934">
        <v>0.16666666666666666</v>
      </c>
      <c r="H145" s="934">
        <v>2.2550208333333332E-2</v>
      </c>
      <c r="I145" s="934">
        <v>0</v>
      </c>
      <c r="J145" s="934">
        <v>0</v>
      </c>
      <c r="K145" s="934">
        <v>0</v>
      </c>
      <c r="L145" s="1001">
        <v>1.6251093750000001</v>
      </c>
    </row>
    <row r="146" spans="1:12" ht="18.95" customHeight="1">
      <c r="A146" s="978"/>
      <c r="B146" s="979"/>
      <c r="C146" s="979"/>
      <c r="D146" s="980" t="s">
        <v>45</v>
      </c>
      <c r="E146" s="1002">
        <v>0.16931389108372422</v>
      </c>
      <c r="F146" s="1003">
        <v>0.16931390300767912</v>
      </c>
      <c r="G146" s="1003">
        <v>0.16666666666666666</v>
      </c>
      <c r="H146" s="1003">
        <v>2.2550208333333332E-2</v>
      </c>
      <c r="I146" s="1003">
        <v>0</v>
      </c>
      <c r="J146" s="1003">
        <v>0</v>
      </c>
      <c r="K146" s="1003">
        <v>0</v>
      </c>
      <c r="L146" s="1004">
        <v>0.2194796150924285</v>
      </c>
    </row>
    <row r="147" spans="1:12" ht="18.75" customHeight="1">
      <c r="A147" s="972" t="s">
        <v>407</v>
      </c>
      <c r="B147" s="973" t="s">
        <v>47</v>
      </c>
      <c r="C147" s="974" t="s">
        <v>408</v>
      </c>
      <c r="D147" s="977" t="s">
        <v>41</v>
      </c>
      <c r="E147" s="1070">
        <v>168964000</v>
      </c>
      <c r="F147" s="1063">
        <v>150652000</v>
      </c>
      <c r="G147" s="1063">
        <v>510000</v>
      </c>
      <c r="H147" s="1063">
        <v>17802000</v>
      </c>
      <c r="I147" s="1063">
        <v>0</v>
      </c>
      <c r="J147" s="1063">
        <v>0</v>
      </c>
      <c r="K147" s="1063">
        <v>0</v>
      </c>
      <c r="L147" s="1071">
        <v>0</v>
      </c>
    </row>
    <row r="148" spans="1:12" ht="18.95" customHeight="1">
      <c r="A148" s="972"/>
      <c r="B148" s="973"/>
      <c r="C148" s="974" t="s">
        <v>409</v>
      </c>
      <c r="D148" s="977" t="s">
        <v>42</v>
      </c>
      <c r="E148" s="1070">
        <v>213095743</v>
      </c>
      <c r="F148" s="1063">
        <v>192290645</v>
      </c>
      <c r="G148" s="1063">
        <v>512000</v>
      </c>
      <c r="H148" s="1063">
        <v>17800000</v>
      </c>
      <c r="I148" s="1063">
        <v>2493098</v>
      </c>
      <c r="J148" s="1063">
        <v>0</v>
      </c>
      <c r="K148" s="1063">
        <v>0</v>
      </c>
      <c r="L148" s="1071">
        <v>0</v>
      </c>
    </row>
    <row r="149" spans="1:12" ht="18.95" customHeight="1">
      <c r="A149" s="972"/>
      <c r="B149" s="973"/>
      <c r="C149" s="974"/>
      <c r="D149" s="977" t="s">
        <v>43</v>
      </c>
      <c r="E149" s="1070">
        <v>31431682.220000003</v>
      </c>
      <c r="F149" s="1063">
        <v>29239568.270000003</v>
      </c>
      <c r="G149" s="1063">
        <v>390.2</v>
      </c>
      <c r="H149" s="1063">
        <v>2191723.7500000005</v>
      </c>
      <c r="I149" s="1063">
        <v>0</v>
      </c>
      <c r="J149" s="1063">
        <v>0</v>
      </c>
      <c r="K149" s="1063">
        <v>0</v>
      </c>
      <c r="L149" s="1071">
        <v>0</v>
      </c>
    </row>
    <row r="150" spans="1:12" ht="18.95" customHeight="1">
      <c r="A150" s="972"/>
      <c r="B150" s="974"/>
      <c r="C150" s="974"/>
      <c r="D150" s="977" t="s">
        <v>44</v>
      </c>
      <c r="E150" s="1000">
        <v>0.18602591214696623</v>
      </c>
      <c r="F150" s="934">
        <v>0.19408682440326053</v>
      </c>
      <c r="G150" s="934">
        <v>7.6509803921568623E-4</v>
      </c>
      <c r="H150" s="934">
        <v>0.1231167144141108</v>
      </c>
      <c r="I150" s="934">
        <v>0</v>
      </c>
      <c r="J150" s="934">
        <v>0</v>
      </c>
      <c r="K150" s="934">
        <v>0</v>
      </c>
      <c r="L150" s="1001">
        <v>0</v>
      </c>
    </row>
    <row r="151" spans="1:12" ht="18.95" customHeight="1">
      <c r="A151" s="978"/>
      <c r="B151" s="979"/>
      <c r="C151" s="979"/>
      <c r="D151" s="982" t="s">
        <v>45</v>
      </c>
      <c r="E151" s="1002">
        <v>0.14750028216190128</v>
      </c>
      <c r="F151" s="1003">
        <v>0.15205923444689678</v>
      </c>
      <c r="G151" s="1003">
        <v>7.6210937499999998E-4</v>
      </c>
      <c r="H151" s="1003">
        <v>0.12313054775280902</v>
      </c>
      <c r="I151" s="1003">
        <v>0</v>
      </c>
      <c r="J151" s="1003">
        <v>0</v>
      </c>
      <c r="K151" s="1003">
        <v>0</v>
      </c>
      <c r="L151" s="1004">
        <v>0</v>
      </c>
    </row>
    <row r="152" spans="1:12" ht="18.95" customHeight="1">
      <c r="A152" s="972" t="s">
        <v>410</v>
      </c>
      <c r="B152" s="973" t="s">
        <v>47</v>
      </c>
      <c r="C152" s="974" t="s">
        <v>411</v>
      </c>
      <c r="D152" s="975" t="s">
        <v>41</v>
      </c>
      <c r="E152" s="1068">
        <v>27808000</v>
      </c>
      <c r="F152" s="1063">
        <v>19991000</v>
      </c>
      <c r="G152" s="1063">
        <v>0</v>
      </c>
      <c r="H152" s="1063">
        <v>7817000</v>
      </c>
      <c r="I152" s="1063">
        <v>0</v>
      </c>
      <c r="J152" s="1063">
        <v>0</v>
      </c>
      <c r="K152" s="1063">
        <v>0</v>
      </c>
      <c r="L152" s="1071">
        <v>0</v>
      </c>
    </row>
    <row r="153" spans="1:12" ht="18.95" customHeight="1">
      <c r="A153" s="972"/>
      <c r="B153" s="973"/>
      <c r="C153" s="974" t="s">
        <v>412</v>
      </c>
      <c r="D153" s="977" t="s">
        <v>42</v>
      </c>
      <c r="E153" s="1070">
        <v>27808000</v>
      </c>
      <c r="F153" s="1063">
        <v>19991000</v>
      </c>
      <c r="G153" s="1063">
        <v>0</v>
      </c>
      <c r="H153" s="1063">
        <v>7817000</v>
      </c>
      <c r="I153" s="1063">
        <v>0</v>
      </c>
      <c r="J153" s="1063">
        <v>0</v>
      </c>
      <c r="K153" s="1063">
        <v>0</v>
      </c>
      <c r="L153" s="1071">
        <v>0</v>
      </c>
    </row>
    <row r="154" spans="1:12" ht="18.95" customHeight="1">
      <c r="A154" s="972"/>
      <c r="B154" s="973"/>
      <c r="C154" s="974"/>
      <c r="D154" s="977" t="s">
        <v>43</v>
      </c>
      <c r="E154" s="1070">
        <v>1768.9099999999999</v>
      </c>
      <c r="F154" s="1063">
        <v>0</v>
      </c>
      <c r="G154" s="1063">
        <v>0</v>
      </c>
      <c r="H154" s="1063">
        <v>1768.9099999999999</v>
      </c>
      <c r="I154" s="1063">
        <v>0</v>
      </c>
      <c r="J154" s="1063">
        <v>0</v>
      </c>
      <c r="K154" s="1063">
        <v>0</v>
      </c>
      <c r="L154" s="1071">
        <v>0</v>
      </c>
    </row>
    <row r="155" spans="1:12" ht="18.95" customHeight="1">
      <c r="A155" s="972"/>
      <c r="B155" s="974"/>
      <c r="C155" s="974"/>
      <c r="D155" s="977" t="s">
        <v>44</v>
      </c>
      <c r="E155" s="1000">
        <v>6.3611550632911389E-5</v>
      </c>
      <c r="F155" s="934">
        <v>0</v>
      </c>
      <c r="G155" s="934">
        <v>0</v>
      </c>
      <c r="H155" s="934">
        <v>2.2629013688115642E-4</v>
      </c>
      <c r="I155" s="934">
        <v>0</v>
      </c>
      <c r="J155" s="934">
        <v>0</v>
      </c>
      <c r="K155" s="934">
        <v>0</v>
      </c>
      <c r="L155" s="1001">
        <v>0</v>
      </c>
    </row>
    <row r="156" spans="1:12" ht="18.95" customHeight="1">
      <c r="A156" s="978"/>
      <c r="B156" s="979"/>
      <c r="C156" s="979"/>
      <c r="D156" s="982" t="s">
        <v>45</v>
      </c>
      <c r="E156" s="1002">
        <v>6.3611550632911389E-5</v>
      </c>
      <c r="F156" s="1003">
        <v>0</v>
      </c>
      <c r="G156" s="1003">
        <v>0</v>
      </c>
      <c r="H156" s="1003">
        <v>2.2629013688115642E-4</v>
      </c>
      <c r="I156" s="1003">
        <v>0</v>
      </c>
      <c r="J156" s="1003">
        <v>0</v>
      </c>
      <c r="K156" s="1003">
        <v>0</v>
      </c>
      <c r="L156" s="1004">
        <v>0</v>
      </c>
    </row>
    <row r="157" spans="1:12" ht="18.95" customHeight="1">
      <c r="A157" s="972" t="s">
        <v>426</v>
      </c>
      <c r="B157" s="973" t="s">
        <v>47</v>
      </c>
      <c r="C157" s="974" t="s">
        <v>178</v>
      </c>
      <c r="D157" s="977" t="s">
        <v>41</v>
      </c>
      <c r="E157" s="1068">
        <v>54902521000</v>
      </c>
      <c r="F157" s="1063">
        <v>54850023000</v>
      </c>
      <c r="G157" s="1063">
        <v>16000</v>
      </c>
      <c r="H157" s="1063">
        <v>52482000</v>
      </c>
      <c r="I157" s="1063">
        <v>0</v>
      </c>
      <c r="J157" s="1063">
        <v>0</v>
      </c>
      <c r="K157" s="1063">
        <v>0</v>
      </c>
      <c r="L157" s="1071">
        <v>0</v>
      </c>
    </row>
    <row r="158" spans="1:12" ht="18.95" customHeight="1">
      <c r="A158" s="972"/>
      <c r="B158" s="973"/>
      <c r="C158" s="974"/>
      <c r="D158" s="977" t="s">
        <v>42</v>
      </c>
      <c r="E158" s="1070">
        <v>55068510038.949997</v>
      </c>
      <c r="F158" s="1063">
        <v>54855996081.209999</v>
      </c>
      <c r="G158" s="1063">
        <v>17440</v>
      </c>
      <c r="H158" s="1063">
        <v>52480560</v>
      </c>
      <c r="I158" s="1063">
        <v>159964051.74000001</v>
      </c>
      <c r="J158" s="1063">
        <v>0</v>
      </c>
      <c r="K158" s="1063">
        <v>0</v>
      </c>
      <c r="L158" s="1071">
        <v>51906</v>
      </c>
    </row>
    <row r="159" spans="1:12" ht="18.95" customHeight="1">
      <c r="A159" s="972"/>
      <c r="B159" s="973"/>
      <c r="C159" s="974"/>
      <c r="D159" s="977" t="s">
        <v>43</v>
      </c>
      <c r="E159" s="1070">
        <v>9222646242.7900009</v>
      </c>
      <c r="F159" s="1063">
        <v>9213484373.8800011</v>
      </c>
      <c r="G159" s="1063">
        <v>1312.76</v>
      </c>
      <c r="H159" s="1063">
        <v>9146904.1500000041</v>
      </c>
      <c r="I159" s="1063">
        <v>13652</v>
      </c>
      <c r="J159" s="1063">
        <v>0</v>
      </c>
      <c r="K159" s="1063">
        <v>0</v>
      </c>
      <c r="L159" s="1071">
        <v>0</v>
      </c>
    </row>
    <row r="160" spans="1:12" ht="18.95" customHeight="1">
      <c r="A160" s="976"/>
      <c r="B160" s="974"/>
      <c r="C160" s="974"/>
      <c r="D160" s="977" t="s">
        <v>44</v>
      </c>
      <c r="E160" s="1000">
        <v>0.16798219962959443</v>
      </c>
      <c r="F160" s="934">
        <v>0.16797594367243932</v>
      </c>
      <c r="G160" s="934">
        <v>8.2047499999999995E-2</v>
      </c>
      <c r="H160" s="934">
        <v>0.17428650108608673</v>
      </c>
      <c r="I160" s="934">
        <v>0</v>
      </c>
      <c r="J160" s="934">
        <v>0</v>
      </c>
      <c r="K160" s="934">
        <v>0</v>
      </c>
      <c r="L160" s="1001">
        <v>0</v>
      </c>
    </row>
    <row r="161" spans="1:12" ht="18.75" customHeight="1">
      <c r="A161" s="978"/>
      <c r="B161" s="979"/>
      <c r="C161" s="979"/>
      <c r="D161" s="983" t="s">
        <v>45</v>
      </c>
      <c r="E161" s="1002">
        <v>0.16747586299805128</v>
      </c>
      <c r="F161" s="1003">
        <v>0.1679576533482349</v>
      </c>
      <c r="G161" s="1003">
        <v>7.5272935779816516E-2</v>
      </c>
      <c r="H161" s="1003">
        <v>0.17429128328661134</v>
      </c>
      <c r="I161" s="1003">
        <v>8.534417484116672E-5</v>
      </c>
      <c r="J161" s="1003">
        <v>0</v>
      </c>
      <c r="K161" s="1003">
        <v>0</v>
      </c>
      <c r="L161" s="1004">
        <v>0</v>
      </c>
    </row>
    <row r="162" spans="1:12" ht="18.95" customHeight="1">
      <c r="A162" s="989" t="s">
        <v>413</v>
      </c>
      <c r="B162" s="985" t="s">
        <v>47</v>
      </c>
      <c r="C162" s="990" t="s">
        <v>414</v>
      </c>
      <c r="D162" s="987" t="s">
        <v>41</v>
      </c>
      <c r="E162" s="1068">
        <v>176372000</v>
      </c>
      <c r="F162" s="1063">
        <v>5058000</v>
      </c>
      <c r="G162" s="1063">
        <v>280000</v>
      </c>
      <c r="H162" s="1063">
        <v>169022000</v>
      </c>
      <c r="I162" s="1063">
        <v>1691000</v>
      </c>
      <c r="J162" s="1063">
        <v>0</v>
      </c>
      <c r="K162" s="1063">
        <v>0</v>
      </c>
      <c r="L162" s="1071">
        <v>321000</v>
      </c>
    </row>
    <row r="163" spans="1:12" ht="18.95" customHeight="1">
      <c r="A163" s="972"/>
      <c r="B163" s="973"/>
      <c r="C163" s="974" t="s">
        <v>415</v>
      </c>
      <c r="D163" s="977" t="s">
        <v>42</v>
      </c>
      <c r="E163" s="1070">
        <v>177202416</v>
      </c>
      <c r="F163" s="1063">
        <v>5058000</v>
      </c>
      <c r="G163" s="1063">
        <v>280000</v>
      </c>
      <c r="H163" s="1063">
        <v>169122416</v>
      </c>
      <c r="I163" s="1063">
        <v>2421000</v>
      </c>
      <c r="J163" s="1063">
        <v>0</v>
      </c>
      <c r="K163" s="1063">
        <v>0</v>
      </c>
      <c r="L163" s="1071">
        <v>321000</v>
      </c>
    </row>
    <row r="164" spans="1:12" ht="18.95" customHeight="1">
      <c r="A164" s="972"/>
      <c r="B164" s="973"/>
      <c r="C164" s="974"/>
      <c r="D164" s="977" t="s">
        <v>43</v>
      </c>
      <c r="E164" s="1070">
        <v>32226113.830000002</v>
      </c>
      <c r="F164" s="1063">
        <v>909550</v>
      </c>
      <c r="G164" s="1063">
        <v>8841.57</v>
      </c>
      <c r="H164" s="1063">
        <v>31307722.260000002</v>
      </c>
      <c r="I164" s="1063">
        <v>0</v>
      </c>
      <c r="J164" s="1063">
        <v>0</v>
      </c>
      <c r="K164" s="1063">
        <v>0</v>
      </c>
      <c r="L164" s="1071">
        <v>0</v>
      </c>
    </row>
    <row r="165" spans="1:12" ht="18.95" customHeight="1">
      <c r="A165" s="972"/>
      <c r="B165" s="974"/>
      <c r="C165" s="974"/>
      <c r="D165" s="977" t="s">
        <v>44</v>
      </c>
      <c r="E165" s="1000">
        <v>0.18271672277912596</v>
      </c>
      <c r="F165" s="934">
        <v>0.17982404112297351</v>
      </c>
      <c r="G165" s="934">
        <v>3.157703571428571E-2</v>
      </c>
      <c r="H165" s="934">
        <v>0.18522868182840105</v>
      </c>
      <c r="I165" s="934">
        <v>0</v>
      </c>
      <c r="J165" s="934">
        <v>0</v>
      </c>
      <c r="K165" s="934">
        <v>0</v>
      </c>
      <c r="L165" s="1001">
        <v>0</v>
      </c>
    </row>
    <row r="166" spans="1:12" ht="18.95" customHeight="1">
      <c r="A166" s="978"/>
      <c r="B166" s="979"/>
      <c r="C166" s="979"/>
      <c r="D166" s="982" t="s">
        <v>45</v>
      </c>
      <c r="E166" s="1002">
        <v>0.18186046532232383</v>
      </c>
      <c r="F166" s="1003">
        <v>0.17982404112297351</v>
      </c>
      <c r="G166" s="1003">
        <v>3.157703571428571E-2</v>
      </c>
      <c r="H166" s="1003">
        <v>0.18511870277444475</v>
      </c>
      <c r="I166" s="1003">
        <v>0</v>
      </c>
      <c r="J166" s="1003">
        <v>0</v>
      </c>
      <c r="K166" s="1003">
        <v>0</v>
      </c>
      <c r="L166" s="1004">
        <v>0</v>
      </c>
    </row>
    <row r="167" spans="1:12" ht="18.95" customHeight="1">
      <c r="A167" s="972" t="s">
        <v>416</v>
      </c>
      <c r="B167" s="973" t="s">
        <v>47</v>
      </c>
      <c r="C167" s="974" t="s">
        <v>417</v>
      </c>
      <c r="D167" s="977" t="s">
        <v>41</v>
      </c>
      <c r="E167" s="1068">
        <v>151322000</v>
      </c>
      <c r="F167" s="1063">
        <v>51114000</v>
      </c>
      <c r="G167" s="1063">
        <v>214000</v>
      </c>
      <c r="H167" s="1063">
        <v>94129000</v>
      </c>
      <c r="I167" s="1063">
        <v>3111000</v>
      </c>
      <c r="J167" s="1063">
        <v>0</v>
      </c>
      <c r="K167" s="1063">
        <v>0</v>
      </c>
      <c r="L167" s="1071">
        <v>2754000</v>
      </c>
    </row>
    <row r="168" spans="1:12" ht="18.95" customHeight="1">
      <c r="A168" s="972"/>
      <c r="B168" s="973"/>
      <c r="C168" s="974" t="s">
        <v>418</v>
      </c>
      <c r="D168" s="977" t="s">
        <v>42</v>
      </c>
      <c r="E168" s="1070">
        <v>151322000</v>
      </c>
      <c r="F168" s="1063">
        <v>51114000</v>
      </c>
      <c r="G168" s="1063">
        <v>214000</v>
      </c>
      <c r="H168" s="1063">
        <v>94089000</v>
      </c>
      <c r="I168" s="1063">
        <v>3151000</v>
      </c>
      <c r="J168" s="1063">
        <v>0</v>
      </c>
      <c r="K168" s="1063">
        <v>0</v>
      </c>
      <c r="L168" s="1071">
        <v>2754000</v>
      </c>
    </row>
    <row r="169" spans="1:12" ht="18.95" customHeight="1">
      <c r="A169" s="972"/>
      <c r="B169" s="973"/>
      <c r="C169" s="974"/>
      <c r="D169" s="977" t="s">
        <v>43</v>
      </c>
      <c r="E169" s="1070">
        <v>15738629.829999991</v>
      </c>
      <c r="F169" s="1063">
        <v>27666</v>
      </c>
      <c r="G169" s="1063">
        <v>7012.08</v>
      </c>
      <c r="H169" s="1063">
        <v>15663951.749999991</v>
      </c>
      <c r="I169" s="1063">
        <v>40000</v>
      </c>
      <c r="J169" s="1063">
        <v>0</v>
      </c>
      <c r="K169" s="1063">
        <v>0</v>
      </c>
      <c r="L169" s="1071">
        <v>0</v>
      </c>
    </row>
    <row r="170" spans="1:12" ht="18.95" customHeight="1">
      <c r="A170" s="976"/>
      <c r="B170" s="974"/>
      <c r="C170" s="974"/>
      <c r="D170" s="977" t="s">
        <v>44</v>
      </c>
      <c r="E170" s="1000">
        <v>0.1040075456972548</v>
      </c>
      <c r="F170" s="934">
        <v>5.412607113510975E-4</v>
      </c>
      <c r="G170" s="934">
        <v>3.2766728971962616E-2</v>
      </c>
      <c r="H170" s="934">
        <v>0.16640941420816105</v>
      </c>
      <c r="I170" s="934">
        <v>1.285760205721633E-2</v>
      </c>
      <c r="J170" s="934">
        <v>0</v>
      </c>
      <c r="K170" s="934">
        <v>0</v>
      </c>
      <c r="L170" s="1001">
        <v>0</v>
      </c>
    </row>
    <row r="171" spans="1:12" ht="18.95" customHeight="1">
      <c r="A171" s="978"/>
      <c r="B171" s="979"/>
      <c r="C171" s="979"/>
      <c r="D171" s="983" t="s">
        <v>45</v>
      </c>
      <c r="E171" s="1002">
        <v>0.1040075456972548</v>
      </c>
      <c r="F171" s="1003">
        <v>5.412607113510975E-4</v>
      </c>
      <c r="G171" s="1003">
        <v>3.2766728971962616E-2</v>
      </c>
      <c r="H171" s="1003">
        <v>0.16648015974237149</v>
      </c>
      <c r="I171" s="1003">
        <v>1.2694382735639479E-2</v>
      </c>
      <c r="J171" s="1003">
        <v>0</v>
      </c>
      <c r="K171" s="1003">
        <v>0</v>
      </c>
      <c r="L171" s="1004">
        <v>0</v>
      </c>
    </row>
    <row r="172" spans="1:12" ht="18.95" customHeight="1">
      <c r="A172" s="972" t="s">
        <v>419</v>
      </c>
      <c r="B172" s="973" t="s">
        <v>47</v>
      </c>
      <c r="C172" s="974" t="s">
        <v>420</v>
      </c>
      <c r="D172" s="988" t="s">
        <v>41</v>
      </c>
      <c r="E172" s="1068">
        <v>19815000</v>
      </c>
      <c r="F172" s="1063">
        <v>19655000</v>
      </c>
      <c r="G172" s="1063">
        <v>10000</v>
      </c>
      <c r="H172" s="1063">
        <v>0</v>
      </c>
      <c r="I172" s="1063">
        <v>150000</v>
      </c>
      <c r="J172" s="1063">
        <v>0</v>
      </c>
      <c r="K172" s="1063">
        <v>0</v>
      </c>
      <c r="L172" s="1071">
        <v>0</v>
      </c>
    </row>
    <row r="173" spans="1:12" ht="18.95" customHeight="1">
      <c r="A173" s="976"/>
      <c r="B173" s="974"/>
      <c r="C173" s="974" t="s">
        <v>421</v>
      </c>
      <c r="D173" s="977" t="s">
        <v>42</v>
      </c>
      <c r="E173" s="1070">
        <v>19815000</v>
      </c>
      <c r="F173" s="1063">
        <v>19655000</v>
      </c>
      <c r="G173" s="1063">
        <v>10000</v>
      </c>
      <c r="H173" s="1063">
        <v>0</v>
      </c>
      <c r="I173" s="1063">
        <v>150000</v>
      </c>
      <c r="J173" s="1063">
        <v>0</v>
      </c>
      <c r="K173" s="1063">
        <v>0</v>
      </c>
      <c r="L173" s="1071">
        <v>0</v>
      </c>
    </row>
    <row r="174" spans="1:12" ht="18.95" customHeight="1">
      <c r="A174" s="976"/>
      <c r="B174" s="974"/>
      <c r="C174" s="974" t="s">
        <v>422</v>
      </c>
      <c r="D174" s="977" t="s">
        <v>43</v>
      </c>
      <c r="E174" s="1070">
        <v>3572086</v>
      </c>
      <c r="F174" s="1063">
        <v>3505486</v>
      </c>
      <c r="G174" s="1063">
        <v>1600</v>
      </c>
      <c r="H174" s="1063">
        <v>0</v>
      </c>
      <c r="I174" s="1063">
        <v>65000</v>
      </c>
      <c r="J174" s="1063">
        <v>0</v>
      </c>
      <c r="K174" s="1063">
        <v>0</v>
      </c>
      <c r="L174" s="1071">
        <v>0</v>
      </c>
    </row>
    <row r="175" spans="1:12" ht="18.95" customHeight="1">
      <c r="A175" s="976"/>
      <c r="B175" s="974"/>
      <c r="C175" s="974" t="s">
        <v>423</v>
      </c>
      <c r="D175" s="977" t="s">
        <v>44</v>
      </c>
      <c r="E175" s="1000">
        <v>0.1802718142821095</v>
      </c>
      <c r="F175" s="934">
        <v>0.1783508522004579</v>
      </c>
      <c r="G175" s="934">
        <v>0.16</v>
      </c>
      <c r="H175" s="934">
        <v>0</v>
      </c>
      <c r="I175" s="934">
        <v>0.43333333333333335</v>
      </c>
      <c r="J175" s="934">
        <v>0</v>
      </c>
      <c r="K175" s="934">
        <v>0</v>
      </c>
      <c r="L175" s="1001">
        <v>0</v>
      </c>
    </row>
    <row r="176" spans="1:12" ht="18.75" customHeight="1">
      <c r="A176" s="978"/>
      <c r="B176" s="979"/>
      <c r="C176" s="979"/>
      <c r="D176" s="982" t="s">
        <v>45</v>
      </c>
      <c r="E176" s="1002">
        <v>0.1802718142821095</v>
      </c>
      <c r="F176" s="1003">
        <v>0.1783508522004579</v>
      </c>
      <c r="G176" s="1003">
        <v>0.16</v>
      </c>
      <c r="H176" s="1003">
        <v>0</v>
      </c>
      <c r="I176" s="1003">
        <v>0.43333333333333335</v>
      </c>
      <c r="J176" s="1003">
        <v>0</v>
      </c>
      <c r="K176" s="1003">
        <v>0</v>
      </c>
      <c r="L176" s="1004">
        <v>0</v>
      </c>
    </row>
    <row r="177" spans="1:12" ht="18.95" customHeight="1">
      <c r="A177" s="972" t="s">
        <v>424</v>
      </c>
      <c r="B177" s="973" t="s">
        <v>47</v>
      </c>
      <c r="C177" s="974" t="s">
        <v>425</v>
      </c>
      <c r="D177" s="975" t="s">
        <v>41</v>
      </c>
      <c r="E177" s="1068">
        <v>0</v>
      </c>
      <c r="F177" s="1063">
        <v>0</v>
      </c>
      <c r="G177" s="1063">
        <v>0</v>
      </c>
      <c r="H177" s="1063">
        <v>0</v>
      </c>
      <c r="I177" s="1063">
        <v>0</v>
      </c>
      <c r="J177" s="1063">
        <v>0</v>
      </c>
      <c r="K177" s="1063">
        <v>0</v>
      </c>
      <c r="L177" s="1071">
        <v>0</v>
      </c>
    </row>
    <row r="178" spans="1:12" ht="18.95" customHeight="1">
      <c r="A178" s="976"/>
      <c r="B178" s="974"/>
      <c r="C178" s="974"/>
      <c r="D178" s="977" t="s">
        <v>42</v>
      </c>
      <c r="E178" s="1070">
        <v>196031</v>
      </c>
      <c r="F178" s="1063">
        <v>0</v>
      </c>
      <c r="G178" s="1063">
        <v>0</v>
      </c>
      <c r="H178" s="1063">
        <v>0</v>
      </c>
      <c r="I178" s="1063">
        <v>196031</v>
      </c>
      <c r="J178" s="1063">
        <v>0</v>
      </c>
      <c r="K178" s="1063">
        <v>0</v>
      </c>
      <c r="L178" s="1071">
        <v>0</v>
      </c>
    </row>
    <row r="179" spans="1:12" ht="18.95" customHeight="1">
      <c r="A179" s="976"/>
      <c r="B179" s="974"/>
      <c r="C179" s="974"/>
      <c r="D179" s="977" t="s">
        <v>43</v>
      </c>
      <c r="E179" s="1070">
        <v>0</v>
      </c>
      <c r="F179" s="1063">
        <v>0</v>
      </c>
      <c r="G179" s="1063">
        <v>0</v>
      </c>
      <c r="H179" s="1063">
        <v>0</v>
      </c>
      <c r="I179" s="1063">
        <v>0</v>
      </c>
      <c r="J179" s="1063">
        <v>0</v>
      </c>
      <c r="K179" s="1063">
        <v>0</v>
      </c>
      <c r="L179" s="1071">
        <v>0</v>
      </c>
    </row>
    <row r="180" spans="1:12" ht="18.95" customHeight="1">
      <c r="A180" s="976"/>
      <c r="B180" s="974"/>
      <c r="C180" s="974"/>
      <c r="D180" s="977" t="s">
        <v>44</v>
      </c>
      <c r="E180" s="1000">
        <v>0</v>
      </c>
      <c r="F180" s="934">
        <v>0</v>
      </c>
      <c r="G180" s="934">
        <v>0</v>
      </c>
      <c r="H180" s="934">
        <v>0</v>
      </c>
      <c r="I180" s="934">
        <v>0</v>
      </c>
      <c r="J180" s="934">
        <v>0</v>
      </c>
      <c r="K180" s="934">
        <v>0</v>
      </c>
      <c r="L180" s="1001">
        <v>0</v>
      </c>
    </row>
    <row r="181" spans="1:12" ht="32.25" customHeight="1">
      <c r="A181" s="978"/>
      <c r="B181" s="979"/>
      <c r="C181" s="979"/>
      <c r="D181" s="982" t="s">
        <v>45</v>
      </c>
      <c r="E181" s="1002">
        <v>0</v>
      </c>
      <c r="F181" s="1003">
        <v>0</v>
      </c>
      <c r="G181" s="1003">
        <v>0</v>
      </c>
      <c r="H181" s="1003">
        <v>0</v>
      </c>
      <c r="I181" s="1003">
        <v>0</v>
      </c>
      <c r="J181" s="1003">
        <v>0</v>
      </c>
      <c r="K181" s="1003">
        <v>0</v>
      </c>
      <c r="L181" s="1004">
        <v>0</v>
      </c>
    </row>
    <row r="182" spans="1:12" s="927" customFormat="1" ht="23.25" customHeight="1">
      <c r="A182" s="656"/>
      <c r="B182" s="660"/>
      <c r="C182" s="660"/>
      <c r="F182" s="75"/>
      <c r="G182" s="75"/>
      <c r="H182" s="75"/>
      <c r="I182" s="75"/>
      <c r="J182" s="75"/>
    </row>
    <row r="183" spans="1:12" ht="18" customHeight="1">
      <c r="A183" s="1620"/>
      <c r="B183" s="1620"/>
      <c r="C183" s="1620"/>
      <c r="D183" s="1620"/>
      <c r="E183" s="1620"/>
      <c r="F183" s="1620"/>
      <c r="G183" s="1620"/>
      <c r="H183" s="1620"/>
      <c r="I183" s="1620"/>
      <c r="J183" s="1620"/>
      <c r="K183" s="1620"/>
      <c r="L183" s="1620"/>
    </row>
    <row r="184" spans="1:12">
      <c r="E184" s="992"/>
      <c r="F184" s="992"/>
      <c r="G184" s="992"/>
      <c r="H184" s="992"/>
      <c r="I184" s="992"/>
      <c r="J184" s="992"/>
      <c r="K184" s="992"/>
      <c r="L184" s="992"/>
    </row>
    <row r="185" spans="1:12">
      <c r="E185" s="992"/>
      <c r="F185" s="992"/>
      <c r="G185" s="992"/>
      <c r="H185" s="992"/>
      <c r="I185" s="992"/>
      <c r="J185" s="992"/>
      <c r="K185" s="992"/>
      <c r="L185" s="992"/>
    </row>
    <row r="186" spans="1:12">
      <c r="G186" s="981"/>
      <c r="H186" s="1005"/>
      <c r="I186" s="1006"/>
      <c r="J186" s="981"/>
    </row>
  </sheetData>
  <mergeCells count="1">
    <mergeCell ref="A183:L183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39" fitToHeight="0" orientation="landscape" useFirstPageNumber="1" r:id="rId1"/>
  <headerFooter alignWithMargins="0">
    <oddHeader>&amp;C&amp;12 - &amp;P -</oddHeader>
  </headerFooter>
  <rowBreaks count="4" manualBreakCount="4">
    <brk id="56" max="11" man="1"/>
    <brk id="106" max="11" man="1"/>
    <brk id="146" max="11" man="1"/>
    <brk id="17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00"/>
  <sheetViews>
    <sheetView showGridLines="0" zoomScale="75" zoomScaleNormal="75" workbookViewId="0">
      <selection activeCell="M24" sqref="M24"/>
    </sheetView>
  </sheetViews>
  <sheetFormatPr defaultColWidth="16.28515625" defaultRowHeight="15"/>
  <cols>
    <col min="1" max="1" width="3.5703125" style="120" customWidth="1"/>
    <col min="2" max="2" width="1.5703125" style="120" customWidth="1"/>
    <col min="3" max="3" width="42.5703125" style="120" bestFit="1" customWidth="1"/>
    <col min="4" max="4" width="2.7109375" style="120" customWidth="1"/>
    <col min="5" max="5" width="14.5703125" style="120" customWidth="1"/>
    <col min="6" max="11" width="14.7109375" style="120" customWidth="1"/>
    <col min="12" max="12" width="23.140625" style="120" customWidth="1"/>
    <col min="13" max="16384" width="16.28515625" style="120"/>
  </cols>
  <sheetData>
    <row r="1" spans="1:15" ht="15.75" customHeight="1">
      <c r="A1" s="928" t="s">
        <v>329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5" ht="15" customHeight="1">
      <c r="A2" s="121" t="s">
        <v>330</v>
      </c>
      <c r="B2" s="121"/>
      <c r="C2" s="121"/>
      <c r="D2" s="121"/>
      <c r="E2" s="121"/>
      <c r="F2" s="121"/>
      <c r="G2" s="122"/>
      <c r="H2" s="122"/>
      <c r="I2" s="122"/>
      <c r="J2" s="122"/>
      <c r="K2" s="122"/>
      <c r="L2" s="122"/>
    </row>
    <row r="3" spans="1:15" ht="15" customHeight="1">
      <c r="A3" s="121"/>
      <c r="B3" s="121"/>
      <c r="C3" s="121"/>
      <c r="D3" s="121"/>
      <c r="E3" s="121"/>
      <c r="F3" s="121"/>
      <c r="G3" s="122"/>
      <c r="H3" s="122"/>
      <c r="I3" s="122"/>
      <c r="J3" s="122"/>
      <c r="K3" s="122"/>
      <c r="L3" s="122"/>
    </row>
    <row r="4" spans="1:15" ht="15" customHeight="1">
      <c r="A4" s="119"/>
      <c r="B4" s="123"/>
      <c r="C4" s="123"/>
      <c r="D4" s="119"/>
      <c r="E4" s="119"/>
      <c r="F4" s="119"/>
      <c r="G4" s="119"/>
      <c r="H4" s="119"/>
      <c r="I4" s="119"/>
      <c r="J4" s="118"/>
      <c r="K4" s="118"/>
      <c r="L4" s="124" t="s">
        <v>2</v>
      </c>
    </row>
    <row r="5" spans="1:15" ht="15.95" customHeight="1">
      <c r="A5" s="125" t="s">
        <v>4</v>
      </c>
      <c r="B5" s="126" t="s">
        <v>4</v>
      </c>
      <c r="C5" s="127" t="s">
        <v>3</v>
      </c>
      <c r="D5" s="126"/>
      <c r="E5" s="916" t="s">
        <v>4</v>
      </c>
      <c r="F5" s="929" t="s">
        <v>4</v>
      </c>
      <c r="G5" s="914" t="s">
        <v>4</v>
      </c>
      <c r="H5" s="915" t="s">
        <v>4</v>
      </c>
      <c r="I5" s="916" t="s">
        <v>4</v>
      </c>
      <c r="J5" s="915" t="s">
        <v>4</v>
      </c>
      <c r="K5" s="916" t="s">
        <v>4</v>
      </c>
      <c r="L5" s="916" t="s">
        <v>4</v>
      </c>
    </row>
    <row r="6" spans="1:15" ht="15.95" customHeight="1">
      <c r="A6" s="129"/>
      <c r="B6" s="130"/>
      <c r="C6" s="131" t="s">
        <v>734</v>
      </c>
      <c r="D6" s="130"/>
      <c r="E6" s="930"/>
      <c r="F6" s="931" t="s">
        <v>5</v>
      </c>
      <c r="G6" s="919" t="s">
        <v>6</v>
      </c>
      <c r="H6" s="920" t="s">
        <v>7</v>
      </c>
      <c r="I6" s="921" t="s">
        <v>7</v>
      </c>
      <c r="J6" s="920" t="s">
        <v>8</v>
      </c>
      <c r="K6" s="922" t="s">
        <v>9</v>
      </c>
      <c r="L6" s="921" t="s">
        <v>10</v>
      </c>
    </row>
    <row r="7" spans="1:15" ht="15.95" customHeight="1">
      <c r="A7" s="129" t="s">
        <v>4</v>
      </c>
      <c r="B7" s="130"/>
      <c r="C7" s="131" t="s">
        <v>11</v>
      </c>
      <c r="D7" s="130"/>
      <c r="E7" s="922" t="s">
        <v>12</v>
      </c>
      <c r="F7" s="931" t="s">
        <v>13</v>
      </c>
      <c r="G7" s="924" t="s">
        <v>14</v>
      </c>
      <c r="H7" s="920" t="s">
        <v>15</v>
      </c>
      <c r="I7" s="921" t="s">
        <v>16</v>
      </c>
      <c r="J7" s="920" t="s">
        <v>17</v>
      </c>
      <c r="K7" s="921" t="s">
        <v>18</v>
      </c>
      <c r="L7" s="925" t="s">
        <v>19</v>
      </c>
    </row>
    <row r="8" spans="1:15" ht="15.95" customHeight="1">
      <c r="A8" s="132" t="s">
        <v>4</v>
      </c>
      <c r="B8" s="133"/>
      <c r="C8" s="131" t="s">
        <v>717</v>
      </c>
      <c r="D8" s="130"/>
      <c r="E8" s="922" t="s">
        <v>4</v>
      </c>
      <c r="F8" s="931" t="s">
        <v>20</v>
      </c>
      <c r="G8" s="924" t="s">
        <v>21</v>
      </c>
      <c r="H8" s="920" t="s">
        <v>22</v>
      </c>
      <c r="I8" s="921" t="s">
        <v>4</v>
      </c>
      <c r="J8" s="920" t="s">
        <v>23</v>
      </c>
      <c r="K8" s="921" t="s">
        <v>24</v>
      </c>
      <c r="L8" s="921" t="s">
        <v>25</v>
      </c>
    </row>
    <row r="9" spans="1:15" ht="15.95" customHeight="1">
      <c r="A9" s="134" t="s">
        <v>4</v>
      </c>
      <c r="B9" s="128"/>
      <c r="C9" s="131" t="s">
        <v>26</v>
      </c>
      <c r="D9" s="130"/>
      <c r="E9" s="932" t="s">
        <v>4</v>
      </c>
      <c r="F9" s="931" t="s">
        <v>4</v>
      </c>
      <c r="G9" s="924" t="s">
        <v>4</v>
      </c>
      <c r="H9" s="920" t="s">
        <v>27</v>
      </c>
      <c r="I9" s="921"/>
      <c r="J9" s="920" t="s">
        <v>28</v>
      </c>
      <c r="K9" s="921" t="s">
        <v>4</v>
      </c>
      <c r="L9" s="921" t="s">
        <v>29</v>
      </c>
    </row>
    <row r="10" spans="1:15" ht="15.95" customHeight="1">
      <c r="A10" s="129"/>
      <c r="B10" s="130"/>
      <c r="C10" s="131" t="s">
        <v>30</v>
      </c>
      <c r="D10" s="135"/>
      <c r="E10" s="28"/>
      <c r="F10" s="136"/>
      <c r="G10" s="926"/>
      <c r="H10" s="27"/>
      <c r="I10" s="28"/>
      <c r="J10" s="29"/>
      <c r="K10" s="27"/>
      <c r="L10" s="28"/>
    </row>
    <row r="11" spans="1:15" ht="12" customHeight="1">
      <c r="A11" s="137">
        <v>1</v>
      </c>
      <c r="B11" s="138"/>
      <c r="C11" s="138"/>
      <c r="D11" s="139"/>
      <c r="E11" s="140" t="s">
        <v>32</v>
      </c>
      <c r="F11" s="37" t="s">
        <v>33</v>
      </c>
      <c r="G11" s="36" t="s">
        <v>34</v>
      </c>
      <c r="H11" s="37" t="s">
        <v>35</v>
      </c>
      <c r="I11" s="38" t="s">
        <v>36</v>
      </c>
      <c r="J11" s="37" t="s">
        <v>37</v>
      </c>
      <c r="K11" s="38" t="s">
        <v>38</v>
      </c>
      <c r="L11" s="40" t="s">
        <v>39</v>
      </c>
    </row>
    <row r="12" spans="1:15" ht="18.95" customHeight="1">
      <c r="A12" s="141" t="s">
        <v>4</v>
      </c>
      <c r="B12" s="142" t="s">
        <v>4</v>
      </c>
      <c r="C12" s="142" t="s">
        <v>40</v>
      </c>
      <c r="D12" s="143" t="s">
        <v>41</v>
      </c>
      <c r="E12" s="686">
        <v>72619814000</v>
      </c>
      <c r="F12" s="686">
        <v>66890857000</v>
      </c>
      <c r="G12" s="686">
        <v>30200000</v>
      </c>
      <c r="H12" s="686">
        <v>5244407000</v>
      </c>
      <c r="I12" s="686">
        <v>169732000</v>
      </c>
      <c r="J12" s="686">
        <v>0</v>
      </c>
      <c r="K12" s="686">
        <v>0</v>
      </c>
      <c r="L12" s="687">
        <v>284618000</v>
      </c>
      <c r="M12" s="144"/>
      <c r="N12" s="144"/>
      <c r="O12" s="1129"/>
    </row>
    <row r="13" spans="1:15" ht="18.95" customHeight="1">
      <c r="A13" s="145"/>
      <c r="B13" s="146"/>
      <c r="C13" s="142"/>
      <c r="D13" s="143" t="s">
        <v>42</v>
      </c>
      <c r="E13" s="686">
        <v>72876788709.850006</v>
      </c>
      <c r="F13" s="686">
        <v>66984683460.010002</v>
      </c>
      <c r="G13" s="686">
        <v>30485469.879999999</v>
      </c>
      <c r="H13" s="686">
        <v>5215796922.8900003</v>
      </c>
      <c r="I13" s="686">
        <v>344641015.44</v>
      </c>
      <c r="J13" s="686">
        <v>0</v>
      </c>
      <c r="K13" s="686">
        <v>0</v>
      </c>
      <c r="L13" s="688">
        <v>301181841.63</v>
      </c>
      <c r="M13" s="144"/>
      <c r="N13" s="144"/>
    </row>
    <row r="14" spans="1:15" ht="18.95" customHeight="1">
      <c r="A14" s="145"/>
      <c r="B14" s="146"/>
      <c r="C14" s="933" t="s">
        <v>4</v>
      </c>
      <c r="D14" s="143" t="s">
        <v>43</v>
      </c>
      <c r="E14" s="686">
        <v>12273025731.949999</v>
      </c>
      <c r="F14" s="686">
        <v>11368083155.499998</v>
      </c>
      <c r="G14" s="686">
        <v>2972573.78</v>
      </c>
      <c r="H14" s="686">
        <v>880461447.37000012</v>
      </c>
      <c r="I14" s="686">
        <v>1900078.96</v>
      </c>
      <c r="J14" s="686">
        <v>0</v>
      </c>
      <c r="K14" s="686">
        <v>0</v>
      </c>
      <c r="L14" s="688">
        <v>19608476.340000007</v>
      </c>
      <c r="M14" s="144"/>
      <c r="N14" s="144"/>
    </row>
    <row r="15" spans="1:15" ht="18.95" customHeight="1">
      <c r="A15" s="145"/>
      <c r="B15" s="146"/>
      <c r="C15" s="142"/>
      <c r="D15" s="143" t="s">
        <v>44</v>
      </c>
      <c r="E15" s="689">
        <v>0.1690038166711636</v>
      </c>
      <c r="F15" s="689">
        <v>0.16994973102975788</v>
      </c>
      <c r="G15" s="677">
        <v>9.8429595364238398E-2</v>
      </c>
      <c r="H15" s="677">
        <v>0.16788579669159928</v>
      </c>
      <c r="I15" s="677">
        <v>1.1194582989654278E-2</v>
      </c>
      <c r="J15" s="677">
        <v>0</v>
      </c>
      <c r="K15" s="677">
        <v>0</v>
      </c>
      <c r="L15" s="678">
        <v>6.8894013519875785E-2</v>
      </c>
      <c r="M15" s="144"/>
      <c r="N15" s="144"/>
    </row>
    <row r="16" spans="1:15" ht="18.95" customHeight="1">
      <c r="A16" s="147"/>
      <c r="B16" s="148"/>
      <c r="C16" s="149"/>
      <c r="D16" s="150" t="s">
        <v>45</v>
      </c>
      <c r="E16" s="679">
        <v>0.1684078833497116</v>
      </c>
      <c r="F16" s="679">
        <v>0.16971167986912661</v>
      </c>
      <c r="G16" s="679">
        <v>9.7507887911878893E-2</v>
      </c>
      <c r="H16" s="679">
        <v>0.16880669634701742</v>
      </c>
      <c r="I16" s="679">
        <v>5.513211936119056E-3</v>
      </c>
      <c r="J16" s="679">
        <v>0</v>
      </c>
      <c r="K16" s="679">
        <v>0</v>
      </c>
      <c r="L16" s="680">
        <v>6.5105108043295973E-2</v>
      </c>
      <c r="M16" s="144"/>
      <c r="N16" s="144"/>
    </row>
    <row r="17" spans="1:15" ht="18.95" customHeight="1">
      <c r="A17" s="151" t="s">
        <v>49</v>
      </c>
      <c r="B17" s="152" t="s">
        <v>47</v>
      </c>
      <c r="C17" s="153" t="s">
        <v>331</v>
      </c>
      <c r="D17" s="154" t="s">
        <v>41</v>
      </c>
      <c r="E17" s="690">
        <v>5040647000</v>
      </c>
      <c r="F17" s="1122">
        <v>4648375000</v>
      </c>
      <c r="G17" s="1122">
        <v>2642000</v>
      </c>
      <c r="H17" s="1122">
        <v>364887000</v>
      </c>
      <c r="I17" s="1122">
        <v>4384000</v>
      </c>
      <c r="J17" s="1122">
        <v>0</v>
      </c>
      <c r="K17" s="1122">
        <v>0</v>
      </c>
      <c r="L17" s="1123">
        <v>20359000</v>
      </c>
      <c r="M17" s="144"/>
      <c r="N17" s="144"/>
    </row>
    <row r="18" spans="1:15" ht="18.95" customHeight="1">
      <c r="A18" s="151"/>
      <c r="B18" s="152"/>
      <c r="C18" s="153"/>
      <c r="D18" s="154" t="s">
        <v>42</v>
      </c>
      <c r="E18" s="690">
        <v>5066683602.7600002</v>
      </c>
      <c r="F18" s="1122">
        <v>4661463458</v>
      </c>
      <c r="G18" s="1122">
        <v>2674720</v>
      </c>
      <c r="H18" s="1122">
        <v>354377168</v>
      </c>
      <c r="I18" s="1122">
        <v>26940786.059999999</v>
      </c>
      <c r="J18" s="1122">
        <v>0</v>
      </c>
      <c r="K18" s="1122">
        <v>0</v>
      </c>
      <c r="L18" s="1123">
        <v>21227470.700000003</v>
      </c>
      <c r="M18" s="144"/>
      <c r="N18" s="144"/>
    </row>
    <row r="19" spans="1:15" ht="18.95" customHeight="1">
      <c r="A19" s="151"/>
      <c r="B19" s="152"/>
      <c r="C19" s="153"/>
      <c r="D19" s="154" t="s">
        <v>43</v>
      </c>
      <c r="E19" s="690">
        <v>843629946.37</v>
      </c>
      <c r="F19" s="1122">
        <v>788455236.96000004</v>
      </c>
      <c r="G19" s="1122">
        <v>284775.53000000003</v>
      </c>
      <c r="H19" s="1122">
        <v>53448727.300000004</v>
      </c>
      <c r="I19" s="1122">
        <v>0</v>
      </c>
      <c r="J19" s="1122">
        <v>0</v>
      </c>
      <c r="K19" s="1122">
        <v>0</v>
      </c>
      <c r="L19" s="1123">
        <v>1441206.5800000005</v>
      </c>
      <c r="M19" s="144"/>
      <c r="N19" s="144"/>
    </row>
    <row r="20" spans="1:15" ht="18.95" customHeight="1">
      <c r="A20" s="151"/>
      <c r="B20" s="152"/>
      <c r="C20" s="153"/>
      <c r="D20" s="154" t="s">
        <v>44</v>
      </c>
      <c r="E20" s="691">
        <v>0.16736540891873602</v>
      </c>
      <c r="F20" s="691">
        <v>0.16961954165918197</v>
      </c>
      <c r="G20" s="681">
        <v>0.10778786146858442</v>
      </c>
      <c r="H20" s="681">
        <v>0.14648021798529409</v>
      </c>
      <c r="I20" s="682">
        <v>0</v>
      </c>
      <c r="J20" s="681">
        <v>0</v>
      </c>
      <c r="K20" s="681">
        <v>0</v>
      </c>
      <c r="L20" s="683">
        <v>7.078965469816792E-2</v>
      </c>
      <c r="M20" s="144"/>
      <c r="N20" s="144"/>
    </row>
    <row r="21" spans="1:15" s="158" customFormat="1" ht="18.95" customHeight="1">
      <c r="A21" s="155"/>
      <c r="B21" s="156"/>
      <c r="C21" s="153"/>
      <c r="D21" s="157" t="s">
        <v>45</v>
      </c>
      <c r="E21" s="684">
        <v>0.16650535389864193</v>
      </c>
      <c r="F21" s="684">
        <v>0.16914328387726688</v>
      </c>
      <c r="G21" s="684">
        <v>0.10646928650475565</v>
      </c>
      <c r="H21" s="684">
        <v>0.15082441005341518</v>
      </c>
      <c r="I21" s="684">
        <v>0</v>
      </c>
      <c r="J21" s="684">
        <v>0</v>
      </c>
      <c r="K21" s="684">
        <v>0</v>
      </c>
      <c r="L21" s="685">
        <v>6.7893466931036692E-2</v>
      </c>
      <c r="M21" s="144"/>
      <c r="N21" s="144"/>
      <c r="O21" s="120"/>
    </row>
    <row r="22" spans="1:15" ht="18.95" customHeight="1">
      <c r="A22" s="151" t="s">
        <v>53</v>
      </c>
      <c r="B22" s="152" t="s">
        <v>47</v>
      </c>
      <c r="C22" s="159" t="s">
        <v>332</v>
      </c>
      <c r="D22" s="154" t="s">
        <v>41</v>
      </c>
      <c r="E22" s="690">
        <v>4052052000</v>
      </c>
      <c r="F22" s="1122">
        <v>3767190000</v>
      </c>
      <c r="G22" s="1122">
        <v>1475000</v>
      </c>
      <c r="H22" s="1122">
        <v>271716000</v>
      </c>
      <c r="I22" s="1122">
        <v>4860000</v>
      </c>
      <c r="J22" s="1122">
        <v>0</v>
      </c>
      <c r="K22" s="1122">
        <v>0</v>
      </c>
      <c r="L22" s="1123">
        <v>6811000</v>
      </c>
      <c r="M22" s="144"/>
      <c r="N22" s="144"/>
    </row>
    <row r="23" spans="1:15" ht="18.95" customHeight="1">
      <c r="A23" s="151"/>
      <c r="B23" s="152"/>
      <c r="C23" s="153"/>
      <c r="D23" s="154" t="s">
        <v>42</v>
      </c>
      <c r="E23" s="690">
        <v>4058984070.5500002</v>
      </c>
      <c r="F23" s="1122">
        <v>3768506170.9400001</v>
      </c>
      <c r="G23" s="1122">
        <v>1507300</v>
      </c>
      <c r="H23" s="1122">
        <v>271683700</v>
      </c>
      <c r="I23" s="1122">
        <v>9314698.6099999994</v>
      </c>
      <c r="J23" s="1122">
        <v>0</v>
      </c>
      <c r="K23" s="1122">
        <v>0</v>
      </c>
      <c r="L23" s="1123">
        <v>7972201</v>
      </c>
      <c r="M23" s="144"/>
      <c r="N23" s="144"/>
    </row>
    <row r="24" spans="1:15" ht="18.95" customHeight="1">
      <c r="A24" s="151"/>
      <c r="B24" s="152"/>
      <c r="C24" s="153"/>
      <c r="D24" s="154" t="s">
        <v>43</v>
      </c>
      <c r="E24" s="690">
        <v>684512873.00999999</v>
      </c>
      <c r="F24" s="1122">
        <v>643084957.71000004</v>
      </c>
      <c r="G24" s="1122">
        <v>112545.93</v>
      </c>
      <c r="H24" s="1122">
        <v>40076383.400000006</v>
      </c>
      <c r="I24" s="1122">
        <v>0</v>
      </c>
      <c r="J24" s="1122">
        <v>0</v>
      </c>
      <c r="K24" s="1122">
        <v>0</v>
      </c>
      <c r="L24" s="1123">
        <v>1238985.97</v>
      </c>
      <c r="M24" s="144"/>
      <c r="N24" s="144"/>
    </row>
    <row r="25" spans="1:15" ht="18.95" customHeight="1">
      <c r="A25" s="151"/>
      <c r="B25" s="152"/>
      <c r="C25" s="153"/>
      <c r="D25" s="154" t="s">
        <v>44</v>
      </c>
      <c r="E25" s="691">
        <v>0.16892993303392947</v>
      </c>
      <c r="F25" s="691">
        <v>0.17070680207528691</v>
      </c>
      <c r="G25" s="681">
        <v>7.6302325423728806E-2</v>
      </c>
      <c r="H25" s="681">
        <v>0.14749364557111103</v>
      </c>
      <c r="I25" s="682">
        <v>0</v>
      </c>
      <c r="J25" s="681">
        <v>0</v>
      </c>
      <c r="K25" s="681">
        <v>0</v>
      </c>
      <c r="L25" s="683">
        <v>0.18190955366319189</v>
      </c>
      <c r="M25" s="144"/>
      <c r="N25" s="144"/>
    </row>
    <row r="26" spans="1:15" ht="18.95" customHeight="1">
      <c r="A26" s="155"/>
      <c r="B26" s="156"/>
      <c r="C26" s="153"/>
      <c r="D26" s="154" t="s">
        <v>45</v>
      </c>
      <c r="E26" s="684">
        <v>0.16864142876945246</v>
      </c>
      <c r="F26" s="684">
        <v>0.1706471818114581</v>
      </c>
      <c r="G26" s="684">
        <v>7.4667239434750871E-2</v>
      </c>
      <c r="H26" s="684">
        <v>0.147511180832711</v>
      </c>
      <c r="I26" s="684">
        <v>0</v>
      </c>
      <c r="J26" s="684">
        <v>0</v>
      </c>
      <c r="K26" s="684">
        <v>0</v>
      </c>
      <c r="L26" s="685">
        <v>0.15541328799913601</v>
      </c>
      <c r="M26" s="144"/>
      <c r="N26" s="144"/>
    </row>
    <row r="27" spans="1:15" ht="18.95" customHeight="1">
      <c r="A27" s="151" t="s">
        <v>57</v>
      </c>
      <c r="B27" s="152" t="s">
        <v>47</v>
      </c>
      <c r="C27" s="159" t="s">
        <v>333</v>
      </c>
      <c r="D27" s="160" t="s">
        <v>41</v>
      </c>
      <c r="E27" s="690">
        <v>4155055000</v>
      </c>
      <c r="F27" s="1122">
        <v>3739219000</v>
      </c>
      <c r="G27" s="1122">
        <v>2340000</v>
      </c>
      <c r="H27" s="1122">
        <v>350216000</v>
      </c>
      <c r="I27" s="1122">
        <v>25393000</v>
      </c>
      <c r="J27" s="1122">
        <v>0</v>
      </c>
      <c r="K27" s="1122">
        <v>0</v>
      </c>
      <c r="L27" s="1123">
        <v>37887000</v>
      </c>
      <c r="M27" s="144"/>
      <c r="N27" s="144"/>
    </row>
    <row r="28" spans="1:15" ht="18.95" customHeight="1">
      <c r="A28" s="151"/>
      <c r="B28" s="152"/>
      <c r="C28" s="153"/>
      <c r="D28" s="154" t="s">
        <v>42</v>
      </c>
      <c r="E28" s="690">
        <v>4162790781.5999999</v>
      </c>
      <c r="F28" s="1122">
        <v>3744158219.5999999</v>
      </c>
      <c r="G28" s="1122">
        <v>2356689.2000000002</v>
      </c>
      <c r="H28" s="1122">
        <v>348536158.80000007</v>
      </c>
      <c r="I28" s="1122">
        <v>28568427</v>
      </c>
      <c r="J28" s="1122">
        <v>0</v>
      </c>
      <c r="K28" s="1122">
        <v>0</v>
      </c>
      <c r="L28" s="1123">
        <v>39171287</v>
      </c>
      <c r="M28" s="144"/>
      <c r="N28" s="144"/>
    </row>
    <row r="29" spans="1:15" ht="18.95" customHeight="1">
      <c r="A29" s="151"/>
      <c r="B29" s="152"/>
      <c r="C29" s="153"/>
      <c r="D29" s="154" t="s">
        <v>43</v>
      </c>
      <c r="E29" s="690">
        <v>696004276.24000001</v>
      </c>
      <c r="F29" s="1122">
        <v>633689911.98000002</v>
      </c>
      <c r="G29" s="1122">
        <v>167742.23000000001</v>
      </c>
      <c r="H29" s="1122">
        <v>61975742.630000032</v>
      </c>
      <c r="I29" s="1122">
        <v>3514</v>
      </c>
      <c r="J29" s="1122">
        <v>0</v>
      </c>
      <c r="K29" s="1122">
        <v>0</v>
      </c>
      <c r="L29" s="1123">
        <v>167365.4</v>
      </c>
      <c r="M29" s="144"/>
      <c r="N29" s="144"/>
    </row>
    <row r="30" spans="1:15" ht="18.95" customHeight="1">
      <c r="A30" s="151"/>
      <c r="B30" s="152"/>
      <c r="C30" s="153"/>
      <c r="D30" s="154" t="s">
        <v>44</v>
      </c>
      <c r="E30" s="691">
        <v>0.16750783713813655</v>
      </c>
      <c r="F30" s="691">
        <v>0.16947119491530183</v>
      </c>
      <c r="G30" s="681">
        <v>7.1684713675213674E-2</v>
      </c>
      <c r="H30" s="681">
        <v>0.17696433809420481</v>
      </c>
      <c r="I30" s="682">
        <v>1.383845941794983E-4</v>
      </c>
      <c r="J30" s="681">
        <v>0</v>
      </c>
      <c r="K30" s="681">
        <v>0</v>
      </c>
      <c r="L30" s="683">
        <v>4.4174888484176632E-3</v>
      </c>
      <c r="M30" s="144"/>
      <c r="N30" s="144"/>
    </row>
    <row r="31" spans="1:15" ht="18.95" customHeight="1">
      <c r="A31" s="155"/>
      <c r="B31" s="156"/>
      <c r="C31" s="153"/>
      <c r="D31" s="157" t="s">
        <v>45</v>
      </c>
      <c r="E31" s="684">
        <v>0.16719655460860935</v>
      </c>
      <c r="F31" s="684">
        <v>0.16924763186094713</v>
      </c>
      <c r="G31" s="684">
        <v>7.1177069084883998E-2</v>
      </c>
      <c r="H31" s="684">
        <v>0.17781725386364711</v>
      </c>
      <c r="I31" s="684">
        <v>1.2300292207197827E-4</v>
      </c>
      <c r="J31" s="684">
        <v>0</v>
      </c>
      <c r="K31" s="684">
        <v>0</v>
      </c>
      <c r="L31" s="685">
        <v>4.2726551210839712E-3</v>
      </c>
      <c r="M31" s="144"/>
      <c r="N31" s="144"/>
    </row>
    <row r="32" spans="1:15" ht="18.95" customHeight="1">
      <c r="A32" s="151" t="s">
        <v>61</v>
      </c>
      <c r="B32" s="152" t="s">
        <v>47</v>
      </c>
      <c r="C32" s="159" t="s">
        <v>334</v>
      </c>
      <c r="D32" s="154" t="s">
        <v>41</v>
      </c>
      <c r="E32" s="690">
        <v>2072140000</v>
      </c>
      <c r="F32" s="1122">
        <v>1876615000</v>
      </c>
      <c r="G32" s="1122">
        <v>1412000</v>
      </c>
      <c r="H32" s="1122">
        <v>181579000</v>
      </c>
      <c r="I32" s="1122">
        <v>2616000</v>
      </c>
      <c r="J32" s="1122">
        <v>0</v>
      </c>
      <c r="K32" s="1122">
        <v>0</v>
      </c>
      <c r="L32" s="1123">
        <v>9918000</v>
      </c>
      <c r="M32" s="144"/>
      <c r="N32" s="144"/>
    </row>
    <row r="33" spans="1:14" ht="18.95" customHeight="1">
      <c r="A33" s="151"/>
      <c r="B33" s="152"/>
      <c r="C33" s="153"/>
      <c r="D33" s="154" t="s">
        <v>42</v>
      </c>
      <c r="E33" s="690">
        <v>2086350508.5</v>
      </c>
      <c r="F33" s="1122">
        <v>1877487596.9000001</v>
      </c>
      <c r="G33" s="1122">
        <v>1448142</v>
      </c>
      <c r="H33" s="1122">
        <v>181402858</v>
      </c>
      <c r="I33" s="1122">
        <v>15460553</v>
      </c>
      <c r="J33" s="1122">
        <v>0</v>
      </c>
      <c r="K33" s="1122">
        <v>0</v>
      </c>
      <c r="L33" s="1123">
        <v>10551358.600000001</v>
      </c>
      <c r="M33" s="144"/>
      <c r="N33" s="144"/>
    </row>
    <row r="34" spans="1:14" ht="18.95" customHeight="1">
      <c r="A34" s="151"/>
      <c r="B34" s="152"/>
      <c r="C34" s="153"/>
      <c r="D34" s="154" t="s">
        <v>43</v>
      </c>
      <c r="E34" s="690">
        <v>354693438.31999999</v>
      </c>
      <c r="F34" s="1122">
        <v>320125471.93000001</v>
      </c>
      <c r="G34" s="1122">
        <v>191773.49</v>
      </c>
      <c r="H34" s="1122">
        <v>34035196.010000005</v>
      </c>
      <c r="I34" s="1122">
        <v>67471.3</v>
      </c>
      <c r="J34" s="1122">
        <v>0</v>
      </c>
      <c r="K34" s="1122">
        <v>0</v>
      </c>
      <c r="L34" s="1123">
        <v>273525.58999999997</v>
      </c>
      <c r="M34" s="144"/>
      <c r="N34" s="144"/>
    </row>
    <row r="35" spans="1:14" ht="18.95" customHeight="1">
      <c r="A35" s="161" t="s">
        <v>4</v>
      </c>
      <c r="B35" s="152"/>
      <c r="C35" s="153"/>
      <c r="D35" s="154" t="s">
        <v>44</v>
      </c>
      <c r="E35" s="691">
        <v>0.17117252614205603</v>
      </c>
      <c r="F35" s="691">
        <v>0.170586653058832</v>
      </c>
      <c r="G35" s="681">
        <v>0.13581691926345607</v>
      </c>
      <c r="H35" s="681">
        <v>0.18744015557966509</v>
      </c>
      <c r="I35" s="681">
        <v>2.5791781345565749E-2</v>
      </c>
      <c r="J35" s="681">
        <v>0</v>
      </c>
      <c r="K35" s="681">
        <v>0</v>
      </c>
      <c r="L35" s="683">
        <v>2.7578704375882231E-2</v>
      </c>
      <c r="M35" s="144"/>
      <c r="N35" s="144"/>
    </row>
    <row r="36" spans="1:14" ht="18.95" customHeight="1">
      <c r="A36" s="155"/>
      <c r="B36" s="156"/>
      <c r="C36" s="153"/>
      <c r="D36" s="162" t="s">
        <v>45</v>
      </c>
      <c r="E36" s="684">
        <v>0.17000663928469525</v>
      </c>
      <c r="F36" s="684">
        <v>0.1705073697736128</v>
      </c>
      <c r="G36" s="684">
        <v>0.1324272688728039</v>
      </c>
      <c r="H36" s="684">
        <v>0.1876221597897868</v>
      </c>
      <c r="I36" s="684">
        <v>4.364093574143176E-3</v>
      </c>
      <c r="J36" s="684">
        <v>0</v>
      </c>
      <c r="K36" s="684">
        <v>0</v>
      </c>
      <c r="L36" s="685">
        <v>2.5923257882638918E-2</v>
      </c>
      <c r="M36" s="144"/>
      <c r="N36" s="144"/>
    </row>
    <row r="37" spans="1:14" ht="18.95" customHeight="1">
      <c r="A37" s="151" t="s">
        <v>66</v>
      </c>
      <c r="B37" s="152" t="s">
        <v>47</v>
      </c>
      <c r="C37" s="159" t="s">
        <v>335</v>
      </c>
      <c r="D37" s="160" t="s">
        <v>41</v>
      </c>
      <c r="E37" s="690">
        <v>4471226000</v>
      </c>
      <c r="F37" s="1122">
        <v>4088660000</v>
      </c>
      <c r="G37" s="1122">
        <v>2440000</v>
      </c>
      <c r="H37" s="1122">
        <v>360724000</v>
      </c>
      <c r="I37" s="1122">
        <v>9955000</v>
      </c>
      <c r="J37" s="1122">
        <v>0</v>
      </c>
      <c r="K37" s="1122">
        <v>0</v>
      </c>
      <c r="L37" s="1123">
        <v>9447000</v>
      </c>
      <c r="M37" s="144"/>
      <c r="N37" s="144"/>
    </row>
    <row r="38" spans="1:14" ht="18.95" customHeight="1">
      <c r="A38" s="151"/>
      <c r="B38" s="152"/>
      <c r="C38" s="153"/>
      <c r="D38" s="154" t="s">
        <v>42</v>
      </c>
      <c r="E38" s="690">
        <v>4481884590.0199995</v>
      </c>
      <c r="F38" s="1122">
        <v>4091147829.1500001</v>
      </c>
      <c r="G38" s="1122">
        <v>2446566</v>
      </c>
      <c r="H38" s="1122">
        <v>360722834</v>
      </c>
      <c r="I38" s="1122">
        <v>16660849</v>
      </c>
      <c r="J38" s="1122">
        <v>0</v>
      </c>
      <c r="K38" s="1122">
        <v>0</v>
      </c>
      <c r="L38" s="1123">
        <v>10906511.870000001</v>
      </c>
      <c r="M38" s="144"/>
      <c r="N38" s="144"/>
    </row>
    <row r="39" spans="1:14" ht="18.95" customHeight="1">
      <c r="A39" s="151"/>
      <c r="B39" s="152"/>
      <c r="C39" s="153"/>
      <c r="D39" s="154" t="s">
        <v>43</v>
      </c>
      <c r="E39" s="690">
        <v>736594016.32999992</v>
      </c>
      <c r="F39" s="1122">
        <v>675928232.40999997</v>
      </c>
      <c r="G39" s="1122">
        <v>281038.3</v>
      </c>
      <c r="H39" s="1122">
        <v>59935239.460000031</v>
      </c>
      <c r="I39" s="1122">
        <v>0</v>
      </c>
      <c r="J39" s="1122">
        <v>0</v>
      </c>
      <c r="K39" s="1122">
        <v>0</v>
      </c>
      <c r="L39" s="1123">
        <v>449506.16000000003</v>
      </c>
      <c r="M39" s="144"/>
      <c r="N39" s="144"/>
    </row>
    <row r="40" spans="1:14" ht="18.95" customHeight="1">
      <c r="A40" s="151"/>
      <c r="B40" s="152"/>
      <c r="C40" s="153"/>
      <c r="D40" s="154" t="s">
        <v>44</v>
      </c>
      <c r="E40" s="691">
        <v>0.1647409494241624</v>
      </c>
      <c r="F40" s="691">
        <v>0.16531778930260768</v>
      </c>
      <c r="G40" s="681">
        <v>0.11517963114754098</v>
      </c>
      <c r="H40" s="681">
        <v>0.16615262488772589</v>
      </c>
      <c r="I40" s="681">
        <v>0</v>
      </c>
      <c r="J40" s="681">
        <v>0</v>
      </c>
      <c r="K40" s="681">
        <v>0</v>
      </c>
      <c r="L40" s="683">
        <v>4.7581894781412094E-2</v>
      </c>
      <c r="M40" s="144"/>
      <c r="N40" s="144"/>
    </row>
    <row r="41" spans="1:14" ht="18.95" customHeight="1">
      <c r="A41" s="155"/>
      <c r="B41" s="156"/>
      <c r="C41" s="163"/>
      <c r="D41" s="162" t="s">
        <v>45</v>
      </c>
      <c r="E41" s="684">
        <v>0.16434917087561887</v>
      </c>
      <c r="F41" s="684">
        <v>0.16521725946784832</v>
      </c>
      <c r="G41" s="684">
        <v>0.11487051647084116</v>
      </c>
      <c r="H41" s="684">
        <v>0.16615316195924551</v>
      </c>
      <c r="I41" s="684">
        <v>0</v>
      </c>
      <c r="J41" s="684">
        <v>0</v>
      </c>
      <c r="K41" s="684">
        <v>0</v>
      </c>
      <c r="L41" s="685">
        <v>4.1214474926345078E-2</v>
      </c>
      <c r="M41" s="144"/>
      <c r="N41" s="144"/>
    </row>
    <row r="42" spans="1:14" ht="18.95" customHeight="1">
      <c r="A42" s="164" t="s">
        <v>69</v>
      </c>
      <c r="B42" s="165" t="s">
        <v>47</v>
      </c>
      <c r="C42" s="159" t="s">
        <v>336</v>
      </c>
      <c r="D42" s="166" t="s">
        <v>41</v>
      </c>
      <c r="E42" s="690">
        <v>6363723000</v>
      </c>
      <c r="F42" s="1122">
        <v>5958409000</v>
      </c>
      <c r="G42" s="1122">
        <v>1714000</v>
      </c>
      <c r="H42" s="1122">
        <v>364011000</v>
      </c>
      <c r="I42" s="1122">
        <v>13276000</v>
      </c>
      <c r="J42" s="1122">
        <v>0</v>
      </c>
      <c r="K42" s="1122">
        <v>0</v>
      </c>
      <c r="L42" s="1123">
        <v>26313000</v>
      </c>
      <c r="M42" s="144"/>
      <c r="N42" s="144"/>
    </row>
    <row r="43" spans="1:14" ht="18.95" customHeight="1">
      <c r="A43" s="151"/>
      <c r="B43" s="152"/>
      <c r="C43" s="153"/>
      <c r="D43" s="154" t="s">
        <v>42</v>
      </c>
      <c r="E43" s="690">
        <v>6383847852.25</v>
      </c>
      <c r="F43" s="1122">
        <v>5963675959.7300005</v>
      </c>
      <c r="G43" s="1122">
        <v>1715000</v>
      </c>
      <c r="H43" s="1122">
        <v>363067613.47999996</v>
      </c>
      <c r="I43" s="1122">
        <v>25822644.039999999</v>
      </c>
      <c r="J43" s="1122">
        <v>0</v>
      </c>
      <c r="K43" s="1122">
        <v>0</v>
      </c>
      <c r="L43" s="1123">
        <v>29566635</v>
      </c>
      <c r="M43" s="144"/>
      <c r="N43" s="144"/>
    </row>
    <row r="44" spans="1:14" ht="18.95" customHeight="1">
      <c r="A44" s="151"/>
      <c r="B44" s="152"/>
      <c r="C44" s="153"/>
      <c r="D44" s="154" t="s">
        <v>43</v>
      </c>
      <c r="E44" s="690">
        <v>1041216730.9699999</v>
      </c>
      <c r="F44" s="1122">
        <v>984955647.16999996</v>
      </c>
      <c r="G44" s="1122">
        <v>204778.08000000002</v>
      </c>
      <c r="H44" s="1122">
        <v>53133124.939999975</v>
      </c>
      <c r="I44" s="1122">
        <v>0</v>
      </c>
      <c r="J44" s="1122">
        <v>0</v>
      </c>
      <c r="K44" s="1122">
        <v>0</v>
      </c>
      <c r="L44" s="1123">
        <v>2923180.7800000012</v>
      </c>
      <c r="M44" s="144"/>
      <c r="N44" s="144"/>
    </row>
    <row r="45" spans="1:14" ht="18.95" customHeight="1">
      <c r="A45" s="161" t="s">
        <v>4</v>
      </c>
      <c r="B45" s="152"/>
      <c r="C45" s="153"/>
      <c r="D45" s="154" t="s">
        <v>44</v>
      </c>
      <c r="E45" s="691">
        <v>0.16361754447357307</v>
      </c>
      <c r="F45" s="691">
        <v>0.16530514222336867</v>
      </c>
      <c r="G45" s="681">
        <v>0.11947379229871646</v>
      </c>
      <c r="H45" s="681">
        <v>0.14596571240978976</v>
      </c>
      <c r="I45" s="681">
        <v>0</v>
      </c>
      <c r="J45" s="681">
        <v>0</v>
      </c>
      <c r="K45" s="681">
        <v>0</v>
      </c>
      <c r="L45" s="683">
        <v>0.11109264546041885</v>
      </c>
      <c r="M45" s="144"/>
      <c r="N45" s="144"/>
    </row>
    <row r="46" spans="1:14" ht="18.95" customHeight="1">
      <c r="A46" s="155"/>
      <c r="B46" s="156"/>
      <c r="C46" s="153"/>
      <c r="D46" s="157" t="s">
        <v>45</v>
      </c>
      <c r="E46" s="684">
        <v>0.16310174601091423</v>
      </c>
      <c r="F46" s="684">
        <v>0.16515914912563306</v>
      </c>
      <c r="G46" s="684">
        <v>0.11940412827988339</v>
      </c>
      <c r="H46" s="684">
        <v>0.14634498635314627</v>
      </c>
      <c r="I46" s="684">
        <v>0</v>
      </c>
      <c r="J46" s="684">
        <v>0</v>
      </c>
      <c r="K46" s="684">
        <v>0</v>
      </c>
      <c r="L46" s="685">
        <v>9.8867550534580656E-2</v>
      </c>
      <c r="M46" s="144"/>
      <c r="N46" s="144"/>
    </row>
    <row r="47" spans="1:14" ht="18.95" customHeight="1">
      <c r="A47" s="151" t="s">
        <v>75</v>
      </c>
      <c r="B47" s="152" t="s">
        <v>47</v>
      </c>
      <c r="C47" s="159" t="s">
        <v>337</v>
      </c>
      <c r="D47" s="160" t="s">
        <v>41</v>
      </c>
      <c r="E47" s="690">
        <v>10133274000</v>
      </c>
      <c r="F47" s="1122">
        <v>9452211000</v>
      </c>
      <c r="G47" s="1122">
        <v>3178000</v>
      </c>
      <c r="H47" s="1122">
        <v>641123000</v>
      </c>
      <c r="I47" s="1122">
        <v>14807000</v>
      </c>
      <c r="J47" s="1122">
        <v>0</v>
      </c>
      <c r="K47" s="1122">
        <v>0</v>
      </c>
      <c r="L47" s="1123">
        <v>21955000</v>
      </c>
      <c r="M47" s="144"/>
      <c r="N47" s="144"/>
    </row>
    <row r="48" spans="1:14" ht="18.95" customHeight="1">
      <c r="A48" s="151"/>
      <c r="B48" s="152"/>
      <c r="C48" s="153"/>
      <c r="D48" s="154" t="s">
        <v>42</v>
      </c>
      <c r="E48" s="690">
        <v>10172960189.98</v>
      </c>
      <c r="F48" s="1122">
        <v>9469452688.5499992</v>
      </c>
      <c r="G48" s="1122">
        <v>3192330</v>
      </c>
      <c r="H48" s="1122">
        <v>641742097.21000004</v>
      </c>
      <c r="I48" s="1122">
        <v>34936098.109999999</v>
      </c>
      <c r="J48" s="1122">
        <v>0</v>
      </c>
      <c r="K48" s="1122">
        <v>0</v>
      </c>
      <c r="L48" s="1123">
        <v>23636976.109999996</v>
      </c>
      <c r="M48" s="144"/>
      <c r="N48" s="144"/>
    </row>
    <row r="49" spans="1:14" ht="18.95" customHeight="1">
      <c r="A49" s="151"/>
      <c r="B49" s="152"/>
      <c r="C49" s="153"/>
      <c r="D49" s="154" t="s">
        <v>43</v>
      </c>
      <c r="E49" s="690">
        <v>1717075227.95</v>
      </c>
      <c r="F49" s="1122">
        <v>1598726310.6600001</v>
      </c>
      <c r="G49" s="1122">
        <v>331203.99</v>
      </c>
      <c r="H49" s="1122">
        <v>115644299.55000003</v>
      </c>
      <c r="I49" s="1122">
        <v>1287256.5</v>
      </c>
      <c r="J49" s="1122">
        <v>0</v>
      </c>
      <c r="K49" s="1122">
        <v>0</v>
      </c>
      <c r="L49" s="1123">
        <v>1086157.25</v>
      </c>
      <c r="M49" s="144"/>
      <c r="N49" s="144"/>
    </row>
    <row r="50" spans="1:14" ht="18.95" customHeight="1">
      <c r="A50" s="161" t="s">
        <v>4</v>
      </c>
      <c r="B50" s="152"/>
      <c r="C50" s="153"/>
      <c r="D50" s="154" t="s">
        <v>44</v>
      </c>
      <c r="E50" s="691">
        <v>0.16944920545422931</v>
      </c>
      <c r="F50" s="691">
        <v>0.16913781449229182</v>
      </c>
      <c r="G50" s="681">
        <v>0.10421774386406545</v>
      </c>
      <c r="H50" s="681">
        <v>0.18037771153117269</v>
      </c>
      <c r="I50" s="681">
        <v>8.69356723171473E-2</v>
      </c>
      <c r="J50" s="681">
        <v>0</v>
      </c>
      <c r="K50" s="681">
        <v>0</v>
      </c>
      <c r="L50" s="683">
        <v>4.9471976770667274E-2</v>
      </c>
      <c r="M50" s="144"/>
      <c r="N50" s="144"/>
    </row>
    <row r="51" spans="1:14" ht="18.95" customHeight="1">
      <c r="A51" s="155"/>
      <c r="B51" s="156"/>
      <c r="C51" s="153"/>
      <c r="D51" s="157" t="s">
        <v>45</v>
      </c>
      <c r="E51" s="684">
        <v>0.16878815958026233</v>
      </c>
      <c r="F51" s="684">
        <v>0.16882985355564445</v>
      </c>
      <c r="G51" s="684">
        <v>0.10374992247042129</v>
      </c>
      <c r="H51" s="684">
        <v>0.18020369873313336</v>
      </c>
      <c r="I51" s="684">
        <v>3.6846029454890378E-2</v>
      </c>
      <c r="J51" s="684">
        <v>0</v>
      </c>
      <c r="K51" s="684">
        <v>0</v>
      </c>
      <c r="L51" s="685">
        <v>4.5951616016588689E-2</v>
      </c>
      <c r="M51" s="144"/>
      <c r="N51" s="144"/>
    </row>
    <row r="52" spans="1:14" ht="18.95" customHeight="1">
      <c r="A52" s="151" t="s">
        <v>79</v>
      </c>
      <c r="B52" s="152" t="s">
        <v>47</v>
      </c>
      <c r="C52" s="159" t="s">
        <v>338</v>
      </c>
      <c r="D52" s="154" t="s">
        <v>41</v>
      </c>
      <c r="E52" s="690">
        <v>1701174000</v>
      </c>
      <c r="F52" s="1122">
        <v>1522747000</v>
      </c>
      <c r="G52" s="1122">
        <v>1132000</v>
      </c>
      <c r="H52" s="1122">
        <v>162171000</v>
      </c>
      <c r="I52" s="1122">
        <v>5112000</v>
      </c>
      <c r="J52" s="1122">
        <v>0</v>
      </c>
      <c r="K52" s="1122">
        <v>0</v>
      </c>
      <c r="L52" s="1123">
        <v>10012000</v>
      </c>
      <c r="M52" s="144"/>
      <c r="N52" s="144"/>
    </row>
    <row r="53" spans="1:14" ht="18.95" customHeight="1">
      <c r="A53" s="151"/>
      <c r="B53" s="152"/>
      <c r="C53" s="153"/>
      <c r="D53" s="154" t="s">
        <v>42</v>
      </c>
      <c r="E53" s="690">
        <v>1711175792.9000001</v>
      </c>
      <c r="F53" s="1122">
        <v>1524375111.9000001</v>
      </c>
      <c r="G53" s="1122">
        <v>1132000</v>
      </c>
      <c r="H53" s="1122">
        <v>162193174</v>
      </c>
      <c r="I53" s="1122">
        <v>13096352</v>
      </c>
      <c r="J53" s="1122">
        <v>0</v>
      </c>
      <c r="K53" s="1122">
        <v>0</v>
      </c>
      <c r="L53" s="1123">
        <v>10379155</v>
      </c>
      <c r="M53" s="144"/>
      <c r="N53" s="144"/>
    </row>
    <row r="54" spans="1:14" ht="18.95" customHeight="1">
      <c r="A54" s="151"/>
      <c r="B54" s="152"/>
      <c r="C54" s="153"/>
      <c r="D54" s="154" t="s">
        <v>43</v>
      </c>
      <c r="E54" s="690">
        <v>276597013</v>
      </c>
      <c r="F54" s="1122">
        <v>250968814.96000001</v>
      </c>
      <c r="G54" s="1122">
        <v>111019.09</v>
      </c>
      <c r="H54" s="1122">
        <v>24344262.93999999</v>
      </c>
      <c r="I54" s="1122">
        <v>0</v>
      </c>
      <c r="J54" s="1122">
        <v>0</v>
      </c>
      <c r="K54" s="1122">
        <v>0</v>
      </c>
      <c r="L54" s="1123">
        <v>1172916.01</v>
      </c>
      <c r="M54" s="144"/>
      <c r="N54" s="144"/>
    </row>
    <row r="55" spans="1:14" ht="18.95" customHeight="1">
      <c r="A55" s="161" t="s">
        <v>4</v>
      </c>
      <c r="B55" s="152"/>
      <c r="C55" s="153"/>
      <c r="D55" s="154" t="s">
        <v>44</v>
      </c>
      <c r="E55" s="691">
        <v>0.16259184128137391</v>
      </c>
      <c r="F55" s="691">
        <v>0.16481320597577931</v>
      </c>
      <c r="G55" s="681">
        <v>9.8073401060070675E-2</v>
      </c>
      <c r="H55" s="681">
        <v>0.15011477354150859</v>
      </c>
      <c r="I55" s="682">
        <v>0</v>
      </c>
      <c r="J55" s="681">
        <v>0</v>
      </c>
      <c r="K55" s="681">
        <v>0</v>
      </c>
      <c r="L55" s="683">
        <v>0.11715101977626848</v>
      </c>
      <c r="M55" s="144"/>
      <c r="N55" s="144"/>
    </row>
    <row r="56" spans="1:14" ht="18.95" customHeight="1">
      <c r="A56" s="155"/>
      <c r="B56" s="156"/>
      <c r="C56" s="153"/>
      <c r="D56" s="162" t="s">
        <v>45</v>
      </c>
      <c r="E56" s="684">
        <v>0.16164149478250839</v>
      </c>
      <c r="F56" s="684">
        <v>0.16463717690010654</v>
      </c>
      <c r="G56" s="684">
        <v>9.8073401060070675E-2</v>
      </c>
      <c r="H56" s="684">
        <v>0.15009425082217079</v>
      </c>
      <c r="I56" s="684">
        <v>0</v>
      </c>
      <c r="J56" s="684">
        <v>0</v>
      </c>
      <c r="K56" s="684">
        <v>0</v>
      </c>
      <c r="L56" s="685">
        <v>0.11300688832568739</v>
      </c>
      <c r="M56" s="144"/>
      <c r="N56" s="144"/>
    </row>
    <row r="57" spans="1:14" ht="18.95" customHeight="1">
      <c r="A57" s="151" t="s">
        <v>84</v>
      </c>
      <c r="B57" s="152" t="s">
        <v>47</v>
      </c>
      <c r="C57" s="159" t="s">
        <v>339</v>
      </c>
      <c r="D57" s="160" t="s">
        <v>41</v>
      </c>
      <c r="E57" s="690">
        <v>4354891000</v>
      </c>
      <c r="F57" s="1122">
        <v>3981477000</v>
      </c>
      <c r="G57" s="1122">
        <v>1551000</v>
      </c>
      <c r="H57" s="1122">
        <v>319943000</v>
      </c>
      <c r="I57" s="1122">
        <v>10803000</v>
      </c>
      <c r="J57" s="1122">
        <v>0</v>
      </c>
      <c r="K57" s="1122">
        <v>0</v>
      </c>
      <c r="L57" s="1123">
        <v>41117000</v>
      </c>
      <c r="M57" s="144"/>
      <c r="N57" s="144"/>
    </row>
    <row r="58" spans="1:14" ht="18.95" customHeight="1">
      <c r="A58" s="151"/>
      <c r="B58" s="152"/>
      <c r="C58" s="153"/>
      <c r="D58" s="154" t="s">
        <v>42</v>
      </c>
      <c r="E58" s="690">
        <v>4366755316.4800005</v>
      </c>
      <c r="F58" s="1122">
        <v>3983923895.8400002</v>
      </c>
      <c r="G58" s="1122">
        <v>1551000</v>
      </c>
      <c r="H58" s="1122">
        <v>319833250</v>
      </c>
      <c r="I58" s="1122">
        <v>19536724.789999999</v>
      </c>
      <c r="J58" s="1122">
        <v>0</v>
      </c>
      <c r="K58" s="1122">
        <v>0</v>
      </c>
      <c r="L58" s="1123">
        <v>41910445.850000001</v>
      </c>
      <c r="M58" s="144"/>
      <c r="N58" s="144"/>
    </row>
    <row r="59" spans="1:14" ht="18.95" customHeight="1">
      <c r="A59" s="151"/>
      <c r="B59" s="152"/>
      <c r="C59" s="153"/>
      <c r="D59" s="154" t="s">
        <v>43</v>
      </c>
      <c r="E59" s="690">
        <v>719169469.66999996</v>
      </c>
      <c r="F59" s="1122">
        <v>669121378.39999998</v>
      </c>
      <c r="G59" s="1122">
        <v>99508.800000000003</v>
      </c>
      <c r="H59" s="1122">
        <v>48654029.759999998</v>
      </c>
      <c r="I59" s="1122">
        <v>0</v>
      </c>
      <c r="J59" s="1122">
        <v>0</v>
      </c>
      <c r="K59" s="1122">
        <v>0</v>
      </c>
      <c r="L59" s="1123">
        <v>1294552.7100000002</v>
      </c>
      <c r="M59" s="144"/>
      <c r="N59" s="144"/>
    </row>
    <row r="60" spans="1:14" ht="18.95" customHeight="1">
      <c r="A60" s="161" t="s">
        <v>4</v>
      </c>
      <c r="B60" s="152"/>
      <c r="C60" s="153"/>
      <c r="D60" s="154" t="s">
        <v>44</v>
      </c>
      <c r="E60" s="691">
        <v>0.16514063605036267</v>
      </c>
      <c r="F60" s="691">
        <v>0.16805858187803169</v>
      </c>
      <c r="G60" s="681">
        <v>6.4157833655706001E-2</v>
      </c>
      <c r="H60" s="681">
        <v>0.15207093063451926</v>
      </c>
      <c r="I60" s="682">
        <v>0</v>
      </c>
      <c r="J60" s="681">
        <v>0</v>
      </c>
      <c r="K60" s="681">
        <v>0</v>
      </c>
      <c r="L60" s="683">
        <v>3.1484610015322136E-2</v>
      </c>
      <c r="M60" s="144"/>
      <c r="N60" s="144"/>
    </row>
    <row r="61" spans="1:14" ht="18.95" customHeight="1">
      <c r="A61" s="155"/>
      <c r="B61" s="156"/>
      <c r="C61" s="153"/>
      <c r="D61" s="157" t="s">
        <v>45</v>
      </c>
      <c r="E61" s="684">
        <v>0.16469195490662747</v>
      </c>
      <c r="F61" s="684">
        <v>0.16795536157171431</v>
      </c>
      <c r="G61" s="684">
        <v>6.4157833655706001E-2</v>
      </c>
      <c r="H61" s="684">
        <v>0.15212311340362517</v>
      </c>
      <c r="I61" s="684">
        <v>0</v>
      </c>
      <c r="J61" s="684">
        <v>0</v>
      </c>
      <c r="K61" s="684">
        <v>0</v>
      </c>
      <c r="L61" s="685">
        <v>3.0888545414985133E-2</v>
      </c>
      <c r="M61" s="144"/>
      <c r="N61" s="144"/>
    </row>
    <row r="62" spans="1:14" ht="18.95" customHeight="1">
      <c r="A62" s="151" t="s">
        <v>91</v>
      </c>
      <c r="B62" s="152" t="s">
        <v>47</v>
      </c>
      <c r="C62" s="159" t="s">
        <v>340</v>
      </c>
      <c r="D62" s="154" t="s">
        <v>41</v>
      </c>
      <c r="E62" s="690">
        <v>2339036000</v>
      </c>
      <c r="F62" s="1122">
        <v>2055999000</v>
      </c>
      <c r="G62" s="1122">
        <v>1075000</v>
      </c>
      <c r="H62" s="1122">
        <v>243614000</v>
      </c>
      <c r="I62" s="1122">
        <v>11698000</v>
      </c>
      <c r="J62" s="1122">
        <v>0</v>
      </c>
      <c r="K62" s="1122">
        <v>0</v>
      </c>
      <c r="L62" s="1123">
        <v>26650000</v>
      </c>
      <c r="M62" s="144"/>
      <c r="N62" s="144"/>
    </row>
    <row r="63" spans="1:14" ht="18.95" customHeight="1">
      <c r="A63" s="151"/>
      <c r="B63" s="152"/>
      <c r="C63" s="153"/>
      <c r="D63" s="154" t="s">
        <v>42</v>
      </c>
      <c r="E63" s="690">
        <v>2354417877.7000003</v>
      </c>
      <c r="F63" s="1122">
        <v>2059883696.21</v>
      </c>
      <c r="G63" s="1122">
        <v>1112000</v>
      </c>
      <c r="H63" s="1122">
        <v>243591899.44</v>
      </c>
      <c r="I63" s="1122">
        <v>22428465.050000001</v>
      </c>
      <c r="J63" s="1122">
        <v>0</v>
      </c>
      <c r="K63" s="1122">
        <v>0</v>
      </c>
      <c r="L63" s="1123">
        <v>27401817</v>
      </c>
      <c r="M63" s="144"/>
      <c r="N63" s="144"/>
    </row>
    <row r="64" spans="1:14" ht="18.95" customHeight="1">
      <c r="A64" s="151"/>
      <c r="B64" s="152"/>
      <c r="C64" s="153"/>
      <c r="D64" s="154" t="s">
        <v>43</v>
      </c>
      <c r="E64" s="690">
        <v>393892979.53999996</v>
      </c>
      <c r="F64" s="1122">
        <v>348115696.37</v>
      </c>
      <c r="G64" s="1122">
        <v>103733.13000000002</v>
      </c>
      <c r="H64" s="1122">
        <v>43884129.029999986</v>
      </c>
      <c r="I64" s="1122">
        <v>65615</v>
      </c>
      <c r="J64" s="1122">
        <v>0</v>
      </c>
      <c r="K64" s="1122">
        <v>0</v>
      </c>
      <c r="L64" s="1123">
        <v>1723806.0100000009</v>
      </c>
      <c r="M64" s="144"/>
      <c r="N64" s="144"/>
    </row>
    <row r="65" spans="1:14" ht="18.95" customHeight="1">
      <c r="A65" s="161" t="s">
        <v>4</v>
      </c>
      <c r="B65" s="152"/>
      <c r="C65" s="153"/>
      <c r="D65" s="154" t="s">
        <v>44</v>
      </c>
      <c r="E65" s="691">
        <v>0.16839970805921753</v>
      </c>
      <c r="F65" s="691">
        <v>0.16931705529526037</v>
      </c>
      <c r="G65" s="681">
        <v>9.6495934883720949E-2</v>
      </c>
      <c r="H65" s="681">
        <v>0.18013796017470254</v>
      </c>
      <c r="I65" s="681">
        <v>5.6090784749529832E-3</v>
      </c>
      <c r="J65" s="681">
        <v>0</v>
      </c>
      <c r="K65" s="681">
        <v>0</v>
      </c>
      <c r="L65" s="683">
        <v>6.4683152345215794E-2</v>
      </c>
      <c r="M65" s="144"/>
      <c r="N65" s="144"/>
    </row>
    <row r="66" spans="1:14" ht="18.95" customHeight="1">
      <c r="A66" s="155"/>
      <c r="B66" s="156"/>
      <c r="C66" s="153"/>
      <c r="D66" s="157" t="s">
        <v>45</v>
      </c>
      <c r="E66" s="684">
        <v>0.16729951945692359</v>
      </c>
      <c r="F66" s="684">
        <v>0.16899774342138901</v>
      </c>
      <c r="G66" s="684">
        <v>9.3285188848920883E-2</v>
      </c>
      <c r="H66" s="684">
        <v>0.1801543036976451</v>
      </c>
      <c r="I66" s="684">
        <v>2.9255234298791212E-3</v>
      </c>
      <c r="J66" s="684">
        <v>0</v>
      </c>
      <c r="K66" s="684">
        <v>0</v>
      </c>
      <c r="L66" s="685">
        <v>6.2908456399077509E-2</v>
      </c>
      <c r="M66" s="144"/>
      <c r="N66" s="144"/>
    </row>
    <row r="67" spans="1:14" ht="18.95" customHeight="1">
      <c r="A67" s="151" t="s">
        <v>96</v>
      </c>
      <c r="B67" s="152" t="s">
        <v>47</v>
      </c>
      <c r="C67" s="159" t="s">
        <v>341</v>
      </c>
      <c r="D67" s="160" t="s">
        <v>41</v>
      </c>
      <c r="E67" s="690">
        <v>4819484000</v>
      </c>
      <c r="F67" s="1122">
        <v>4489852000</v>
      </c>
      <c r="G67" s="1122">
        <v>1775000</v>
      </c>
      <c r="H67" s="1122">
        <v>298639000</v>
      </c>
      <c r="I67" s="1122">
        <v>20130000</v>
      </c>
      <c r="J67" s="1122">
        <v>0</v>
      </c>
      <c r="K67" s="1122">
        <v>0</v>
      </c>
      <c r="L67" s="1123">
        <v>9088000</v>
      </c>
      <c r="M67" s="144"/>
      <c r="N67" s="144"/>
    </row>
    <row r="68" spans="1:14" ht="18.95" customHeight="1">
      <c r="A68" s="151"/>
      <c r="B68" s="152"/>
      <c r="C68" s="153"/>
      <c r="D68" s="154" t="s">
        <v>42</v>
      </c>
      <c r="E68" s="690">
        <v>4832886465</v>
      </c>
      <c r="F68" s="1122">
        <v>4500631608</v>
      </c>
      <c r="G68" s="1122">
        <v>1780500</v>
      </c>
      <c r="H68" s="1122">
        <v>290540842</v>
      </c>
      <c r="I68" s="1122">
        <v>30554558</v>
      </c>
      <c r="J68" s="1122">
        <v>0</v>
      </c>
      <c r="K68" s="1122">
        <v>0</v>
      </c>
      <c r="L68" s="1123">
        <v>9378957</v>
      </c>
      <c r="M68" s="144"/>
      <c r="N68" s="144"/>
    </row>
    <row r="69" spans="1:14" ht="18.95" customHeight="1">
      <c r="A69" s="161" t="s">
        <v>4</v>
      </c>
      <c r="B69" s="152"/>
      <c r="C69" s="153"/>
      <c r="D69" s="154" t="s">
        <v>43</v>
      </c>
      <c r="E69" s="690">
        <v>833026774.51000011</v>
      </c>
      <c r="F69" s="1122">
        <v>783319673.22000003</v>
      </c>
      <c r="G69" s="1122">
        <v>295751.33999999997</v>
      </c>
      <c r="H69" s="1122">
        <v>48840454.259999998</v>
      </c>
      <c r="I69" s="1122">
        <v>91206.96</v>
      </c>
      <c r="J69" s="1122">
        <v>0</v>
      </c>
      <c r="K69" s="1122">
        <v>0</v>
      </c>
      <c r="L69" s="1123">
        <v>479688.72999999992</v>
      </c>
      <c r="M69" s="144"/>
      <c r="N69" s="144"/>
    </row>
    <row r="70" spans="1:14" ht="18.95" customHeight="1">
      <c r="A70" s="151"/>
      <c r="B70" s="152"/>
      <c r="C70" s="153"/>
      <c r="D70" s="154" t="s">
        <v>44</v>
      </c>
      <c r="E70" s="691">
        <v>0.17284563544769524</v>
      </c>
      <c r="F70" s="691">
        <v>0.17446447527000891</v>
      </c>
      <c r="G70" s="681">
        <v>0.1666204732394366</v>
      </c>
      <c r="H70" s="681">
        <v>0.16354345634696071</v>
      </c>
      <c r="I70" s="682">
        <v>4.530897168405365E-3</v>
      </c>
      <c r="J70" s="681">
        <v>0</v>
      </c>
      <c r="K70" s="681">
        <v>0</v>
      </c>
      <c r="L70" s="683">
        <v>5.2782650748239429E-2</v>
      </c>
      <c r="M70" s="144"/>
      <c r="N70" s="144"/>
    </row>
    <row r="71" spans="1:14" ht="18.95" customHeight="1">
      <c r="A71" s="167" t="s">
        <v>4</v>
      </c>
      <c r="B71" s="168" t="s">
        <v>4</v>
      </c>
      <c r="C71" s="163"/>
      <c r="D71" s="162" t="s">
        <v>45</v>
      </c>
      <c r="E71" s="684">
        <v>0.17236630335573175</v>
      </c>
      <c r="F71" s="684">
        <v>0.17404660977530956</v>
      </c>
      <c r="G71" s="684">
        <v>0.16610577927548439</v>
      </c>
      <c r="H71" s="684">
        <v>0.16810185419645751</v>
      </c>
      <c r="I71" s="684">
        <v>2.9850525083688008E-3</v>
      </c>
      <c r="J71" s="684">
        <v>0</v>
      </c>
      <c r="K71" s="684">
        <v>0</v>
      </c>
      <c r="L71" s="685">
        <v>5.1145210496220415E-2</v>
      </c>
      <c r="M71" s="144"/>
      <c r="N71" s="144"/>
    </row>
    <row r="72" spans="1:14" ht="18.95" customHeight="1">
      <c r="A72" s="164" t="s">
        <v>101</v>
      </c>
      <c r="B72" s="165" t="s">
        <v>47</v>
      </c>
      <c r="C72" s="159" t="s">
        <v>342</v>
      </c>
      <c r="D72" s="166" t="s">
        <v>41</v>
      </c>
      <c r="E72" s="692">
        <v>7623438000</v>
      </c>
      <c r="F72" s="1122">
        <v>7129458000</v>
      </c>
      <c r="G72" s="1122">
        <v>2548000</v>
      </c>
      <c r="H72" s="1122">
        <v>457428000</v>
      </c>
      <c r="I72" s="1122">
        <v>12236000</v>
      </c>
      <c r="J72" s="1122">
        <v>0</v>
      </c>
      <c r="K72" s="1122">
        <v>0</v>
      </c>
      <c r="L72" s="1123">
        <v>21768000</v>
      </c>
      <c r="M72" s="144"/>
      <c r="N72" s="144"/>
    </row>
    <row r="73" spans="1:14" ht="18.95" customHeight="1">
      <c r="A73" s="151"/>
      <c r="B73" s="152"/>
      <c r="C73" s="153"/>
      <c r="D73" s="154" t="s">
        <v>42</v>
      </c>
      <c r="E73" s="693">
        <v>7634666503.7399998</v>
      </c>
      <c r="F73" s="1122">
        <v>7132227667.2399998</v>
      </c>
      <c r="G73" s="1122">
        <v>2551300</v>
      </c>
      <c r="H73" s="1122">
        <v>457241440</v>
      </c>
      <c r="I73" s="1122">
        <v>19715000</v>
      </c>
      <c r="J73" s="1122">
        <v>0</v>
      </c>
      <c r="K73" s="1122">
        <v>0</v>
      </c>
      <c r="L73" s="1123">
        <v>22931096.5</v>
      </c>
      <c r="M73" s="144"/>
      <c r="N73" s="144"/>
    </row>
    <row r="74" spans="1:14" ht="18.95" customHeight="1">
      <c r="A74" s="151"/>
      <c r="B74" s="152"/>
      <c r="C74" s="153"/>
      <c r="D74" s="154" t="s">
        <v>43</v>
      </c>
      <c r="E74" s="693">
        <v>1323972096.48</v>
      </c>
      <c r="F74" s="1122">
        <v>1244452954.3299999</v>
      </c>
      <c r="G74" s="1122">
        <v>207113.86</v>
      </c>
      <c r="H74" s="1122">
        <v>77760624.580000043</v>
      </c>
      <c r="I74" s="1122">
        <v>70000</v>
      </c>
      <c r="J74" s="1122">
        <v>0</v>
      </c>
      <c r="K74" s="1122">
        <v>0</v>
      </c>
      <c r="L74" s="1123">
        <v>1481403.7100000002</v>
      </c>
      <c r="M74" s="144"/>
      <c r="N74" s="144"/>
    </row>
    <row r="75" spans="1:14" ht="18.95" customHeight="1">
      <c r="A75" s="151"/>
      <c r="B75" s="152"/>
      <c r="C75" s="153"/>
      <c r="D75" s="154" t="s">
        <v>44</v>
      </c>
      <c r="E75" s="691">
        <v>0.17367126176929623</v>
      </c>
      <c r="F75" s="691">
        <v>0.17455085005480078</v>
      </c>
      <c r="G75" s="681">
        <v>8.1284874411302971E-2</v>
      </c>
      <c r="H75" s="681">
        <v>0.16999533168061431</v>
      </c>
      <c r="I75" s="681">
        <v>5.7208237986270021E-3</v>
      </c>
      <c r="J75" s="681">
        <v>0</v>
      </c>
      <c r="K75" s="681">
        <v>0</v>
      </c>
      <c r="L75" s="683">
        <v>6.805419468945241E-2</v>
      </c>
      <c r="M75" s="144"/>
      <c r="N75" s="144"/>
    </row>
    <row r="76" spans="1:14" ht="18.95" customHeight="1">
      <c r="A76" s="167" t="s">
        <v>4</v>
      </c>
      <c r="B76" s="168" t="s">
        <v>4</v>
      </c>
      <c r="C76" s="153"/>
      <c r="D76" s="162" t="s">
        <v>45</v>
      </c>
      <c r="E76" s="684">
        <v>0.1734158389015977</v>
      </c>
      <c r="F76" s="684">
        <v>0.17448306649632978</v>
      </c>
      <c r="G76" s="684">
        <v>8.1179735820954016E-2</v>
      </c>
      <c r="H76" s="684">
        <v>0.17006469181795955</v>
      </c>
      <c r="I76" s="684">
        <v>3.550595992898808E-3</v>
      </c>
      <c r="J76" s="684">
        <v>0</v>
      </c>
      <c r="K76" s="684">
        <v>0</v>
      </c>
      <c r="L76" s="685">
        <v>6.4602393086610588E-2</v>
      </c>
      <c r="M76" s="144"/>
      <c r="N76" s="144"/>
    </row>
    <row r="77" spans="1:14" ht="18.95" customHeight="1">
      <c r="A77" s="151" t="s">
        <v>106</v>
      </c>
      <c r="B77" s="152" t="s">
        <v>47</v>
      </c>
      <c r="C77" s="159" t="s">
        <v>343</v>
      </c>
      <c r="D77" s="160" t="s">
        <v>41</v>
      </c>
      <c r="E77" s="692">
        <v>2382061000</v>
      </c>
      <c r="F77" s="1122">
        <v>2154526000</v>
      </c>
      <c r="G77" s="1122">
        <v>1091000</v>
      </c>
      <c r="H77" s="1122">
        <v>206191000</v>
      </c>
      <c r="I77" s="1122">
        <v>6866000</v>
      </c>
      <c r="J77" s="1122">
        <v>0</v>
      </c>
      <c r="K77" s="1122">
        <v>0</v>
      </c>
      <c r="L77" s="1123">
        <v>13387000</v>
      </c>
      <c r="M77" s="144"/>
      <c r="N77" s="144"/>
    </row>
    <row r="78" spans="1:14" ht="18.95" customHeight="1">
      <c r="A78" s="151"/>
      <c r="B78" s="152"/>
      <c r="C78" s="153"/>
      <c r="D78" s="154" t="s">
        <v>42</v>
      </c>
      <c r="E78" s="693">
        <v>2388122465.77</v>
      </c>
      <c r="F78" s="1122">
        <v>2155859209.6599998</v>
      </c>
      <c r="G78" s="1122">
        <v>1139680</v>
      </c>
      <c r="H78" s="1122">
        <v>206715329.5</v>
      </c>
      <c r="I78" s="1122">
        <v>10944400.609999999</v>
      </c>
      <c r="J78" s="1122">
        <v>0</v>
      </c>
      <c r="K78" s="1122">
        <v>0</v>
      </c>
      <c r="L78" s="1123">
        <v>13463846</v>
      </c>
      <c r="M78" s="144"/>
      <c r="N78" s="144"/>
    </row>
    <row r="79" spans="1:14" ht="18.95" customHeight="1">
      <c r="A79" s="151"/>
      <c r="B79" s="152"/>
      <c r="C79" s="153"/>
      <c r="D79" s="154" t="s">
        <v>43</v>
      </c>
      <c r="E79" s="693">
        <v>406305222.44</v>
      </c>
      <c r="F79" s="1122">
        <v>371113032.38999999</v>
      </c>
      <c r="G79" s="1122">
        <v>84583.929999999978</v>
      </c>
      <c r="H79" s="1122">
        <v>33393910.13000001</v>
      </c>
      <c r="I79" s="1122">
        <v>159000</v>
      </c>
      <c r="J79" s="1122">
        <v>0</v>
      </c>
      <c r="K79" s="1122">
        <v>0</v>
      </c>
      <c r="L79" s="1123">
        <v>1554695.9900000002</v>
      </c>
      <c r="M79" s="144"/>
      <c r="N79" s="144"/>
    </row>
    <row r="80" spans="1:14" ht="18.95" customHeight="1">
      <c r="A80" s="161" t="s">
        <v>4</v>
      </c>
      <c r="B80" s="152"/>
      <c r="C80" s="153"/>
      <c r="D80" s="154" t="s">
        <v>44</v>
      </c>
      <c r="E80" s="691">
        <v>0.17056877319262606</v>
      </c>
      <c r="F80" s="691">
        <v>0.17224811043821239</v>
      </c>
      <c r="G80" s="681">
        <v>7.7528808432630589E-2</v>
      </c>
      <c r="H80" s="681">
        <v>0.16195619658472005</v>
      </c>
      <c r="I80" s="682">
        <v>2.3157588115351006E-2</v>
      </c>
      <c r="J80" s="681">
        <v>0</v>
      </c>
      <c r="K80" s="681">
        <v>0</v>
      </c>
      <c r="L80" s="683">
        <v>0.11613475685366402</v>
      </c>
      <c r="M80" s="144"/>
      <c r="N80" s="144"/>
    </row>
    <row r="81" spans="1:14" ht="18.95" customHeight="1">
      <c r="A81" s="155"/>
      <c r="B81" s="156"/>
      <c r="C81" s="153"/>
      <c r="D81" s="157" t="s">
        <v>45</v>
      </c>
      <c r="E81" s="684">
        <v>0.17013584029452</v>
      </c>
      <c r="F81" s="684">
        <v>0.17214159010343172</v>
      </c>
      <c r="G81" s="684">
        <v>7.4217262740418344E-2</v>
      </c>
      <c r="H81" s="684">
        <v>0.16154539777370508</v>
      </c>
      <c r="I81" s="684">
        <v>1.4527976968854762E-2</v>
      </c>
      <c r="J81" s="684">
        <v>0</v>
      </c>
      <c r="K81" s="684">
        <v>0</v>
      </c>
      <c r="L81" s="685">
        <v>0.11547190824969331</v>
      </c>
      <c r="M81" s="144"/>
      <c r="N81" s="144"/>
    </row>
    <row r="82" spans="1:14" ht="18.95" customHeight="1">
      <c r="A82" s="151" t="s">
        <v>110</v>
      </c>
      <c r="B82" s="152" t="s">
        <v>47</v>
      </c>
      <c r="C82" s="159" t="s">
        <v>344</v>
      </c>
      <c r="D82" s="154" t="s">
        <v>41</v>
      </c>
      <c r="E82" s="694">
        <v>3074791000</v>
      </c>
      <c r="F82" s="1122">
        <v>2789471000</v>
      </c>
      <c r="G82" s="1122">
        <v>1400000</v>
      </c>
      <c r="H82" s="1122">
        <v>269142000</v>
      </c>
      <c r="I82" s="1122">
        <v>3541000</v>
      </c>
      <c r="J82" s="1122">
        <v>0</v>
      </c>
      <c r="K82" s="1122">
        <v>0</v>
      </c>
      <c r="L82" s="1123">
        <v>11237000</v>
      </c>
      <c r="M82" s="144"/>
      <c r="N82" s="144"/>
    </row>
    <row r="83" spans="1:14" ht="18.95" customHeight="1">
      <c r="A83" s="151"/>
      <c r="B83" s="152"/>
      <c r="C83" s="153"/>
      <c r="D83" s="154" t="s">
        <v>42</v>
      </c>
      <c r="E83" s="694">
        <v>3081326766.9099998</v>
      </c>
      <c r="F83" s="1122">
        <v>2790306754.7799997</v>
      </c>
      <c r="G83" s="1122">
        <v>1414600</v>
      </c>
      <c r="H83" s="1122">
        <v>269412074.87</v>
      </c>
      <c r="I83" s="1122">
        <v>8559502.2599999998</v>
      </c>
      <c r="J83" s="1122">
        <v>0</v>
      </c>
      <c r="K83" s="1122">
        <v>0</v>
      </c>
      <c r="L83" s="1123">
        <v>11633835</v>
      </c>
      <c r="M83" s="144"/>
      <c r="N83" s="144"/>
    </row>
    <row r="84" spans="1:14" ht="18.95" customHeight="1">
      <c r="A84" s="151"/>
      <c r="B84" s="152"/>
      <c r="C84" s="153"/>
      <c r="D84" s="154" t="s">
        <v>43</v>
      </c>
      <c r="E84" s="694">
        <v>516423768.89999998</v>
      </c>
      <c r="F84" s="1122">
        <v>471735201.81999999</v>
      </c>
      <c r="G84" s="1122">
        <v>93923.01</v>
      </c>
      <c r="H84" s="1122">
        <v>43015736.219999984</v>
      </c>
      <c r="I84" s="1122">
        <v>0</v>
      </c>
      <c r="J84" s="1122">
        <v>0</v>
      </c>
      <c r="K84" s="1122">
        <v>0</v>
      </c>
      <c r="L84" s="1123">
        <v>1578907.85</v>
      </c>
      <c r="M84" s="144"/>
      <c r="N84" s="144"/>
    </row>
    <row r="85" spans="1:14" ht="18.95" customHeight="1">
      <c r="A85" s="161" t="s">
        <v>4</v>
      </c>
      <c r="B85" s="152"/>
      <c r="C85" s="153"/>
      <c r="D85" s="154" t="s">
        <v>44</v>
      </c>
      <c r="E85" s="691">
        <v>0.16795410449035397</v>
      </c>
      <c r="F85" s="691">
        <v>0.16911278225154519</v>
      </c>
      <c r="G85" s="681">
        <v>6.7087864285714283E-2</v>
      </c>
      <c r="H85" s="681">
        <v>0.15982543125933515</v>
      </c>
      <c r="I85" s="681">
        <v>0</v>
      </c>
      <c r="J85" s="681">
        <v>0</v>
      </c>
      <c r="K85" s="681">
        <v>0</v>
      </c>
      <c r="L85" s="683">
        <v>0.14050973124499422</v>
      </c>
      <c r="M85" s="144"/>
      <c r="N85" s="144"/>
    </row>
    <row r="86" spans="1:14" ht="18.95" customHeight="1">
      <c r="A86" s="155"/>
      <c r="B86" s="156"/>
      <c r="C86" s="153"/>
      <c r="D86" s="162" t="s">
        <v>45</v>
      </c>
      <c r="E86" s="684">
        <v>0.16759785896316259</v>
      </c>
      <c r="F86" s="684">
        <v>0.16906212946368104</v>
      </c>
      <c r="G86" s="684">
        <v>6.6395454545454535E-2</v>
      </c>
      <c r="H86" s="684">
        <v>0.15966521263293956</v>
      </c>
      <c r="I86" s="684">
        <v>0</v>
      </c>
      <c r="J86" s="684">
        <v>0</v>
      </c>
      <c r="K86" s="684">
        <v>0</v>
      </c>
      <c r="L86" s="685">
        <v>0.13571688527471809</v>
      </c>
      <c r="M86" s="144"/>
      <c r="N86" s="144"/>
    </row>
    <row r="87" spans="1:14" ht="18.95" customHeight="1">
      <c r="A87" s="151" t="s">
        <v>114</v>
      </c>
      <c r="B87" s="152" t="s">
        <v>47</v>
      </c>
      <c r="C87" s="159" t="s">
        <v>345</v>
      </c>
      <c r="D87" s="160" t="s">
        <v>41</v>
      </c>
      <c r="E87" s="692">
        <v>6830114000</v>
      </c>
      <c r="F87" s="1122">
        <v>6311126000</v>
      </c>
      <c r="G87" s="1122">
        <v>3246000</v>
      </c>
      <c r="H87" s="1122">
        <v>494238000</v>
      </c>
      <c r="I87" s="1122">
        <v>10865000</v>
      </c>
      <c r="J87" s="1122">
        <v>0</v>
      </c>
      <c r="K87" s="1122">
        <v>0</v>
      </c>
      <c r="L87" s="1123">
        <v>10639000</v>
      </c>
      <c r="M87" s="144"/>
      <c r="N87" s="144"/>
    </row>
    <row r="88" spans="1:14" ht="18.95" customHeight="1">
      <c r="A88" s="151"/>
      <c r="B88" s="152"/>
      <c r="C88" s="153"/>
      <c r="D88" s="154" t="s">
        <v>42</v>
      </c>
      <c r="E88" s="693">
        <v>6864755140.9099998</v>
      </c>
      <c r="F88" s="1122">
        <v>6327633326.4299994</v>
      </c>
      <c r="G88" s="1122">
        <v>3275042.68</v>
      </c>
      <c r="H88" s="1122">
        <v>489246633.19999999</v>
      </c>
      <c r="I88" s="1122">
        <v>32623607.600000001</v>
      </c>
      <c r="J88" s="1122">
        <v>0</v>
      </c>
      <c r="K88" s="1122">
        <v>0</v>
      </c>
      <c r="L88" s="1123">
        <v>11976531</v>
      </c>
      <c r="M88" s="144"/>
      <c r="N88" s="144"/>
    </row>
    <row r="89" spans="1:14" ht="18.95" customHeight="1">
      <c r="A89" s="151"/>
      <c r="B89" s="152"/>
      <c r="C89" s="153"/>
      <c r="D89" s="154" t="s">
        <v>43</v>
      </c>
      <c r="E89" s="693">
        <v>1189509429.9799998</v>
      </c>
      <c r="F89" s="1122">
        <v>1095242911.8199999</v>
      </c>
      <c r="G89" s="1122">
        <v>255487.61</v>
      </c>
      <c r="H89" s="1122">
        <v>92551433.499999955</v>
      </c>
      <c r="I89" s="1122">
        <v>0</v>
      </c>
      <c r="J89" s="1122">
        <v>0</v>
      </c>
      <c r="K89" s="1122">
        <v>0</v>
      </c>
      <c r="L89" s="1123">
        <v>1459597.0499999996</v>
      </c>
      <c r="M89" s="144"/>
      <c r="N89" s="144"/>
    </row>
    <row r="90" spans="1:14" ht="18.95" customHeight="1">
      <c r="A90" s="161" t="s">
        <v>4</v>
      </c>
      <c r="B90" s="152"/>
      <c r="C90" s="153"/>
      <c r="D90" s="154" t="s">
        <v>44</v>
      </c>
      <c r="E90" s="691">
        <v>0.17415659972586106</v>
      </c>
      <c r="F90" s="691">
        <v>0.17354160126418011</v>
      </c>
      <c r="G90" s="681">
        <v>7.8708444239063452E-2</v>
      </c>
      <c r="H90" s="681">
        <v>0.18726086116405447</v>
      </c>
      <c r="I90" s="681">
        <v>0</v>
      </c>
      <c r="J90" s="681">
        <v>0</v>
      </c>
      <c r="K90" s="681">
        <v>0</v>
      </c>
      <c r="L90" s="683">
        <v>0.13719306795751476</v>
      </c>
      <c r="M90" s="144"/>
      <c r="N90" s="144"/>
    </row>
    <row r="91" spans="1:14" ht="18.95" customHeight="1">
      <c r="A91" s="155"/>
      <c r="B91" s="156"/>
      <c r="C91" s="153"/>
      <c r="D91" s="157" t="s">
        <v>45</v>
      </c>
      <c r="E91" s="684">
        <v>0.17327776527544389</v>
      </c>
      <c r="F91" s="684">
        <v>0.1730888715130286</v>
      </c>
      <c r="G91" s="684">
        <v>7.8010467332291375E-2</v>
      </c>
      <c r="H91" s="684">
        <v>0.18917132427596225</v>
      </c>
      <c r="I91" s="684">
        <v>0</v>
      </c>
      <c r="J91" s="684">
        <v>0</v>
      </c>
      <c r="K91" s="684">
        <v>0</v>
      </c>
      <c r="L91" s="685">
        <v>0.12187143756401579</v>
      </c>
      <c r="M91" s="144"/>
      <c r="N91" s="144"/>
    </row>
    <row r="92" spans="1:14" ht="18.95" customHeight="1">
      <c r="A92" s="151" t="s">
        <v>118</v>
      </c>
      <c r="B92" s="152" t="s">
        <v>47</v>
      </c>
      <c r="C92" s="159" t="s">
        <v>346</v>
      </c>
      <c r="D92" s="154" t="s">
        <v>41</v>
      </c>
      <c r="E92" s="694">
        <v>3206708000</v>
      </c>
      <c r="F92" s="1122">
        <v>2925522000</v>
      </c>
      <c r="G92" s="1122">
        <v>1181000</v>
      </c>
      <c r="H92" s="1122">
        <v>258785000</v>
      </c>
      <c r="I92" s="1122">
        <v>13190000</v>
      </c>
      <c r="J92" s="1122">
        <v>0</v>
      </c>
      <c r="K92" s="1122">
        <v>0</v>
      </c>
      <c r="L92" s="1123">
        <v>8030000</v>
      </c>
      <c r="M92" s="144"/>
      <c r="N92" s="144"/>
    </row>
    <row r="93" spans="1:14" ht="18.95" customHeight="1">
      <c r="A93" s="151"/>
      <c r="B93" s="152"/>
      <c r="C93" s="169"/>
      <c r="D93" s="154" t="s">
        <v>42</v>
      </c>
      <c r="E93" s="694">
        <v>3229180784.7799997</v>
      </c>
      <c r="F93" s="1122">
        <v>2933950267.0799999</v>
      </c>
      <c r="G93" s="1122">
        <v>1188600</v>
      </c>
      <c r="H93" s="1122">
        <v>255489850.38999999</v>
      </c>
      <c r="I93" s="1122">
        <v>29478349.310000002</v>
      </c>
      <c r="J93" s="1122">
        <v>0</v>
      </c>
      <c r="K93" s="1122">
        <v>0</v>
      </c>
      <c r="L93" s="1123">
        <v>9073718</v>
      </c>
      <c r="M93" s="144"/>
      <c r="N93" s="144"/>
    </row>
    <row r="94" spans="1:14" ht="18.95" customHeight="1">
      <c r="A94" s="151"/>
      <c r="B94" s="152"/>
      <c r="C94" s="169"/>
      <c r="D94" s="154" t="s">
        <v>43</v>
      </c>
      <c r="E94" s="694">
        <v>540402468.24000001</v>
      </c>
      <c r="F94" s="1122">
        <v>489047723.37</v>
      </c>
      <c r="G94" s="1122">
        <v>147595.46</v>
      </c>
      <c r="H94" s="1122">
        <v>49768153.660000011</v>
      </c>
      <c r="I94" s="1122">
        <v>156015.20000000001</v>
      </c>
      <c r="J94" s="1122">
        <v>0</v>
      </c>
      <c r="K94" s="1122">
        <v>0</v>
      </c>
      <c r="L94" s="1123">
        <v>1282980.5499999998</v>
      </c>
      <c r="M94" s="144"/>
      <c r="N94" s="144"/>
    </row>
    <row r="95" spans="1:14" ht="18.95" customHeight="1">
      <c r="A95" s="161" t="s">
        <v>4</v>
      </c>
      <c r="B95" s="152"/>
      <c r="C95" s="170" t="s">
        <v>4</v>
      </c>
      <c r="D95" s="154" t="s">
        <v>44</v>
      </c>
      <c r="E95" s="691">
        <v>0.16852250602175189</v>
      </c>
      <c r="F95" s="691">
        <v>0.16716597016532433</v>
      </c>
      <c r="G95" s="681">
        <v>0.12497498729889923</v>
      </c>
      <c r="H95" s="681">
        <v>0.19231467689394677</v>
      </c>
      <c r="I95" s="681">
        <v>1.1828294162244126E-2</v>
      </c>
      <c r="J95" s="681">
        <v>0</v>
      </c>
      <c r="K95" s="681">
        <v>0</v>
      </c>
      <c r="L95" s="683">
        <v>0.15977341843088416</v>
      </c>
      <c r="M95" s="144"/>
      <c r="N95" s="144"/>
    </row>
    <row r="96" spans="1:14" ht="18.95" customHeight="1">
      <c r="A96" s="155"/>
      <c r="B96" s="156"/>
      <c r="C96" s="171"/>
      <c r="D96" s="162" t="s">
        <v>45</v>
      </c>
      <c r="E96" s="684">
        <v>0.16734971011442365</v>
      </c>
      <c r="F96" s="684">
        <v>0.16668575771624186</v>
      </c>
      <c r="G96" s="684">
        <v>0.12417588759885578</v>
      </c>
      <c r="H96" s="684">
        <v>0.19479503230374887</v>
      </c>
      <c r="I96" s="684">
        <v>5.2925351538281231E-3</v>
      </c>
      <c r="J96" s="684">
        <v>0</v>
      </c>
      <c r="K96" s="684">
        <v>0</v>
      </c>
      <c r="L96" s="685">
        <v>0.14139524173001627</v>
      </c>
      <c r="M96" s="144"/>
      <c r="N96" s="144"/>
    </row>
    <row r="97" spans="1:12" ht="27" customHeight="1">
      <c r="A97" s="661"/>
      <c r="E97" s="172"/>
      <c r="F97" s="172"/>
      <c r="G97" s="172"/>
      <c r="H97" s="172"/>
      <c r="I97" s="172"/>
      <c r="J97" s="172"/>
      <c r="K97" s="172"/>
      <c r="L97" s="172"/>
    </row>
    <row r="98" spans="1:12" ht="18" customHeight="1">
      <c r="A98" s="1620"/>
      <c r="B98" s="1620"/>
      <c r="C98" s="1620"/>
      <c r="D98" s="1620"/>
      <c r="E98" s="1620"/>
      <c r="F98" s="1620"/>
      <c r="G98" s="1620"/>
      <c r="H98" s="1620"/>
      <c r="I98" s="1620"/>
      <c r="J98" s="1620"/>
      <c r="K98" s="1620"/>
      <c r="L98" s="1620"/>
    </row>
    <row r="99" spans="1:12" ht="18">
      <c r="E99" s="172"/>
      <c r="F99" s="172"/>
      <c r="G99" s="172"/>
      <c r="H99" s="172"/>
      <c r="I99" s="172"/>
      <c r="J99" s="172"/>
      <c r="K99" s="172"/>
      <c r="L99" s="172"/>
    </row>
    <row r="100" spans="1:12">
      <c r="G100" s="158"/>
      <c r="H100" s="1005"/>
      <c r="I100" s="1006"/>
      <c r="J100" s="158"/>
    </row>
  </sheetData>
  <mergeCells count="1">
    <mergeCell ref="A98:L98"/>
  </mergeCells>
  <printOptions horizontalCentered="1"/>
  <pageMargins left="0.70866141732283472" right="0.70866141732283472" top="0.62992125984251968" bottom="0.19685039370078741" header="0.43307086614173229" footer="0"/>
  <pageSetup paperSize="9" scale="73" firstPageNumber="44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N75"/>
  <sheetViews>
    <sheetView showGridLines="0" zoomScale="70" zoomScaleNormal="70" workbookViewId="0">
      <selection activeCell="P30" sqref="P30"/>
    </sheetView>
  </sheetViews>
  <sheetFormatPr defaultColWidth="5.140625" defaultRowHeight="15"/>
  <cols>
    <col min="1" max="1" width="5.140625" style="332" customWidth="1"/>
    <col min="2" max="2" width="2.5703125" style="332" customWidth="1"/>
    <col min="3" max="3" width="58.5703125" style="332" customWidth="1"/>
    <col min="4" max="4" width="19.85546875" style="332" customWidth="1"/>
    <col min="5" max="5" width="2.28515625" style="332" customWidth="1"/>
    <col min="6" max="7" width="20.85546875" style="332" customWidth="1"/>
    <col min="8" max="9" width="20.7109375" style="332" customWidth="1"/>
    <col min="10" max="10" width="5.85546875" style="332" customWidth="1"/>
    <col min="11" max="11" width="13.140625" style="332" bestFit="1" customWidth="1"/>
    <col min="12" max="13" width="12.5703125" style="332" customWidth="1"/>
    <col min="14" max="14" width="15.5703125" style="332" bestFit="1" customWidth="1"/>
    <col min="15" max="15" width="12.5703125" style="332" customWidth="1"/>
    <col min="16" max="16" width="15.5703125" style="332" bestFit="1" customWidth="1"/>
    <col min="17" max="17" width="12.5703125" style="332" customWidth="1"/>
    <col min="18" max="18" width="22.85546875" style="332" customWidth="1"/>
    <col min="19" max="247" width="12.5703125" style="332" customWidth="1"/>
    <col min="248" max="256" width="5.140625" style="332"/>
    <col min="257" max="257" width="5.140625" style="332" customWidth="1"/>
    <col min="258" max="258" width="2.5703125" style="332" customWidth="1"/>
    <col min="259" max="259" width="58.5703125" style="332" customWidth="1"/>
    <col min="260" max="260" width="19.85546875" style="332" customWidth="1"/>
    <col min="261" max="261" width="2.28515625" style="332" customWidth="1"/>
    <col min="262" max="263" width="20.85546875" style="332" customWidth="1"/>
    <col min="264" max="265" width="20.7109375" style="332" customWidth="1"/>
    <col min="266" max="266" width="5.85546875" style="332" customWidth="1"/>
    <col min="267" max="503" width="12.5703125" style="332" customWidth="1"/>
    <col min="504" max="512" width="5.140625" style="332"/>
    <col min="513" max="513" width="5.140625" style="332" customWidth="1"/>
    <col min="514" max="514" width="2.5703125" style="332" customWidth="1"/>
    <col min="515" max="515" width="58.5703125" style="332" customWidth="1"/>
    <col min="516" max="516" width="19.85546875" style="332" customWidth="1"/>
    <col min="517" max="517" width="2.28515625" style="332" customWidth="1"/>
    <col min="518" max="519" width="20.85546875" style="332" customWidth="1"/>
    <col min="520" max="521" width="20.7109375" style="332" customWidth="1"/>
    <col min="522" max="522" width="5.85546875" style="332" customWidth="1"/>
    <col min="523" max="759" width="12.5703125" style="332" customWidth="1"/>
    <col min="760" max="768" width="5.140625" style="332"/>
    <col min="769" max="769" width="5.140625" style="332" customWidth="1"/>
    <col min="770" max="770" width="2.5703125" style="332" customWidth="1"/>
    <col min="771" max="771" width="58.5703125" style="332" customWidth="1"/>
    <col min="772" max="772" width="19.85546875" style="332" customWidth="1"/>
    <col min="773" max="773" width="2.28515625" style="332" customWidth="1"/>
    <col min="774" max="775" width="20.85546875" style="332" customWidth="1"/>
    <col min="776" max="777" width="20.7109375" style="332" customWidth="1"/>
    <col min="778" max="778" width="5.85546875" style="332" customWidth="1"/>
    <col min="779" max="1015" width="12.5703125" style="332" customWidth="1"/>
    <col min="1016" max="1024" width="5.140625" style="332"/>
    <col min="1025" max="1025" width="5.140625" style="332" customWidth="1"/>
    <col min="1026" max="1026" width="2.5703125" style="332" customWidth="1"/>
    <col min="1027" max="1027" width="58.5703125" style="332" customWidth="1"/>
    <col min="1028" max="1028" width="19.85546875" style="332" customWidth="1"/>
    <col min="1029" max="1029" width="2.28515625" style="332" customWidth="1"/>
    <col min="1030" max="1031" width="20.85546875" style="332" customWidth="1"/>
    <col min="1032" max="1033" width="20.7109375" style="332" customWidth="1"/>
    <col min="1034" max="1034" width="5.85546875" style="332" customWidth="1"/>
    <col min="1035" max="1271" width="12.5703125" style="332" customWidth="1"/>
    <col min="1272" max="1280" width="5.140625" style="332"/>
    <col min="1281" max="1281" width="5.140625" style="332" customWidth="1"/>
    <col min="1282" max="1282" width="2.5703125" style="332" customWidth="1"/>
    <col min="1283" max="1283" width="58.5703125" style="332" customWidth="1"/>
    <col min="1284" max="1284" width="19.85546875" style="332" customWidth="1"/>
    <col min="1285" max="1285" width="2.28515625" style="332" customWidth="1"/>
    <col min="1286" max="1287" width="20.85546875" style="332" customWidth="1"/>
    <col min="1288" max="1289" width="20.7109375" style="332" customWidth="1"/>
    <col min="1290" max="1290" width="5.85546875" style="332" customWidth="1"/>
    <col min="1291" max="1527" width="12.5703125" style="332" customWidth="1"/>
    <col min="1528" max="1536" width="5.140625" style="332"/>
    <col min="1537" max="1537" width="5.140625" style="332" customWidth="1"/>
    <col min="1538" max="1538" width="2.5703125" style="332" customWidth="1"/>
    <col min="1539" max="1539" width="58.5703125" style="332" customWidth="1"/>
    <col min="1540" max="1540" width="19.85546875" style="332" customWidth="1"/>
    <col min="1541" max="1541" width="2.28515625" style="332" customWidth="1"/>
    <col min="1542" max="1543" width="20.85546875" style="332" customWidth="1"/>
    <col min="1544" max="1545" width="20.7109375" style="332" customWidth="1"/>
    <col min="1546" max="1546" width="5.85546875" style="332" customWidth="1"/>
    <col min="1547" max="1783" width="12.5703125" style="332" customWidth="1"/>
    <col min="1784" max="1792" width="5.140625" style="332"/>
    <col min="1793" max="1793" width="5.140625" style="332" customWidth="1"/>
    <col min="1794" max="1794" width="2.5703125" style="332" customWidth="1"/>
    <col min="1795" max="1795" width="58.5703125" style="332" customWidth="1"/>
    <col min="1796" max="1796" width="19.85546875" style="332" customWidth="1"/>
    <col min="1797" max="1797" width="2.28515625" style="332" customWidth="1"/>
    <col min="1798" max="1799" width="20.85546875" style="332" customWidth="1"/>
    <col min="1800" max="1801" width="20.7109375" style="332" customWidth="1"/>
    <col min="1802" max="1802" width="5.85546875" style="332" customWidth="1"/>
    <col min="1803" max="2039" width="12.5703125" style="332" customWidth="1"/>
    <col min="2040" max="2048" width="5.140625" style="332"/>
    <col min="2049" max="2049" width="5.140625" style="332" customWidth="1"/>
    <col min="2050" max="2050" width="2.5703125" style="332" customWidth="1"/>
    <col min="2051" max="2051" width="58.5703125" style="332" customWidth="1"/>
    <col min="2052" max="2052" width="19.85546875" style="332" customWidth="1"/>
    <col min="2053" max="2053" width="2.28515625" style="332" customWidth="1"/>
    <col min="2054" max="2055" width="20.85546875" style="332" customWidth="1"/>
    <col min="2056" max="2057" width="20.7109375" style="332" customWidth="1"/>
    <col min="2058" max="2058" width="5.85546875" style="332" customWidth="1"/>
    <col min="2059" max="2295" width="12.5703125" style="332" customWidth="1"/>
    <col min="2296" max="2304" width="5.140625" style="332"/>
    <col min="2305" max="2305" width="5.140625" style="332" customWidth="1"/>
    <col min="2306" max="2306" width="2.5703125" style="332" customWidth="1"/>
    <col min="2307" max="2307" width="58.5703125" style="332" customWidth="1"/>
    <col min="2308" max="2308" width="19.85546875" style="332" customWidth="1"/>
    <col min="2309" max="2309" width="2.28515625" style="332" customWidth="1"/>
    <col min="2310" max="2311" width="20.85546875" style="332" customWidth="1"/>
    <col min="2312" max="2313" width="20.7109375" style="332" customWidth="1"/>
    <col min="2314" max="2314" width="5.85546875" style="332" customWidth="1"/>
    <col min="2315" max="2551" width="12.5703125" style="332" customWidth="1"/>
    <col min="2552" max="2560" width="5.140625" style="332"/>
    <col min="2561" max="2561" width="5.140625" style="332" customWidth="1"/>
    <col min="2562" max="2562" width="2.5703125" style="332" customWidth="1"/>
    <col min="2563" max="2563" width="58.5703125" style="332" customWidth="1"/>
    <col min="2564" max="2564" width="19.85546875" style="332" customWidth="1"/>
    <col min="2565" max="2565" width="2.28515625" style="332" customWidth="1"/>
    <col min="2566" max="2567" width="20.85546875" style="332" customWidth="1"/>
    <col min="2568" max="2569" width="20.7109375" style="332" customWidth="1"/>
    <col min="2570" max="2570" width="5.85546875" style="332" customWidth="1"/>
    <col min="2571" max="2807" width="12.5703125" style="332" customWidth="1"/>
    <col min="2808" max="2816" width="5.140625" style="332"/>
    <col min="2817" max="2817" width="5.140625" style="332" customWidth="1"/>
    <col min="2818" max="2818" width="2.5703125" style="332" customWidth="1"/>
    <col min="2819" max="2819" width="58.5703125" style="332" customWidth="1"/>
    <col min="2820" max="2820" width="19.85546875" style="332" customWidth="1"/>
    <col min="2821" max="2821" width="2.28515625" style="332" customWidth="1"/>
    <col min="2822" max="2823" width="20.85546875" style="332" customWidth="1"/>
    <col min="2824" max="2825" width="20.7109375" style="332" customWidth="1"/>
    <col min="2826" max="2826" width="5.85546875" style="332" customWidth="1"/>
    <col min="2827" max="3063" width="12.5703125" style="332" customWidth="1"/>
    <col min="3064" max="3072" width="5.140625" style="332"/>
    <col min="3073" max="3073" width="5.140625" style="332" customWidth="1"/>
    <col min="3074" max="3074" width="2.5703125" style="332" customWidth="1"/>
    <col min="3075" max="3075" width="58.5703125" style="332" customWidth="1"/>
    <col min="3076" max="3076" width="19.85546875" style="332" customWidth="1"/>
    <col min="3077" max="3077" width="2.28515625" style="332" customWidth="1"/>
    <col min="3078" max="3079" width="20.85546875" style="332" customWidth="1"/>
    <col min="3080" max="3081" width="20.7109375" style="332" customWidth="1"/>
    <col min="3082" max="3082" width="5.85546875" style="332" customWidth="1"/>
    <col min="3083" max="3319" width="12.5703125" style="332" customWidth="1"/>
    <col min="3320" max="3328" width="5.140625" style="332"/>
    <col min="3329" max="3329" width="5.140625" style="332" customWidth="1"/>
    <col min="3330" max="3330" width="2.5703125" style="332" customWidth="1"/>
    <col min="3331" max="3331" width="58.5703125" style="332" customWidth="1"/>
    <col min="3332" max="3332" width="19.85546875" style="332" customWidth="1"/>
    <col min="3333" max="3333" width="2.28515625" style="332" customWidth="1"/>
    <col min="3334" max="3335" width="20.85546875" style="332" customWidth="1"/>
    <col min="3336" max="3337" width="20.7109375" style="332" customWidth="1"/>
    <col min="3338" max="3338" width="5.85546875" style="332" customWidth="1"/>
    <col min="3339" max="3575" width="12.5703125" style="332" customWidth="1"/>
    <col min="3576" max="3584" width="5.140625" style="332"/>
    <col min="3585" max="3585" width="5.140625" style="332" customWidth="1"/>
    <col min="3586" max="3586" width="2.5703125" style="332" customWidth="1"/>
    <col min="3587" max="3587" width="58.5703125" style="332" customWidth="1"/>
    <col min="3588" max="3588" width="19.85546875" style="332" customWidth="1"/>
    <col min="3589" max="3589" width="2.28515625" style="332" customWidth="1"/>
    <col min="3590" max="3591" width="20.85546875" style="332" customWidth="1"/>
    <col min="3592" max="3593" width="20.7109375" style="332" customWidth="1"/>
    <col min="3594" max="3594" width="5.85546875" style="332" customWidth="1"/>
    <col min="3595" max="3831" width="12.5703125" style="332" customWidth="1"/>
    <col min="3832" max="3840" width="5.140625" style="332"/>
    <col min="3841" max="3841" width="5.140625" style="332" customWidth="1"/>
    <col min="3842" max="3842" width="2.5703125" style="332" customWidth="1"/>
    <col min="3843" max="3843" width="58.5703125" style="332" customWidth="1"/>
    <col min="3844" max="3844" width="19.85546875" style="332" customWidth="1"/>
    <col min="3845" max="3845" width="2.28515625" style="332" customWidth="1"/>
    <col min="3846" max="3847" width="20.85546875" style="332" customWidth="1"/>
    <col min="3848" max="3849" width="20.7109375" style="332" customWidth="1"/>
    <col min="3850" max="3850" width="5.85546875" style="332" customWidth="1"/>
    <col min="3851" max="4087" width="12.5703125" style="332" customWidth="1"/>
    <col min="4088" max="4096" width="5.140625" style="332"/>
    <col min="4097" max="4097" width="5.140625" style="332" customWidth="1"/>
    <col min="4098" max="4098" width="2.5703125" style="332" customWidth="1"/>
    <col min="4099" max="4099" width="58.5703125" style="332" customWidth="1"/>
    <col min="4100" max="4100" width="19.85546875" style="332" customWidth="1"/>
    <col min="4101" max="4101" width="2.28515625" style="332" customWidth="1"/>
    <col min="4102" max="4103" width="20.85546875" style="332" customWidth="1"/>
    <col min="4104" max="4105" width="20.7109375" style="332" customWidth="1"/>
    <col min="4106" max="4106" width="5.85546875" style="332" customWidth="1"/>
    <col min="4107" max="4343" width="12.5703125" style="332" customWidth="1"/>
    <col min="4344" max="4352" width="5.140625" style="332"/>
    <col min="4353" max="4353" width="5.140625" style="332" customWidth="1"/>
    <col min="4354" max="4354" width="2.5703125" style="332" customWidth="1"/>
    <col min="4355" max="4355" width="58.5703125" style="332" customWidth="1"/>
    <col min="4356" max="4356" width="19.85546875" style="332" customWidth="1"/>
    <col min="4357" max="4357" width="2.28515625" style="332" customWidth="1"/>
    <col min="4358" max="4359" width="20.85546875" style="332" customWidth="1"/>
    <col min="4360" max="4361" width="20.7109375" style="332" customWidth="1"/>
    <col min="4362" max="4362" width="5.85546875" style="332" customWidth="1"/>
    <col min="4363" max="4599" width="12.5703125" style="332" customWidth="1"/>
    <col min="4600" max="4608" width="5.140625" style="332"/>
    <col min="4609" max="4609" width="5.140625" style="332" customWidth="1"/>
    <col min="4610" max="4610" width="2.5703125" style="332" customWidth="1"/>
    <col min="4611" max="4611" width="58.5703125" style="332" customWidth="1"/>
    <col min="4612" max="4612" width="19.85546875" style="332" customWidth="1"/>
    <col min="4613" max="4613" width="2.28515625" style="332" customWidth="1"/>
    <col min="4614" max="4615" width="20.85546875" style="332" customWidth="1"/>
    <col min="4616" max="4617" width="20.7109375" style="332" customWidth="1"/>
    <col min="4618" max="4618" width="5.85546875" style="332" customWidth="1"/>
    <col min="4619" max="4855" width="12.5703125" style="332" customWidth="1"/>
    <col min="4856" max="4864" width="5.140625" style="332"/>
    <col min="4865" max="4865" width="5.140625" style="332" customWidth="1"/>
    <col min="4866" max="4866" width="2.5703125" style="332" customWidth="1"/>
    <col min="4867" max="4867" width="58.5703125" style="332" customWidth="1"/>
    <col min="4868" max="4868" width="19.85546875" style="332" customWidth="1"/>
    <col min="4869" max="4869" width="2.28515625" style="332" customWidth="1"/>
    <col min="4870" max="4871" width="20.85546875" style="332" customWidth="1"/>
    <col min="4872" max="4873" width="20.7109375" style="332" customWidth="1"/>
    <col min="4874" max="4874" width="5.85546875" style="332" customWidth="1"/>
    <col min="4875" max="5111" width="12.5703125" style="332" customWidth="1"/>
    <col min="5112" max="5120" width="5.140625" style="332"/>
    <col min="5121" max="5121" width="5.140625" style="332" customWidth="1"/>
    <col min="5122" max="5122" width="2.5703125" style="332" customWidth="1"/>
    <col min="5123" max="5123" width="58.5703125" style="332" customWidth="1"/>
    <col min="5124" max="5124" width="19.85546875" style="332" customWidth="1"/>
    <col min="5125" max="5125" width="2.28515625" style="332" customWidth="1"/>
    <col min="5126" max="5127" width="20.85546875" style="332" customWidth="1"/>
    <col min="5128" max="5129" width="20.7109375" style="332" customWidth="1"/>
    <col min="5130" max="5130" width="5.85546875" style="332" customWidth="1"/>
    <col min="5131" max="5367" width="12.5703125" style="332" customWidth="1"/>
    <col min="5368" max="5376" width="5.140625" style="332"/>
    <col min="5377" max="5377" width="5.140625" style="332" customWidth="1"/>
    <col min="5378" max="5378" width="2.5703125" style="332" customWidth="1"/>
    <col min="5379" max="5379" width="58.5703125" style="332" customWidth="1"/>
    <col min="5380" max="5380" width="19.85546875" style="332" customWidth="1"/>
    <col min="5381" max="5381" width="2.28515625" style="332" customWidth="1"/>
    <col min="5382" max="5383" width="20.85546875" style="332" customWidth="1"/>
    <col min="5384" max="5385" width="20.7109375" style="332" customWidth="1"/>
    <col min="5386" max="5386" width="5.85546875" style="332" customWidth="1"/>
    <col min="5387" max="5623" width="12.5703125" style="332" customWidth="1"/>
    <col min="5624" max="5632" width="5.140625" style="332"/>
    <col min="5633" max="5633" width="5.140625" style="332" customWidth="1"/>
    <col min="5634" max="5634" width="2.5703125" style="332" customWidth="1"/>
    <col min="5635" max="5635" width="58.5703125" style="332" customWidth="1"/>
    <col min="5636" max="5636" width="19.85546875" style="332" customWidth="1"/>
    <col min="5637" max="5637" width="2.28515625" style="332" customWidth="1"/>
    <col min="5638" max="5639" width="20.85546875" style="332" customWidth="1"/>
    <col min="5640" max="5641" width="20.7109375" style="332" customWidth="1"/>
    <col min="5642" max="5642" width="5.85546875" style="332" customWidth="1"/>
    <col min="5643" max="5879" width="12.5703125" style="332" customWidth="1"/>
    <col min="5880" max="5888" width="5.140625" style="332"/>
    <col min="5889" max="5889" width="5.140625" style="332" customWidth="1"/>
    <col min="5890" max="5890" width="2.5703125" style="332" customWidth="1"/>
    <col min="5891" max="5891" width="58.5703125" style="332" customWidth="1"/>
    <col min="5892" max="5892" width="19.85546875" style="332" customWidth="1"/>
    <col min="5893" max="5893" width="2.28515625" style="332" customWidth="1"/>
    <col min="5894" max="5895" width="20.85546875" style="332" customWidth="1"/>
    <col min="5896" max="5897" width="20.7109375" style="332" customWidth="1"/>
    <col min="5898" max="5898" width="5.85546875" style="332" customWidth="1"/>
    <col min="5899" max="6135" width="12.5703125" style="332" customWidth="1"/>
    <col min="6136" max="6144" width="5.140625" style="332"/>
    <col min="6145" max="6145" width="5.140625" style="332" customWidth="1"/>
    <col min="6146" max="6146" width="2.5703125" style="332" customWidth="1"/>
    <col min="6147" max="6147" width="58.5703125" style="332" customWidth="1"/>
    <col min="6148" max="6148" width="19.85546875" style="332" customWidth="1"/>
    <col min="6149" max="6149" width="2.28515625" style="332" customWidth="1"/>
    <col min="6150" max="6151" width="20.85546875" style="332" customWidth="1"/>
    <col min="6152" max="6153" width="20.7109375" style="332" customWidth="1"/>
    <col min="6154" max="6154" width="5.85546875" style="332" customWidth="1"/>
    <col min="6155" max="6391" width="12.5703125" style="332" customWidth="1"/>
    <col min="6392" max="6400" width="5.140625" style="332"/>
    <col min="6401" max="6401" width="5.140625" style="332" customWidth="1"/>
    <col min="6402" max="6402" width="2.5703125" style="332" customWidth="1"/>
    <col min="6403" max="6403" width="58.5703125" style="332" customWidth="1"/>
    <col min="6404" max="6404" width="19.85546875" style="332" customWidth="1"/>
    <col min="6405" max="6405" width="2.28515625" style="332" customWidth="1"/>
    <col min="6406" max="6407" width="20.85546875" style="332" customWidth="1"/>
    <col min="6408" max="6409" width="20.7109375" style="332" customWidth="1"/>
    <col min="6410" max="6410" width="5.85546875" style="332" customWidth="1"/>
    <col min="6411" max="6647" width="12.5703125" style="332" customWidth="1"/>
    <col min="6648" max="6656" width="5.140625" style="332"/>
    <col min="6657" max="6657" width="5.140625" style="332" customWidth="1"/>
    <col min="6658" max="6658" width="2.5703125" style="332" customWidth="1"/>
    <col min="6659" max="6659" width="58.5703125" style="332" customWidth="1"/>
    <col min="6660" max="6660" width="19.85546875" style="332" customWidth="1"/>
    <col min="6661" max="6661" width="2.28515625" style="332" customWidth="1"/>
    <col min="6662" max="6663" width="20.85546875" style="332" customWidth="1"/>
    <col min="6664" max="6665" width="20.7109375" style="332" customWidth="1"/>
    <col min="6666" max="6666" width="5.85546875" style="332" customWidth="1"/>
    <col min="6667" max="6903" width="12.5703125" style="332" customWidth="1"/>
    <col min="6904" max="6912" width="5.140625" style="332"/>
    <col min="6913" max="6913" width="5.140625" style="332" customWidth="1"/>
    <col min="6914" max="6914" width="2.5703125" style="332" customWidth="1"/>
    <col min="6915" max="6915" width="58.5703125" style="332" customWidth="1"/>
    <col min="6916" max="6916" width="19.85546875" style="332" customWidth="1"/>
    <col min="6917" max="6917" width="2.28515625" style="332" customWidth="1"/>
    <col min="6918" max="6919" width="20.85546875" style="332" customWidth="1"/>
    <col min="6920" max="6921" width="20.7109375" style="332" customWidth="1"/>
    <col min="6922" max="6922" width="5.85546875" style="332" customWidth="1"/>
    <col min="6923" max="7159" width="12.5703125" style="332" customWidth="1"/>
    <col min="7160" max="7168" width="5.140625" style="332"/>
    <col min="7169" max="7169" width="5.140625" style="332" customWidth="1"/>
    <col min="7170" max="7170" width="2.5703125" style="332" customWidth="1"/>
    <col min="7171" max="7171" width="58.5703125" style="332" customWidth="1"/>
    <col min="7172" max="7172" width="19.85546875" style="332" customWidth="1"/>
    <col min="7173" max="7173" width="2.28515625" style="332" customWidth="1"/>
    <col min="7174" max="7175" width="20.85546875" style="332" customWidth="1"/>
    <col min="7176" max="7177" width="20.7109375" style="332" customWidth="1"/>
    <col min="7178" max="7178" width="5.85546875" style="332" customWidth="1"/>
    <col min="7179" max="7415" width="12.5703125" style="332" customWidth="1"/>
    <col min="7416" max="7424" width="5.140625" style="332"/>
    <col min="7425" max="7425" width="5.140625" style="332" customWidth="1"/>
    <col min="7426" max="7426" width="2.5703125" style="332" customWidth="1"/>
    <col min="7427" max="7427" width="58.5703125" style="332" customWidth="1"/>
    <col min="7428" max="7428" width="19.85546875" style="332" customWidth="1"/>
    <col min="7429" max="7429" width="2.28515625" style="332" customWidth="1"/>
    <col min="7430" max="7431" width="20.85546875" style="332" customWidth="1"/>
    <col min="7432" max="7433" width="20.7109375" style="332" customWidth="1"/>
    <col min="7434" max="7434" width="5.85546875" style="332" customWidth="1"/>
    <col min="7435" max="7671" width="12.5703125" style="332" customWidth="1"/>
    <col min="7672" max="7680" width="5.140625" style="332"/>
    <col min="7681" max="7681" width="5.140625" style="332" customWidth="1"/>
    <col min="7682" max="7682" width="2.5703125" style="332" customWidth="1"/>
    <col min="7683" max="7683" width="58.5703125" style="332" customWidth="1"/>
    <col min="7684" max="7684" width="19.85546875" style="332" customWidth="1"/>
    <col min="7685" max="7685" width="2.28515625" style="332" customWidth="1"/>
    <col min="7686" max="7687" width="20.85546875" style="332" customWidth="1"/>
    <col min="7688" max="7689" width="20.7109375" style="332" customWidth="1"/>
    <col min="7690" max="7690" width="5.85546875" style="332" customWidth="1"/>
    <col min="7691" max="7927" width="12.5703125" style="332" customWidth="1"/>
    <col min="7928" max="7936" width="5.140625" style="332"/>
    <col min="7937" max="7937" width="5.140625" style="332" customWidth="1"/>
    <col min="7938" max="7938" width="2.5703125" style="332" customWidth="1"/>
    <col min="7939" max="7939" width="58.5703125" style="332" customWidth="1"/>
    <col min="7940" max="7940" width="19.85546875" style="332" customWidth="1"/>
    <col min="7941" max="7941" width="2.28515625" style="332" customWidth="1"/>
    <col min="7942" max="7943" width="20.85546875" style="332" customWidth="1"/>
    <col min="7944" max="7945" width="20.7109375" style="332" customWidth="1"/>
    <col min="7946" max="7946" width="5.85546875" style="332" customWidth="1"/>
    <col min="7947" max="8183" width="12.5703125" style="332" customWidth="1"/>
    <col min="8184" max="8192" width="5.140625" style="332"/>
    <col min="8193" max="8193" width="5.140625" style="332" customWidth="1"/>
    <col min="8194" max="8194" width="2.5703125" style="332" customWidth="1"/>
    <col min="8195" max="8195" width="58.5703125" style="332" customWidth="1"/>
    <col min="8196" max="8196" width="19.85546875" style="332" customWidth="1"/>
    <col min="8197" max="8197" width="2.28515625" style="332" customWidth="1"/>
    <col min="8198" max="8199" width="20.85546875" style="332" customWidth="1"/>
    <col min="8200" max="8201" width="20.7109375" style="332" customWidth="1"/>
    <col min="8202" max="8202" width="5.85546875" style="332" customWidth="1"/>
    <col min="8203" max="8439" width="12.5703125" style="332" customWidth="1"/>
    <col min="8440" max="8448" width="5.140625" style="332"/>
    <col min="8449" max="8449" width="5.140625" style="332" customWidth="1"/>
    <col min="8450" max="8450" width="2.5703125" style="332" customWidth="1"/>
    <col min="8451" max="8451" width="58.5703125" style="332" customWidth="1"/>
    <col min="8452" max="8452" width="19.85546875" style="332" customWidth="1"/>
    <col min="8453" max="8453" width="2.28515625" style="332" customWidth="1"/>
    <col min="8454" max="8455" width="20.85546875" style="332" customWidth="1"/>
    <col min="8456" max="8457" width="20.7109375" style="332" customWidth="1"/>
    <col min="8458" max="8458" width="5.85546875" style="332" customWidth="1"/>
    <col min="8459" max="8695" width="12.5703125" style="332" customWidth="1"/>
    <col min="8696" max="8704" width="5.140625" style="332"/>
    <col min="8705" max="8705" width="5.140625" style="332" customWidth="1"/>
    <col min="8706" max="8706" width="2.5703125" style="332" customWidth="1"/>
    <col min="8707" max="8707" width="58.5703125" style="332" customWidth="1"/>
    <col min="8708" max="8708" width="19.85546875" style="332" customWidth="1"/>
    <col min="8709" max="8709" width="2.28515625" style="332" customWidth="1"/>
    <col min="8710" max="8711" width="20.85546875" style="332" customWidth="1"/>
    <col min="8712" max="8713" width="20.7109375" style="332" customWidth="1"/>
    <col min="8714" max="8714" width="5.85546875" style="332" customWidth="1"/>
    <col min="8715" max="8951" width="12.5703125" style="332" customWidth="1"/>
    <col min="8952" max="8960" width="5.140625" style="332"/>
    <col min="8961" max="8961" width="5.140625" style="332" customWidth="1"/>
    <col min="8962" max="8962" width="2.5703125" style="332" customWidth="1"/>
    <col min="8963" max="8963" width="58.5703125" style="332" customWidth="1"/>
    <col min="8964" max="8964" width="19.85546875" style="332" customWidth="1"/>
    <col min="8965" max="8965" width="2.28515625" style="332" customWidth="1"/>
    <col min="8966" max="8967" width="20.85546875" style="332" customWidth="1"/>
    <col min="8968" max="8969" width="20.7109375" style="332" customWidth="1"/>
    <col min="8970" max="8970" width="5.85546875" style="332" customWidth="1"/>
    <col min="8971" max="9207" width="12.5703125" style="332" customWidth="1"/>
    <col min="9208" max="9216" width="5.140625" style="332"/>
    <col min="9217" max="9217" width="5.140625" style="332" customWidth="1"/>
    <col min="9218" max="9218" width="2.5703125" style="332" customWidth="1"/>
    <col min="9219" max="9219" width="58.5703125" style="332" customWidth="1"/>
    <col min="9220" max="9220" width="19.85546875" style="332" customWidth="1"/>
    <col min="9221" max="9221" width="2.28515625" style="332" customWidth="1"/>
    <col min="9222" max="9223" width="20.85546875" style="332" customWidth="1"/>
    <col min="9224" max="9225" width="20.7109375" style="332" customWidth="1"/>
    <col min="9226" max="9226" width="5.85546875" style="332" customWidth="1"/>
    <col min="9227" max="9463" width="12.5703125" style="332" customWidth="1"/>
    <col min="9464" max="9472" width="5.140625" style="332"/>
    <col min="9473" max="9473" width="5.140625" style="332" customWidth="1"/>
    <col min="9474" max="9474" width="2.5703125" style="332" customWidth="1"/>
    <col min="9475" max="9475" width="58.5703125" style="332" customWidth="1"/>
    <col min="9476" max="9476" width="19.85546875" style="332" customWidth="1"/>
    <col min="9477" max="9477" width="2.28515625" style="332" customWidth="1"/>
    <col min="9478" max="9479" width="20.85546875" style="332" customWidth="1"/>
    <col min="9480" max="9481" width="20.7109375" style="332" customWidth="1"/>
    <col min="9482" max="9482" width="5.85546875" style="332" customWidth="1"/>
    <col min="9483" max="9719" width="12.5703125" style="332" customWidth="1"/>
    <col min="9720" max="9728" width="5.140625" style="332"/>
    <col min="9729" max="9729" width="5.140625" style="332" customWidth="1"/>
    <col min="9730" max="9730" width="2.5703125" style="332" customWidth="1"/>
    <col min="9731" max="9731" width="58.5703125" style="332" customWidth="1"/>
    <col min="9732" max="9732" width="19.85546875" style="332" customWidth="1"/>
    <col min="9733" max="9733" width="2.28515625" style="332" customWidth="1"/>
    <col min="9734" max="9735" width="20.85546875" style="332" customWidth="1"/>
    <col min="9736" max="9737" width="20.7109375" style="332" customWidth="1"/>
    <col min="9738" max="9738" width="5.85546875" style="332" customWidth="1"/>
    <col min="9739" max="9975" width="12.5703125" style="332" customWidth="1"/>
    <col min="9976" max="9984" width="5.140625" style="332"/>
    <col min="9985" max="9985" width="5.140625" style="332" customWidth="1"/>
    <col min="9986" max="9986" width="2.5703125" style="332" customWidth="1"/>
    <col min="9987" max="9987" width="58.5703125" style="332" customWidth="1"/>
    <col min="9988" max="9988" width="19.85546875" style="332" customWidth="1"/>
    <col min="9989" max="9989" width="2.28515625" style="332" customWidth="1"/>
    <col min="9990" max="9991" width="20.85546875" style="332" customWidth="1"/>
    <col min="9992" max="9993" width="20.7109375" style="332" customWidth="1"/>
    <col min="9994" max="9994" width="5.85546875" style="332" customWidth="1"/>
    <col min="9995" max="10231" width="12.5703125" style="332" customWidth="1"/>
    <col min="10232" max="10240" width="5.140625" style="332"/>
    <col min="10241" max="10241" width="5.140625" style="332" customWidth="1"/>
    <col min="10242" max="10242" width="2.5703125" style="332" customWidth="1"/>
    <col min="10243" max="10243" width="58.5703125" style="332" customWidth="1"/>
    <col min="10244" max="10244" width="19.85546875" style="332" customWidth="1"/>
    <col min="10245" max="10245" width="2.28515625" style="332" customWidth="1"/>
    <col min="10246" max="10247" width="20.85546875" style="332" customWidth="1"/>
    <col min="10248" max="10249" width="20.7109375" style="332" customWidth="1"/>
    <col min="10250" max="10250" width="5.85546875" style="332" customWidth="1"/>
    <col min="10251" max="10487" width="12.5703125" style="332" customWidth="1"/>
    <col min="10488" max="10496" width="5.140625" style="332"/>
    <col min="10497" max="10497" width="5.140625" style="332" customWidth="1"/>
    <col min="10498" max="10498" width="2.5703125" style="332" customWidth="1"/>
    <col min="10499" max="10499" width="58.5703125" style="332" customWidth="1"/>
    <col min="10500" max="10500" width="19.85546875" style="332" customWidth="1"/>
    <col min="10501" max="10501" width="2.28515625" style="332" customWidth="1"/>
    <col min="10502" max="10503" width="20.85546875" style="332" customWidth="1"/>
    <col min="10504" max="10505" width="20.7109375" style="332" customWidth="1"/>
    <col min="10506" max="10506" width="5.85546875" style="332" customWidth="1"/>
    <col min="10507" max="10743" width="12.5703125" style="332" customWidth="1"/>
    <col min="10744" max="10752" width="5.140625" style="332"/>
    <col min="10753" max="10753" width="5.140625" style="332" customWidth="1"/>
    <col min="10754" max="10754" width="2.5703125" style="332" customWidth="1"/>
    <col min="10755" max="10755" width="58.5703125" style="332" customWidth="1"/>
    <col min="10756" max="10756" width="19.85546875" style="332" customWidth="1"/>
    <col min="10757" max="10757" width="2.28515625" style="332" customWidth="1"/>
    <col min="10758" max="10759" width="20.85546875" style="332" customWidth="1"/>
    <col min="10760" max="10761" width="20.7109375" style="332" customWidth="1"/>
    <col min="10762" max="10762" width="5.85546875" style="332" customWidth="1"/>
    <col min="10763" max="10999" width="12.5703125" style="332" customWidth="1"/>
    <col min="11000" max="11008" width="5.140625" style="332"/>
    <col min="11009" max="11009" width="5.140625" style="332" customWidth="1"/>
    <col min="11010" max="11010" width="2.5703125" style="332" customWidth="1"/>
    <col min="11011" max="11011" width="58.5703125" style="332" customWidth="1"/>
    <col min="11012" max="11012" width="19.85546875" style="332" customWidth="1"/>
    <col min="11013" max="11013" width="2.28515625" style="332" customWidth="1"/>
    <col min="11014" max="11015" width="20.85546875" style="332" customWidth="1"/>
    <col min="11016" max="11017" width="20.7109375" style="332" customWidth="1"/>
    <col min="11018" max="11018" width="5.85546875" style="332" customWidth="1"/>
    <col min="11019" max="11255" width="12.5703125" style="332" customWidth="1"/>
    <col min="11256" max="11264" width="5.140625" style="332"/>
    <col min="11265" max="11265" width="5.140625" style="332" customWidth="1"/>
    <col min="11266" max="11266" width="2.5703125" style="332" customWidth="1"/>
    <col min="11267" max="11267" width="58.5703125" style="332" customWidth="1"/>
    <col min="11268" max="11268" width="19.85546875" style="332" customWidth="1"/>
    <col min="11269" max="11269" width="2.28515625" style="332" customWidth="1"/>
    <col min="11270" max="11271" width="20.85546875" style="332" customWidth="1"/>
    <col min="11272" max="11273" width="20.7109375" style="332" customWidth="1"/>
    <col min="11274" max="11274" width="5.85546875" style="332" customWidth="1"/>
    <col min="11275" max="11511" width="12.5703125" style="332" customWidth="1"/>
    <col min="11512" max="11520" width="5.140625" style="332"/>
    <col min="11521" max="11521" width="5.140625" style="332" customWidth="1"/>
    <col min="11522" max="11522" width="2.5703125" style="332" customWidth="1"/>
    <col min="11523" max="11523" width="58.5703125" style="332" customWidth="1"/>
    <col min="11524" max="11524" width="19.85546875" style="332" customWidth="1"/>
    <col min="11525" max="11525" width="2.28515625" style="332" customWidth="1"/>
    <col min="11526" max="11527" width="20.85546875" style="332" customWidth="1"/>
    <col min="11528" max="11529" width="20.7109375" style="332" customWidth="1"/>
    <col min="11530" max="11530" width="5.85546875" style="332" customWidth="1"/>
    <col min="11531" max="11767" width="12.5703125" style="332" customWidth="1"/>
    <col min="11768" max="11776" width="5.140625" style="332"/>
    <col min="11777" max="11777" width="5.140625" style="332" customWidth="1"/>
    <col min="11778" max="11778" width="2.5703125" style="332" customWidth="1"/>
    <col min="11779" max="11779" width="58.5703125" style="332" customWidth="1"/>
    <col min="11780" max="11780" width="19.85546875" style="332" customWidth="1"/>
    <col min="11781" max="11781" width="2.28515625" style="332" customWidth="1"/>
    <col min="11782" max="11783" width="20.85546875" style="332" customWidth="1"/>
    <col min="11784" max="11785" width="20.7109375" style="332" customWidth="1"/>
    <col min="11786" max="11786" width="5.85546875" style="332" customWidth="1"/>
    <col min="11787" max="12023" width="12.5703125" style="332" customWidth="1"/>
    <col min="12024" max="12032" width="5.140625" style="332"/>
    <col min="12033" max="12033" width="5.140625" style="332" customWidth="1"/>
    <col min="12034" max="12034" width="2.5703125" style="332" customWidth="1"/>
    <col min="12035" max="12035" width="58.5703125" style="332" customWidth="1"/>
    <col min="12036" max="12036" width="19.85546875" style="332" customWidth="1"/>
    <col min="12037" max="12037" width="2.28515625" style="332" customWidth="1"/>
    <col min="12038" max="12039" width="20.85546875" style="332" customWidth="1"/>
    <col min="12040" max="12041" width="20.7109375" style="332" customWidth="1"/>
    <col min="12042" max="12042" width="5.85546875" style="332" customWidth="1"/>
    <col min="12043" max="12279" width="12.5703125" style="332" customWidth="1"/>
    <col min="12280" max="12288" width="5.140625" style="332"/>
    <col min="12289" max="12289" width="5.140625" style="332" customWidth="1"/>
    <col min="12290" max="12290" width="2.5703125" style="332" customWidth="1"/>
    <col min="12291" max="12291" width="58.5703125" style="332" customWidth="1"/>
    <col min="12292" max="12292" width="19.85546875" style="332" customWidth="1"/>
    <col min="12293" max="12293" width="2.28515625" style="332" customWidth="1"/>
    <col min="12294" max="12295" width="20.85546875" style="332" customWidth="1"/>
    <col min="12296" max="12297" width="20.7109375" style="332" customWidth="1"/>
    <col min="12298" max="12298" width="5.85546875" style="332" customWidth="1"/>
    <col min="12299" max="12535" width="12.5703125" style="332" customWidth="1"/>
    <col min="12536" max="12544" width="5.140625" style="332"/>
    <col min="12545" max="12545" width="5.140625" style="332" customWidth="1"/>
    <col min="12546" max="12546" width="2.5703125" style="332" customWidth="1"/>
    <col min="12547" max="12547" width="58.5703125" style="332" customWidth="1"/>
    <col min="12548" max="12548" width="19.85546875" style="332" customWidth="1"/>
    <col min="12549" max="12549" width="2.28515625" style="332" customWidth="1"/>
    <col min="12550" max="12551" width="20.85546875" style="332" customWidth="1"/>
    <col min="12552" max="12553" width="20.7109375" style="332" customWidth="1"/>
    <col min="12554" max="12554" width="5.85546875" style="332" customWidth="1"/>
    <col min="12555" max="12791" width="12.5703125" style="332" customWidth="1"/>
    <col min="12792" max="12800" width="5.140625" style="332"/>
    <col min="12801" max="12801" width="5.140625" style="332" customWidth="1"/>
    <col min="12802" max="12802" width="2.5703125" style="332" customWidth="1"/>
    <col min="12803" max="12803" width="58.5703125" style="332" customWidth="1"/>
    <col min="12804" max="12804" width="19.85546875" style="332" customWidth="1"/>
    <col min="12805" max="12805" width="2.28515625" style="332" customWidth="1"/>
    <col min="12806" max="12807" width="20.85546875" style="332" customWidth="1"/>
    <col min="12808" max="12809" width="20.7109375" style="332" customWidth="1"/>
    <col min="12810" max="12810" width="5.85546875" style="332" customWidth="1"/>
    <col min="12811" max="13047" width="12.5703125" style="332" customWidth="1"/>
    <col min="13048" max="13056" width="5.140625" style="332"/>
    <col min="13057" max="13057" width="5.140625" style="332" customWidth="1"/>
    <col min="13058" max="13058" width="2.5703125" style="332" customWidth="1"/>
    <col min="13059" max="13059" width="58.5703125" style="332" customWidth="1"/>
    <col min="13060" max="13060" width="19.85546875" style="332" customWidth="1"/>
    <col min="13061" max="13061" width="2.28515625" style="332" customWidth="1"/>
    <col min="13062" max="13063" width="20.85546875" style="332" customWidth="1"/>
    <col min="13064" max="13065" width="20.7109375" style="332" customWidth="1"/>
    <col min="13066" max="13066" width="5.85546875" style="332" customWidth="1"/>
    <col min="13067" max="13303" width="12.5703125" style="332" customWidth="1"/>
    <col min="13304" max="13312" width="5.140625" style="332"/>
    <col min="13313" max="13313" width="5.140625" style="332" customWidth="1"/>
    <col min="13314" max="13314" width="2.5703125" style="332" customWidth="1"/>
    <col min="13315" max="13315" width="58.5703125" style="332" customWidth="1"/>
    <col min="13316" max="13316" width="19.85546875" style="332" customWidth="1"/>
    <col min="13317" max="13317" width="2.28515625" style="332" customWidth="1"/>
    <col min="13318" max="13319" width="20.85546875" style="332" customWidth="1"/>
    <col min="13320" max="13321" width="20.7109375" style="332" customWidth="1"/>
    <col min="13322" max="13322" width="5.85546875" style="332" customWidth="1"/>
    <col min="13323" max="13559" width="12.5703125" style="332" customWidth="1"/>
    <col min="13560" max="13568" width="5.140625" style="332"/>
    <col min="13569" max="13569" width="5.140625" style="332" customWidth="1"/>
    <col min="13570" max="13570" width="2.5703125" style="332" customWidth="1"/>
    <col min="13571" max="13571" width="58.5703125" style="332" customWidth="1"/>
    <col min="13572" max="13572" width="19.85546875" style="332" customWidth="1"/>
    <col min="13573" max="13573" width="2.28515625" style="332" customWidth="1"/>
    <col min="13574" max="13575" width="20.85546875" style="332" customWidth="1"/>
    <col min="13576" max="13577" width="20.7109375" style="332" customWidth="1"/>
    <col min="13578" max="13578" width="5.85546875" style="332" customWidth="1"/>
    <col min="13579" max="13815" width="12.5703125" style="332" customWidth="1"/>
    <col min="13816" max="13824" width="5.140625" style="332"/>
    <col min="13825" max="13825" width="5.140625" style="332" customWidth="1"/>
    <col min="13826" max="13826" width="2.5703125" style="332" customWidth="1"/>
    <col min="13827" max="13827" width="58.5703125" style="332" customWidth="1"/>
    <col min="13828" max="13828" width="19.85546875" style="332" customWidth="1"/>
    <col min="13829" max="13829" width="2.28515625" style="332" customWidth="1"/>
    <col min="13830" max="13831" width="20.85546875" style="332" customWidth="1"/>
    <col min="13832" max="13833" width="20.7109375" style="332" customWidth="1"/>
    <col min="13834" max="13834" width="5.85546875" style="332" customWidth="1"/>
    <col min="13835" max="14071" width="12.5703125" style="332" customWidth="1"/>
    <col min="14072" max="14080" width="5.140625" style="332"/>
    <col min="14081" max="14081" width="5.140625" style="332" customWidth="1"/>
    <col min="14082" max="14082" width="2.5703125" style="332" customWidth="1"/>
    <col min="14083" max="14083" width="58.5703125" style="332" customWidth="1"/>
    <col min="14084" max="14084" width="19.85546875" style="332" customWidth="1"/>
    <col min="14085" max="14085" width="2.28515625" style="332" customWidth="1"/>
    <col min="14086" max="14087" width="20.85546875" style="332" customWidth="1"/>
    <col min="14088" max="14089" width="20.7109375" style="332" customWidth="1"/>
    <col min="14090" max="14090" width="5.85546875" style="332" customWidth="1"/>
    <col min="14091" max="14327" width="12.5703125" style="332" customWidth="1"/>
    <col min="14328" max="14336" width="5.140625" style="332"/>
    <col min="14337" max="14337" width="5.140625" style="332" customWidth="1"/>
    <col min="14338" max="14338" width="2.5703125" style="332" customWidth="1"/>
    <col min="14339" max="14339" width="58.5703125" style="332" customWidth="1"/>
    <col min="14340" max="14340" width="19.85546875" style="332" customWidth="1"/>
    <col min="14341" max="14341" width="2.28515625" style="332" customWidth="1"/>
    <col min="14342" max="14343" width="20.85546875" style="332" customWidth="1"/>
    <col min="14344" max="14345" width="20.7109375" style="332" customWidth="1"/>
    <col min="14346" max="14346" width="5.85546875" style="332" customWidth="1"/>
    <col min="14347" max="14583" width="12.5703125" style="332" customWidth="1"/>
    <col min="14584" max="14592" width="5.140625" style="332"/>
    <col min="14593" max="14593" width="5.140625" style="332" customWidth="1"/>
    <col min="14594" max="14594" width="2.5703125" style="332" customWidth="1"/>
    <col min="14595" max="14595" width="58.5703125" style="332" customWidth="1"/>
    <col min="14596" max="14596" width="19.85546875" style="332" customWidth="1"/>
    <col min="14597" max="14597" width="2.28515625" style="332" customWidth="1"/>
    <col min="14598" max="14599" width="20.85546875" style="332" customWidth="1"/>
    <col min="14600" max="14601" width="20.7109375" style="332" customWidth="1"/>
    <col min="14602" max="14602" width="5.85546875" style="332" customWidth="1"/>
    <col min="14603" max="14839" width="12.5703125" style="332" customWidth="1"/>
    <col min="14840" max="14848" width="5.140625" style="332"/>
    <col min="14849" max="14849" width="5.140625" style="332" customWidth="1"/>
    <col min="14850" max="14850" width="2.5703125" style="332" customWidth="1"/>
    <col min="14851" max="14851" width="58.5703125" style="332" customWidth="1"/>
    <col min="14852" max="14852" width="19.85546875" style="332" customWidth="1"/>
    <col min="14853" max="14853" width="2.28515625" style="332" customWidth="1"/>
    <col min="14854" max="14855" width="20.85546875" style="332" customWidth="1"/>
    <col min="14856" max="14857" width="20.7109375" style="332" customWidth="1"/>
    <col min="14858" max="14858" width="5.85546875" style="332" customWidth="1"/>
    <col min="14859" max="15095" width="12.5703125" style="332" customWidth="1"/>
    <col min="15096" max="15104" width="5.140625" style="332"/>
    <col min="15105" max="15105" width="5.140625" style="332" customWidth="1"/>
    <col min="15106" max="15106" width="2.5703125" style="332" customWidth="1"/>
    <col min="15107" max="15107" width="58.5703125" style="332" customWidth="1"/>
    <col min="15108" max="15108" width="19.85546875" style="332" customWidth="1"/>
    <col min="15109" max="15109" width="2.28515625" style="332" customWidth="1"/>
    <col min="15110" max="15111" width="20.85546875" style="332" customWidth="1"/>
    <col min="15112" max="15113" width="20.7109375" style="332" customWidth="1"/>
    <col min="15114" max="15114" width="5.85546875" style="332" customWidth="1"/>
    <col min="15115" max="15351" width="12.5703125" style="332" customWidth="1"/>
    <col min="15352" max="15360" width="5.140625" style="332"/>
    <col min="15361" max="15361" width="5.140625" style="332" customWidth="1"/>
    <col min="15362" max="15362" width="2.5703125" style="332" customWidth="1"/>
    <col min="15363" max="15363" width="58.5703125" style="332" customWidth="1"/>
    <col min="15364" max="15364" width="19.85546875" style="332" customWidth="1"/>
    <col min="15365" max="15365" width="2.28515625" style="332" customWidth="1"/>
    <col min="15366" max="15367" width="20.85546875" style="332" customWidth="1"/>
    <col min="15368" max="15369" width="20.7109375" style="332" customWidth="1"/>
    <col min="15370" max="15370" width="5.85546875" style="332" customWidth="1"/>
    <col min="15371" max="15607" width="12.5703125" style="332" customWidth="1"/>
    <col min="15608" max="15616" width="5.140625" style="332"/>
    <col min="15617" max="15617" width="5.140625" style="332" customWidth="1"/>
    <col min="15618" max="15618" width="2.5703125" style="332" customWidth="1"/>
    <col min="15619" max="15619" width="58.5703125" style="332" customWidth="1"/>
    <col min="15620" max="15620" width="19.85546875" style="332" customWidth="1"/>
    <col min="15621" max="15621" width="2.28515625" style="332" customWidth="1"/>
    <col min="15622" max="15623" width="20.85546875" style="332" customWidth="1"/>
    <col min="15624" max="15625" width="20.7109375" style="332" customWidth="1"/>
    <col min="15626" max="15626" width="5.85546875" style="332" customWidth="1"/>
    <col min="15627" max="15863" width="12.5703125" style="332" customWidth="1"/>
    <col min="15864" max="15872" width="5.140625" style="332"/>
    <col min="15873" max="15873" width="5.140625" style="332" customWidth="1"/>
    <col min="15874" max="15874" width="2.5703125" style="332" customWidth="1"/>
    <col min="15875" max="15875" width="58.5703125" style="332" customWidth="1"/>
    <col min="15876" max="15876" width="19.85546875" style="332" customWidth="1"/>
    <col min="15877" max="15877" width="2.28515625" style="332" customWidth="1"/>
    <col min="15878" max="15879" width="20.85546875" style="332" customWidth="1"/>
    <col min="15880" max="15881" width="20.7109375" style="332" customWidth="1"/>
    <col min="15882" max="15882" width="5.85546875" style="332" customWidth="1"/>
    <col min="15883" max="16119" width="12.5703125" style="332" customWidth="1"/>
    <col min="16120" max="16128" width="5.140625" style="332"/>
    <col min="16129" max="16129" width="5.140625" style="332" customWidth="1"/>
    <col min="16130" max="16130" width="2.5703125" style="332" customWidth="1"/>
    <col min="16131" max="16131" width="58.5703125" style="332" customWidth="1"/>
    <col min="16132" max="16132" width="19.85546875" style="332" customWidth="1"/>
    <col min="16133" max="16133" width="2.28515625" style="332" customWidth="1"/>
    <col min="16134" max="16135" width="20.85546875" style="332" customWidth="1"/>
    <col min="16136" max="16137" width="20.7109375" style="332" customWidth="1"/>
    <col min="16138" max="16138" width="5.85546875" style="332" customWidth="1"/>
    <col min="16139" max="16375" width="12.5703125" style="332" customWidth="1"/>
    <col min="16376" max="16384" width="5.140625" style="332"/>
  </cols>
  <sheetData>
    <row r="1" spans="1:14" ht="16.5" customHeight="1">
      <c r="A1" s="1624" t="s">
        <v>560</v>
      </c>
      <c r="B1" s="1624"/>
      <c r="C1" s="1624"/>
      <c r="D1" s="330"/>
      <c r="E1" s="330"/>
      <c r="F1" s="330"/>
      <c r="G1" s="330"/>
      <c r="H1" s="331"/>
      <c r="I1" s="331"/>
    </row>
    <row r="2" spans="1:14" ht="16.5" customHeight="1">
      <c r="A2" s="330"/>
      <c r="B2" s="330"/>
      <c r="C2" s="333" t="s">
        <v>561</v>
      </c>
      <c r="D2" s="334"/>
      <c r="E2" s="334"/>
      <c r="F2" s="334"/>
      <c r="G2" s="334"/>
      <c r="H2" s="335"/>
      <c r="I2" s="335"/>
    </row>
    <row r="3" spans="1:14" ht="12" customHeight="1">
      <c r="A3" s="330"/>
      <c r="B3" s="330"/>
      <c r="C3" s="333"/>
      <c r="D3" s="334"/>
      <c r="E3" s="334"/>
      <c r="F3" s="334"/>
      <c r="G3" s="334"/>
      <c r="H3" s="335"/>
      <c r="I3" s="335"/>
    </row>
    <row r="4" spans="1:14" ht="15" customHeight="1">
      <c r="A4" s="336"/>
      <c r="B4" s="336"/>
      <c r="C4" s="333"/>
      <c r="D4" s="334"/>
      <c r="E4" s="334"/>
      <c r="F4" s="334"/>
      <c r="G4" s="334"/>
      <c r="H4" s="335"/>
      <c r="I4" s="337" t="s">
        <v>2</v>
      </c>
    </row>
    <row r="5" spans="1:14" ht="16.5" customHeight="1">
      <c r="A5" s="338"/>
      <c r="B5" s="331"/>
      <c r="C5" s="339"/>
      <c r="D5" s="1625" t="s">
        <v>562</v>
      </c>
      <c r="E5" s="1626"/>
      <c r="F5" s="1626"/>
      <c r="G5" s="1627"/>
      <c r="H5" s="1628" t="s">
        <v>563</v>
      </c>
      <c r="I5" s="1629"/>
    </row>
    <row r="6" spans="1:14" ht="15" customHeight="1">
      <c r="A6" s="340"/>
      <c r="B6" s="331"/>
      <c r="C6" s="341"/>
      <c r="D6" s="1630" t="s">
        <v>766</v>
      </c>
      <c r="E6" s="1631"/>
      <c r="F6" s="1631"/>
      <c r="G6" s="1632"/>
      <c r="H6" s="1630" t="s">
        <v>766</v>
      </c>
      <c r="I6" s="1632"/>
      <c r="J6" s="342" t="s">
        <v>4</v>
      </c>
    </row>
    <row r="7" spans="1:14" ht="15.75">
      <c r="A7" s="340"/>
      <c r="B7" s="331"/>
      <c r="C7" s="343" t="s">
        <v>3</v>
      </c>
      <c r="D7" s="344"/>
      <c r="E7" s="345"/>
      <c r="F7" s="346" t="s">
        <v>564</v>
      </c>
      <c r="G7" s="347"/>
      <c r="H7" s="348" t="s">
        <v>4</v>
      </c>
      <c r="I7" s="349" t="s">
        <v>4</v>
      </c>
      <c r="J7" s="342" t="s">
        <v>4</v>
      </c>
    </row>
    <row r="8" spans="1:14" ht="14.25" customHeight="1">
      <c r="A8" s="340"/>
      <c r="B8" s="331"/>
      <c r="C8" s="350"/>
      <c r="D8" s="351"/>
      <c r="E8" s="343"/>
      <c r="F8" s="352"/>
      <c r="G8" s="353" t="s">
        <v>564</v>
      </c>
      <c r="H8" s="354" t="s">
        <v>565</v>
      </c>
      <c r="I8" s="355" t="s">
        <v>566</v>
      </c>
      <c r="J8" s="342" t="s">
        <v>4</v>
      </c>
    </row>
    <row r="9" spans="1:14" ht="14.25" customHeight="1">
      <c r="A9" s="340"/>
      <c r="B9" s="331"/>
      <c r="C9" s="356"/>
      <c r="D9" s="357" t="s">
        <v>567</v>
      </c>
      <c r="E9" s="343"/>
      <c r="F9" s="358" t="s">
        <v>568</v>
      </c>
      <c r="G9" s="359" t="s">
        <v>569</v>
      </c>
      <c r="H9" s="354" t="s">
        <v>570</v>
      </c>
      <c r="I9" s="355" t="s">
        <v>571</v>
      </c>
      <c r="J9" s="342" t="s">
        <v>4</v>
      </c>
    </row>
    <row r="10" spans="1:14" ht="14.25" customHeight="1">
      <c r="A10" s="360"/>
      <c r="B10" s="336"/>
      <c r="C10" s="361"/>
      <c r="D10" s="362"/>
      <c r="E10" s="363"/>
      <c r="F10" s="364"/>
      <c r="G10" s="359" t="s">
        <v>572</v>
      </c>
      <c r="H10" s="365" t="s">
        <v>573</v>
      </c>
      <c r="I10" s="366"/>
      <c r="J10" s="342" t="s">
        <v>4</v>
      </c>
      <c r="K10" s="342"/>
      <c r="L10" s="342"/>
    </row>
    <row r="11" spans="1:14" ht="9.9499999999999993" customHeight="1">
      <c r="A11" s="367"/>
      <c r="B11" s="368"/>
      <c r="C11" s="369" t="s">
        <v>439</v>
      </c>
      <c r="D11" s="370">
        <v>2</v>
      </c>
      <c r="E11" s="371"/>
      <c r="F11" s="372">
        <v>3</v>
      </c>
      <c r="G11" s="372">
        <v>4</v>
      </c>
      <c r="H11" s="373">
        <v>5</v>
      </c>
      <c r="I11" s="374">
        <v>6</v>
      </c>
      <c r="J11" s="342"/>
      <c r="K11" s="342"/>
      <c r="L11" s="342"/>
    </row>
    <row r="12" spans="1:14" ht="6.75" customHeight="1">
      <c r="A12" s="338"/>
      <c r="B12" s="375"/>
      <c r="C12" s="376" t="s">
        <v>4</v>
      </c>
      <c r="D12" s="377" t="s">
        <v>4</v>
      </c>
      <c r="E12" s="377"/>
      <c r="F12" s="378" t="s">
        <v>124</v>
      </c>
      <c r="G12" s="379"/>
      <c r="H12" s="380" t="s">
        <v>4</v>
      </c>
      <c r="I12" s="381" t="s">
        <v>124</v>
      </c>
      <c r="J12" s="342"/>
      <c r="K12" s="342"/>
      <c r="L12" s="342"/>
    </row>
    <row r="13" spans="1:14" ht="21.75" customHeight="1">
      <c r="A13" s="1621" t="s">
        <v>574</v>
      </c>
      <c r="B13" s="1622"/>
      <c r="C13" s="1623"/>
      <c r="D13" s="799">
        <v>4155430126.2000012</v>
      </c>
      <c r="E13" s="799"/>
      <c r="F13" s="799">
        <v>820113766.9799999</v>
      </c>
      <c r="G13" s="800">
        <v>818900351.23999989</v>
      </c>
      <c r="H13" s="799">
        <v>674346172.69999993</v>
      </c>
      <c r="I13" s="801">
        <v>145767594.27999997</v>
      </c>
      <c r="J13" s="342"/>
      <c r="K13" s="342"/>
      <c r="L13" s="342"/>
      <c r="N13" s="1128"/>
    </row>
    <row r="14" spans="1:14" s="382" customFormat="1" ht="21.75" customHeight="1">
      <c r="A14" s="725" t="s">
        <v>350</v>
      </c>
      <c r="B14" s="726" t="s">
        <v>47</v>
      </c>
      <c r="C14" s="727" t="s">
        <v>351</v>
      </c>
      <c r="D14" s="788">
        <v>63704481.380000018</v>
      </c>
      <c r="E14" s="788"/>
      <c r="F14" s="793">
        <v>235674.62</v>
      </c>
      <c r="G14" s="791">
        <v>235674.62</v>
      </c>
      <c r="H14" s="792">
        <v>235674.62</v>
      </c>
      <c r="I14" s="793">
        <v>0</v>
      </c>
      <c r="J14" s="342"/>
      <c r="K14" s="728"/>
      <c r="L14" s="342"/>
    </row>
    <row r="15" spans="1:14" s="382" customFormat="1" ht="21.75" customHeight="1">
      <c r="A15" s="725" t="s">
        <v>352</v>
      </c>
      <c r="B15" s="726" t="s">
        <v>47</v>
      </c>
      <c r="C15" s="727" t="s">
        <v>353</v>
      </c>
      <c r="D15" s="788">
        <v>3976.9700000000003</v>
      </c>
      <c r="E15" s="788"/>
      <c r="F15" s="793">
        <v>0</v>
      </c>
      <c r="G15" s="791">
        <v>0</v>
      </c>
      <c r="H15" s="792">
        <v>0</v>
      </c>
      <c r="I15" s="793">
        <v>0</v>
      </c>
      <c r="J15" s="342"/>
      <c r="K15" s="729"/>
      <c r="L15" s="342"/>
      <c r="N15" s="907"/>
    </row>
    <row r="16" spans="1:14" s="382" customFormat="1" ht="21.75" customHeight="1">
      <c r="A16" s="730" t="s">
        <v>354</v>
      </c>
      <c r="B16" s="726" t="s">
        <v>47</v>
      </c>
      <c r="C16" s="731" t="s">
        <v>355</v>
      </c>
      <c r="D16" s="788">
        <v>718376.00000000023</v>
      </c>
      <c r="E16" s="788"/>
      <c r="F16" s="793">
        <v>0</v>
      </c>
      <c r="G16" s="791">
        <v>0</v>
      </c>
      <c r="H16" s="792">
        <v>0</v>
      </c>
      <c r="I16" s="793">
        <v>0</v>
      </c>
      <c r="J16" s="342"/>
      <c r="K16" s="729"/>
      <c r="L16" s="342"/>
      <c r="N16" s="907"/>
    </row>
    <row r="17" spans="1:14" s="382" customFormat="1" ht="21.75" hidden="1" customHeight="1">
      <c r="A17" s="732" t="s">
        <v>356</v>
      </c>
      <c r="B17" s="726" t="s">
        <v>47</v>
      </c>
      <c r="C17" s="731" t="s">
        <v>357</v>
      </c>
      <c r="D17" s="788">
        <v>0</v>
      </c>
      <c r="E17" s="788"/>
      <c r="F17" s="793">
        <v>0</v>
      </c>
      <c r="G17" s="791">
        <v>0</v>
      </c>
      <c r="H17" s="792">
        <v>0</v>
      </c>
      <c r="I17" s="793">
        <v>0</v>
      </c>
      <c r="J17" s="342"/>
      <c r="K17" s="729"/>
      <c r="L17" s="342"/>
      <c r="N17" s="907"/>
    </row>
    <row r="18" spans="1:14" s="382" customFormat="1" ht="21.75" customHeight="1">
      <c r="A18" s="730" t="s">
        <v>358</v>
      </c>
      <c r="B18" s="726" t="s">
        <v>47</v>
      </c>
      <c r="C18" s="731" t="s">
        <v>359</v>
      </c>
      <c r="D18" s="788">
        <v>5280540.6599999992</v>
      </c>
      <c r="E18" s="788"/>
      <c r="F18" s="793">
        <v>0</v>
      </c>
      <c r="G18" s="791">
        <v>0</v>
      </c>
      <c r="H18" s="792">
        <v>0</v>
      </c>
      <c r="I18" s="793">
        <v>0</v>
      </c>
      <c r="J18" s="342"/>
      <c r="K18" s="729"/>
      <c r="L18" s="342"/>
      <c r="N18" s="907"/>
    </row>
    <row r="19" spans="1:14" s="907" customFormat="1" ht="36.75" hidden="1" customHeight="1">
      <c r="A19" s="897" t="s">
        <v>360</v>
      </c>
      <c r="B19" s="895" t="s">
        <v>47</v>
      </c>
      <c r="C19" s="908" t="s">
        <v>726</v>
      </c>
      <c r="D19" s="788">
        <v>0</v>
      </c>
      <c r="E19" s="788"/>
      <c r="F19" s="793">
        <v>0</v>
      </c>
      <c r="G19" s="791">
        <v>0</v>
      </c>
      <c r="H19" s="792">
        <v>0</v>
      </c>
      <c r="I19" s="793">
        <v>0</v>
      </c>
      <c r="J19" s="905"/>
      <c r="K19" s="906"/>
      <c r="L19" s="905"/>
    </row>
    <row r="20" spans="1:14" s="907" customFormat="1" ht="21.75" customHeight="1">
      <c r="A20" s="730" t="s">
        <v>363</v>
      </c>
      <c r="B20" s="726" t="s">
        <v>47</v>
      </c>
      <c r="C20" s="727" t="s">
        <v>364</v>
      </c>
      <c r="D20" s="788">
        <v>1159104.6100000001</v>
      </c>
      <c r="E20" s="788"/>
      <c r="F20" s="793">
        <v>0</v>
      </c>
      <c r="G20" s="791">
        <v>0</v>
      </c>
      <c r="H20" s="792">
        <v>0</v>
      </c>
      <c r="I20" s="793">
        <v>0</v>
      </c>
      <c r="J20" s="905"/>
      <c r="K20" s="906"/>
      <c r="L20" s="905"/>
    </row>
    <row r="21" spans="1:14" s="382" customFormat="1" ht="21.75" hidden="1" customHeight="1">
      <c r="A21" s="730" t="s">
        <v>365</v>
      </c>
      <c r="B21" s="726" t="s">
        <v>47</v>
      </c>
      <c r="C21" s="727" t="s">
        <v>366</v>
      </c>
      <c r="D21" s="788">
        <v>0</v>
      </c>
      <c r="E21" s="788"/>
      <c r="F21" s="793">
        <v>0</v>
      </c>
      <c r="G21" s="791">
        <v>0</v>
      </c>
      <c r="H21" s="792">
        <v>0</v>
      </c>
      <c r="I21" s="793">
        <v>0</v>
      </c>
      <c r="J21" s="342"/>
      <c r="K21" s="729"/>
      <c r="L21" s="342"/>
      <c r="N21" s="907"/>
    </row>
    <row r="22" spans="1:14" s="382" customFormat="1" ht="21.75" customHeight="1">
      <c r="A22" s="730" t="s">
        <v>367</v>
      </c>
      <c r="B22" s="726" t="s">
        <v>47</v>
      </c>
      <c r="C22" s="727" t="s">
        <v>368</v>
      </c>
      <c r="D22" s="788">
        <v>143213681.27000013</v>
      </c>
      <c r="E22" s="788"/>
      <c r="F22" s="793">
        <v>4987.8500000000004</v>
      </c>
      <c r="G22" s="791">
        <v>1106</v>
      </c>
      <c r="H22" s="792">
        <v>4987.8500000000004</v>
      </c>
      <c r="I22" s="793">
        <v>0</v>
      </c>
      <c r="J22" s="342"/>
      <c r="K22" s="729"/>
      <c r="L22" s="342"/>
      <c r="N22" s="907"/>
    </row>
    <row r="23" spans="1:14" s="382" customFormat="1" ht="21.75" hidden="1" customHeight="1">
      <c r="A23" s="730" t="s">
        <v>369</v>
      </c>
      <c r="B23" s="726" t="s">
        <v>47</v>
      </c>
      <c r="C23" s="727" t="s">
        <v>132</v>
      </c>
      <c r="D23" s="788">
        <v>0</v>
      </c>
      <c r="E23" s="788"/>
      <c r="F23" s="793">
        <v>0</v>
      </c>
      <c r="G23" s="791">
        <v>0</v>
      </c>
      <c r="H23" s="792">
        <v>0</v>
      </c>
      <c r="I23" s="793">
        <v>0</v>
      </c>
      <c r="J23" s="342"/>
      <c r="K23" s="729"/>
      <c r="L23" s="342"/>
      <c r="N23" s="907"/>
    </row>
    <row r="24" spans="1:14" s="382" customFormat="1" ht="21.75" customHeight="1">
      <c r="A24" s="730" t="s">
        <v>370</v>
      </c>
      <c r="B24" s="726" t="s">
        <v>47</v>
      </c>
      <c r="C24" s="727" t="s">
        <v>575</v>
      </c>
      <c r="D24" s="788">
        <v>6003902.8700000001</v>
      </c>
      <c r="E24" s="788"/>
      <c r="F24" s="793">
        <v>332911.40999999997</v>
      </c>
      <c r="G24" s="791">
        <v>0</v>
      </c>
      <c r="H24" s="792">
        <v>331893</v>
      </c>
      <c r="I24" s="793">
        <v>1018.41</v>
      </c>
      <c r="J24" s="342"/>
      <c r="K24" s="729"/>
      <c r="L24" s="342"/>
      <c r="N24" s="907"/>
    </row>
    <row r="25" spans="1:14" s="382" customFormat="1" ht="21.75" customHeight="1">
      <c r="A25" s="730" t="s">
        <v>372</v>
      </c>
      <c r="B25" s="726" t="s">
        <v>47</v>
      </c>
      <c r="C25" s="731" t="s">
        <v>373</v>
      </c>
      <c r="D25" s="788">
        <v>1119888.4000000004</v>
      </c>
      <c r="E25" s="788"/>
      <c r="F25" s="793">
        <v>0</v>
      </c>
      <c r="G25" s="791">
        <v>0</v>
      </c>
      <c r="H25" s="792">
        <v>0</v>
      </c>
      <c r="I25" s="793">
        <v>0</v>
      </c>
      <c r="J25" s="342"/>
      <c r="K25" s="729"/>
      <c r="L25" s="342"/>
      <c r="N25" s="907"/>
    </row>
    <row r="26" spans="1:14" ht="21.75" customHeight="1">
      <c r="A26" s="730" t="s">
        <v>374</v>
      </c>
      <c r="B26" s="726" t="s">
        <v>47</v>
      </c>
      <c r="C26" s="731" t="s">
        <v>375</v>
      </c>
      <c r="D26" s="788">
        <v>596464.6100000001</v>
      </c>
      <c r="E26" s="788"/>
      <c r="F26" s="793">
        <v>0</v>
      </c>
      <c r="G26" s="791">
        <v>0</v>
      </c>
      <c r="H26" s="792">
        <v>0</v>
      </c>
      <c r="I26" s="793">
        <v>0</v>
      </c>
      <c r="J26" s="342"/>
      <c r="K26" s="729"/>
      <c r="L26" s="342"/>
      <c r="N26" s="907"/>
    </row>
    <row r="27" spans="1:14" s="382" customFormat="1" ht="21.75" customHeight="1">
      <c r="A27" s="730" t="s">
        <v>376</v>
      </c>
      <c r="B27" s="726" t="s">
        <v>47</v>
      </c>
      <c r="C27" s="731" t="s">
        <v>711</v>
      </c>
      <c r="D27" s="788">
        <v>18140573</v>
      </c>
      <c r="E27" s="788"/>
      <c r="F27" s="793">
        <v>0</v>
      </c>
      <c r="G27" s="791">
        <v>0</v>
      </c>
      <c r="H27" s="792">
        <v>0</v>
      </c>
      <c r="I27" s="793">
        <v>0</v>
      </c>
      <c r="J27" s="342"/>
      <c r="K27" s="729"/>
      <c r="L27" s="342"/>
      <c r="N27" s="907"/>
    </row>
    <row r="28" spans="1:14" s="383" customFormat="1" ht="21.75" customHeight="1">
      <c r="A28" s="730" t="s">
        <v>377</v>
      </c>
      <c r="B28" s="726" t="s">
        <v>47</v>
      </c>
      <c r="C28" s="727" t="s">
        <v>576</v>
      </c>
      <c r="D28" s="788">
        <v>1384290489.4100003</v>
      </c>
      <c r="E28" s="788"/>
      <c r="F28" s="793">
        <v>818965943.4799999</v>
      </c>
      <c r="G28" s="791">
        <v>818644063.05999994</v>
      </c>
      <c r="H28" s="792">
        <v>673201364.45999992</v>
      </c>
      <c r="I28" s="793">
        <v>145764579.01999998</v>
      </c>
      <c r="J28" s="342"/>
      <c r="K28" s="729"/>
      <c r="L28" s="342"/>
      <c r="N28" s="907"/>
    </row>
    <row r="29" spans="1:14" s="387" customFormat="1" ht="30" customHeight="1">
      <c r="A29" s="384" t="s">
        <v>378</v>
      </c>
      <c r="B29" s="385" t="s">
        <v>47</v>
      </c>
      <c r="C29" s="386" t="s">
        <v>577</v>
      </c>
      <c r="D29" s="788">
        <v>37175312.979999989</v>
      </c>
      <c r="E29" s="788"/>
      <c r="F29" s="793">
        <v>0</v>
      </c>
      <c r="G29" s="791">
        <v>0</v>
      </c>
      <c r="H29" s="792">
        <v>0</v>
      </c>
      <c r="I29" s="793">
        <v>0</v>
      </c>
      <c r="J29" s="342"/>
      <c r="K29" s="733"/>
      <c r="L29" s="342"/>
      <c r="N29" s="907"/>
    </row>
    <row r="30" spans="1:14" s="387" customFormat="1" ht="21.75" customHeight="1">
      <c r="A30" s="730" t="s">
        <v>383</v>
      </c>
      <c r="B30" s="726" t="s">
        <v>47</v>
      </c>
      <c r="C30" s="727" t="s">
        <v>113</v>
      </c>
      <c r="D30" s="788">
        <v>1277281029.9000008</v>
      </c>
      <c r="E30" s="788"/>
      <c r="F30" s="793">
        <v>0</v>
      </c>
      <c r="G30" s="791">
        <v>0</v>
      </c>
      <c r="H30" s="792">
        <v>0</v>
      </c>
      <c r="I30" s="793">
        <v>0</v>
      </c>
      <c r="J30" s="342"/>
      <c r="K30" s="729"/>
      <c r="L30" s="342"/>
      <c r="N30" s="907"/>
    </row>
    <row r="31" spans="1:14" s="387" customFormat="1" ht="21.75" customHeight="1">
      <c r="A31" s="730" t="s">
        <v>384</v>
      </c>
      <c r="B31" s="726" t="s">
        <v>47</v>
      </c>
      <c r="C31" s="727" t="s">
        <v>578</v>
      </c>
      <c r="D31" s="788">
        <v>245704527.31000006</v>
      </c>
      <c r="E31" s="788"/>
      <c r="F31" s="793">
        <v>0</v>
      </c>
      <c r="G31" s="791">
        <v>0</v>
      </c>
      <c r="H31" s="792">
        <v>0</v>
      </c>
      <c r="I31" s="793">
        <v>0</v>
      </c>
      <c r="J31" s="342"/>
      <c r="K31" s="729"/>
      <c r="L31" s="342"/>
      <c r="N31" s="907"/>
    </row>
    <row r="32" spans="1:14" s="387" customFormat="1" ht="21.75" customHeight="1">
      <c r="A32" s="730" t="s">
        <v>387</v>
      </c>
      <c r="B32" s="726" t="s">
        <v>47</v>
      </c>
      <c r="C32" s="727" t="s">
        <v>579</v>
      </c>
      <c r="D32" s="788">
        <v>404653226.21999997</v>
      </c>
      <c r="E32" s="788"/>
      <c r="F32" s="793">
        <v>0</v>
      </c>
      <c r="G32" s="791">
        <v>0</v>
      </c>
      <c r="H32" s="792">
        <v>0</v>
      </c>
      <c r="I32" s="793">
        <v>0</v>
      </c>
      <c r="J32" s="342"/>
      <c r="K32" s="729"/>
      <c r="L32" s="342"/>
      <c r="N32" s="907"/>
    </row>
    <row r="33" spans="1:14" s="387" customFormat="1" ht="21.75" customHeight="1">
      <c r="A33" s="730" t="s">
        <v>390</v>
      </c>
      <c r="B33" s="726" t="s">
        <v>47</v>
      </c>
      <c r="C33" s="727" t="s">
        <v>580</v>
      </c>
      <c r="D33" s="788">
        <v>418579781.05000019</v>
      </c>
      <c r="E33" s="788"/>
      <c r="F33" s="793">
        <v>569873.39000000013</v>
      </c>
      <c r="G33" s="791">
        <v>17344.54</v>
      </c>
      <c r="H33" s="792">
        <v>567876.54000000015</v>
      </c>
      <c r="I33" s="793">
        <v>1996.85</v>
      </c>
      <c r="J33" s="342"/>
      <c r="K33" s="729"/>
      <c r="L33" s="342"/>
      <c r="N33" s="907"/>
    </row>
    <row r="34" spans="1:14" s="382" customFormat="1" ht="53.25" hidden="1" customHeight="1">
      <c r="A34" s="384" t="s">
        <v>392</v>
      </c>
      <c r="B34" s="385" t="s">
        <v>47</v>
      </c>
      <c r="C34" s="388" t="s">
        <v>581</v>
      </c>
      <c r="D34" s="788">
        <v>0</v>
      </c>
      <c r="E34" s="788"/>
      <c r="F34" s="793">
        <v>0</v>
      </c>
      <c r="G34" s="791">
        <v>0</v>
      </c>
      <c r="H34" s="792">
        <v>0</v>
      </c>
      <c r="I34" s="793">
        <v>0</v>
      </c>
      <c r="J34" s="342"/>
      <c r="K34" s="733"/>
      <c r="L34" s="342"/>
      <c r="N34" s="907"/>
    </row>
    <row r="35" spans="1:14" s="382" customFormat="1" ht="21.75" hidden="1" customHeight="1">
      <c r="A35" s="730" t="s">
        <v>400</v>
      </c>
      <c r="B35" s="726" t="s">
        <v>47</v>
      </c>
      <c r="C35" s="727" t="s">
        <v>401</v>
      </c>
      <c r="D35" s="788">
        <v>0</v>
      </c>
      <c r="E35" s="788"/>
      <c r="F35" s="793">
        <v>0</v>
      </c>
      <c r="G35" s="791">
        <v>0</v>
      </c>
      <c r="H35" s="792">
        <v>0</v>
      </c>
      <c r="I35" s="793">
        <v>0</v>
      </c>
      <c r="J35" s="342"/>
      <c r="K35" s="729"/>
      <c r="L35" s="342"/>
      <c r="N35" s="907"/>
    </row>
    <row r="36" spans="1:14" s="382" customFormat="1" ht="21.75" customHeight="1">
      <c r="A36" s="730" t="s">
        <v>402</v>
      </c>
      <c r="B36" s="726" t="s">
        <v>47</v>
      </c>
      <c r="C36" s="731" t="s">
        <v>115</v>
      </c>
      <c r="D36" s="788">
        <v>61654815.620000049</v>
      </c>
      <c r="E36" s="788"/>
      <c r="F36" s="793">
        <v>3836.2299999999996</v>
      </c>
      <c r="G36" s="791">
        <v>2163.02</v>
      </c>
      <c r="H36" s="792">
        <v>3836.2299999999996</v>
      </c>
      <c r="I36" s="793">
        <v>0</v>
      </c>
      <c r="J36" s="342"/>
      <c r="K36" s="729"/>
      <c r="L36" s="342"/>
      <c r="N36" s="907"/>
    </row>
    <row r="37" spans="1:14" s="382" customFormat="1" ht="21.75" customHeight="1">
      <c r="A37" s="730" t="s">
        <v>403</v>
      </c>
      <c r="B37" s="726" t="s">
        <v>47</v>
      </c>
      <c r="C37" s="727" t="s">
        <v>404</v>
      </c>
      <c r="D37" s="788">
        <v>56298325.200000063</v>
      </c>
      <c r="E37" s="788"/>
      <c r="F37" s="793">
        <v>0</v>
      </c>
      <c r="G37" s="791">
        <v>0</v>
      </c>
      <c r="H37" s="792">
        <v>0</v>
      </c>
      <c r="I37" s="793">
        <v>0</v>
      </c>
      <c r="J37" s="342"/>
      <c r="K37" s="729"/>
      <c r="L37" s="342"/>
      <c r="N37" s="907"/>
    </row>
    <row r="38" spans="1:14" s="382" customFormat="1" ht="21.75" customHeight="1">
      <c r="A38" s="730" t="s">
        <v>405</v>
      </c>
      <c r="B38" s="726" t="s">
        <v>47</v>
      </c>
      <c r="C38" s="727" t="s">
        <v>406</v>
      </c>
      <c r="D38" s="788">
        <v>2160703.91</v>
      </c>
      <c r="E38" s="788"/>
      <c r="F38" s="793">
        <v>0</v>
      </c>
      <c r="G38" s="791">
        <v>0</v>
      </c>
      <c r="H38" s="792">
        <v>0</v>
      </c>
      <c r="I38" s="793">
        <v>0</v>
      </c>
      <c r="J38" s="342"/>
      <c r="K38" s="729"/>
      <c r="L38" s="342"/>
      <c r="N38" s="907"/>
    </row>
    <row r="39" spans="1:14" s="382" customFormat="1" ht="21.75" customHeight="1">
      <c r="A39" s="730" t="s">
        <v>407</v>
      </c>
      <c r="B39" s="726" t="s">
        <v>47</v>
      </c>
      <c r="C39" s="727" t="s">
        <v>582</v>
      </c>
      <c r="D39" s="788">
        <v>2398098.2199999988</v>
      </c>
      <c r="E39" s="788"/>
      <c r="F39" s="793">
        <v>540</v>
      </c>
      <c r="G39" s="791">
        <v>0</v>
      </c>
      <c r="H39" s="792">
        <v>540</v>
      </c>
      <c r="I39" s="793">
        <v>0</v>
      </c>
      <c r="J39" s="342"/>
      <c r="K39" s="729"/>
      <c r="L39" s="342"/>
      <c r="N39" s="907"/>
    </row>
    <row r="40" spans="1:14" s="382" customFormat="1" ht="21.75" customHeight="1">
      <c r="A40" s="730" t="s">
        <v>410</v>
      </c>
      <c r="B40" s="726" t="s">
        <v>47</v>
      </c>
      <c r="C40" s="731" t="s">
        <v>583</v>
      </c>
      <c r="D40" s="788">
        <v>3127781.1100000003</v>
      </c>
      <c r="E40" s="788"/>
      <c r="F40" s="793">
        <v>0</v>
      </c>
      <c r="G40" s="791">
        <v>0</v>
      </c>
      <c r="H40" s="792">
        <v>0</v>
      </c>
      <c r="I40" s="793">
        <v>0</v>
      </c>
      <c r="J40" s="342"/>
      <c r="K40" s="729"/>
      <c r="L40" s="342"/>
      <c r="N40" s="907"/>
    </row>
    <row r="41" spans="1:14" s="382" customFormat="1" ht="21.75" customHeight="1">
      <c r="A41" s="730" t="s">
        <v>426</v>
      </c>
      <c r="B41" s="866" t="s">
        <v>47</v>
      </c>
      <c r="C41" s="734" t="s">
        <v>178</v>
      </c>
      <c r="D41" s="794">
        <v>1499961.6699999997</v>
      </c>
      <c r="E41" s="802"/>
      <c r="F41" s="793">
        <v>0</v>
      </c>
      <c r="G41" s="791">
        <v>0</v>
      </c>
      <c r="H41" s="792">
        <v>0</v>
      </c>
      <c r="I41" s="793">
        <v>0</v>
      </c>
      <c r="J41" s="342"/>
      <c r="L41" s="342"/>
      <c r="N41" s="907"/>
    </row>
    <row r="42" spans="1:14" s="382" customFormat="1" ht="21.75" customHeight="1">
      <c r="A42" s="730" t="s">
        <v>413</v>
      </c>
      <c r="B42" s="726" t="s">
        <v>47</v>
      </c>
      <c r="C42" s="727" t="s">
        <v>584</v>
      </c>
      <c r="D42" s="788">
        <v>11557813.730000008</v>
      </c>
      <c r="E42" s="788"/>
      <c r="F42" s="793">
        <v>0</v>
      </c>
      <c r="G42" s="791">
        <v>0</v>
      </c>
      <c r="H42" s="792">
        <v>0</v>
      </c>
      <c r="I42" s="793">
        <v>0</v>
      </c>
      <c r="J42" s="342"/>
      <c r="K42" s="810"/>
      <c r="L42" s="342"/>
      <c r="N42" s="907"/>
    </row>
    <row r="43" spans="1:14" s="382" customFormat="1" ht="21.75" customHeight="1">
      <c r="A43" s="730" t="s">
        <v>416</v>
      </c>
      <c r="B43" s="726" t="s">
        <v>47</v>
      </c>
      <c r="C43" s="727" t="s">
        <v>585</v>
      </c>
      <c r="D43" s="788">
        <v>3122692.4999999981</v>
      </c>
      <c r="E43" s="788"/>
      <c r="F43" s="793">
        <v>0</v>
      </c>
      <c r="G43" s="791">
        <v>0</v>
      </c>
      <c r="H43" s="792">
        <v>0</v>
      </c>
      <c r="I43" s="793">
        <v>0</v>
      </c>
      <c r="J43" s="342"/>
      <c r="K43" s="810"/>
      <c r="L43" s="342"/>
      <c r="N43" s="907"/>
    </row>
    <row r="44" spans="1:14" s="382" customFormat="1" ht="32.25" hidden="1" customHeight="1">
      <c r="A44" s="384" t="s">
        <v>419</v>
      </c>
      <c r="B44" s="385" t="s">
        <v>47</v>
      </c>
      <c r="C44" s="735" t="s">
        <v>586</v>
      </c>
      <c r="D44" s="788">
        <v>0</v>
      </c>
      <c r="E44" s="788"/>
      <c r="F44" s="793">
        <v>0</v>
      </c>
      <c r="G44" s="791">
        <v>0</v>
      </c>
      <c r="H44" s="792">
        <v>0</v>
      </c>
      <c r="I44" s="793">
        <v>0</v>
      </c>
      <c r="J44" s="342"/>
      <c r="K44" s="811"/>
      <c r="L44" s="342"/>
      <c r="N44" s="907"/>
    </row>
    <row r="45" spans="1:14" s="382" customFormat="1" ht="21.75" customHeight="1" thickBot="1">
      <c r="A45" s="730" t="s">
        <v>424</v>
      </c>
      <c r="B45" s="726" t="s">
        <v>47</v>
      </c>
      <c r="C45" s="727" t="s">
        <v>425</v>
      </c>
      <c r="D45" s="788">
        <v>5984577.5999999996</v>
      </c>
      <c r="E45" s="788"/>
      <c r="F45" s="793">
        <v>0</v>
      </c>
      <c r="G45" s="791">
        <v>0</v>
      </c>
      <c r="H45" s="792">
        <v>0</v>
      </c>
      <c r="I45" s="793">
        <v>0</v>
      </c>
      <c r="J45" s="342"/>
      <c r="K45" s="810"/>
      <c r="L45" s="342"/>
      <c r="N45" s="907"/>
    </row>
    <row r="46" spans="1:14" s="382" customFormat="1" ht="24.75" customHeight="1" thickTop="1">
      <c r="A46" s="389" t="s">
        <v>587</v>
      </c>
      <c r="B46" s="736"/>
      <c r="C46" s="737"/>
      <c r="D46" s="803"/>
      <c r="E46" s="804"/>
      <c r="F46" s="805"/>
      <c r="G46" s="806"/>
      <c r="H46" s="807"/>
      <c r="I46" s="805"/>
      <c r="J46" s="342"/>
      <c r="K46" s="812"/>
      <c r="L46" s="342"/>
      <c r="N46" s="907"/>
    </row>
    <row r="47" spans="1:14" s="387" customFormat="1" ht="29.25" customHeight="1">
      <c r="A47" s="390" t="s">
        <v>398</v>
      </c>
      <c r="B47" s="391" t="s">
        <v>47</v>
      </c>
      <c r="C47" s="392" t="s">
        <v>399</v>
      </c>
      <c r="D47" s="808">
        <v>17984758392.310001</v>
      </c>
      <c r="E47" s="809" t="s">
        <v>710</v>
      </c>
      <c r="F47" s="793">
        <v>0</v>
      </c>
      <c r="G47" s="797">
        <v>0</v>
      </c>
      <c r="H47" s="1120">
        <v>0</v>
      </c>
      <c r="I47" s="798">
        <v>0</v>
      </c>
      <c r="J47" s="342"/>
      <c r="K47" s="813"/>
      <c r="L47" s="342"/>
      <c r="N47" s="907"/>
    </row>
    <row r="48" spans="1:14" s="387" customFormat="1" ht="9.75" customHeight="1">
      <c r="F48" s="787"/>
      <c r="J48" s="342"/>
      <c r="K48" s="814"/>
      <c r="L48" s="342"/>
    </row>
    <row r="49" spans="1:12" s="387" customFormat="1" ht="15.75" customHeight="1">
      <c r="A49" s="330"/>
      <c r="B49" s="738" t="s">
        <v>710</v>
      </c>
      <c r="C49" s="739" t="s">
        <v>564</v>
      </c>
      <c r="D49" s="330"/>
      <c r="E49" s="330"/>
      <c r="F49" s="330"/>
      <c r="G49" s="330"/>
      <c r="H49" s="330"/>
      <c r="I49" s="330"/>
      <c r="J49" s="342"/>
      <c r="K49" s="814"/>
      <c r="L49" s="342"/>
    </row>
    <row r="50" spans="1:12" s="395" customFormat="1" ht="15.75">
      <c r="A50" s="1179" t="s">
        <v>764</v>
      </c>
      <c r="B50" s="740"/>
      <c r="C50" s="1148"/>
      <c r="D50" s="393"/>
      <c r="E50" s="393"/>
      <c r="F50" s="393"/>
      <c r="G50" s="393"/>
      <c r="H50" s="393"/>
      <c r="I50" s="393"/>
      <c r="J50" s="394"/>
    </row>
    <row r="51" spans="1:12" s="395" customFormat="1" ht="15.75">
      <c r="A51" s="1179" t="s">
        <v>760</v>
      </c>
      <c r="B51" s="740"/>
      <c r="C51" s="740"/>
      <c r="D51" s="393"/>
      <c r="E51" s="393"/>
      <c r="F51" s="393"/>
      <c r="G51" s="393"/>
      <c r="H51" s="393"/>
      <c r="I51" s="393"/>
      <c r="J51" s="394"/>
    </row>
    <row r="52" spans="1:12" s="395" customFormat="1" ht="15.75">
      <c r="A52" s="775" t="s">
        <v>712</v>
      </c>
      <c r="B52" s="740"/>
      <c r="C52" s="740"/>
      <c r="D52" s="393"/>
      <c r="E52" s="393"/>
      <c r="F52" s="393"/>
      <c r="G52" s="393"/>
      <c r="H52" s="393"/>
      <c r="I52" s="393"/>
      <c r="J52" s="394"/>
    </row>
    <row r="53" spans="1:12" s="387" customFormat="1" ht="15.75" customHeight="1">
      <c r="A53" s="330"/>
      <c r="B53" s="738"/>
      <c r="C53" s="330"/>
      <c r="D53" s="330"/>
      <c r="E53" s="330"/>
      <c r="F53" s="330"/>
      <c r="G53" s="330"/>
      <c r="H53" s="330"/>
      <c r="I53" s="330"/>
      <c r="J53" s="342"/>
      <c r="K53" s="342"/>
      <c r="L53" s="342"/>
    </row>
    <row r="54" spans="1:12" s="395" customFormat="1" ht="15.75">
      <c r="A54" s="775"/>
      <c r="B54" s="740"/>
      <c r="C54" s="740"/>
      <c r="D54" s="393"/>
      <c r="E54" s="393"/>
      <c r="F54" s="393"/>
      <c r="G54" s="393"/>
      <c r="H54" s="393"/>
      <c r="I54" s="393"/>
      <c r="J54" s="394"/>
    </row>
    <row r="55" spans="1:12" s="395" customFormat="1" ht="15.75">
      <c r="A55" s="775"/>
      <c r="B55" s="740"/>
      <c r="C55" s="740"/>
      <c r="D55" s="393"/>
      <c r="E55" s="393"/>
      <c r="F55" s="393"/>
      <c r="G55" s="393"/>
      <c r="H55" s="393"/>
      <c r="I55" s="393"/>
      <c r="J55" s="394"/>
    </row>
    <row r="56" spans="1:12">
      <c r="J56" s="342"/>
    </row>
    <row r="57" spans="1:12" ht="15.75">
      <c r="C57" s="740"/>
      <c r="J57" s="342"/>
    </row>
    <row r="58" spans="1:12">
      <c r="J58" s="342"/>
    </row>
    <row r="59" spans="1:12">
      <c r="J59" s="342"/>
    </row>
    <row r="60" spans="1:12">
      <c r="J60" s="342"/>
    </row>
    <row r="61" spans="1:12">
      <c r="J61" s="342"/>
    </row>
    <row r="62" spans="1:12">
      <c r="J62" s="342"/>
    </row>
    <row r="63" spans="1:12">
      <c r="J63" s="342"/>
    </row>
    <row r="64" spans="1:12">
      <c r="J64" s="342"/>
    </row>
    <row r="65" spans="10:10">
      <c r="J65" s="342"/>
    </row>
    <row r="66" spans="10:10">
      <c r="J66" s="342"/>
    </row>
    <row r="67" spans="10:10">
      <c r="J67" s="342"/>
    </row>
    <row r="68" spans="10:10">
      <c r="J68" s="342"/>
    </row>
    <row r="69" spans="10:10">
      <c r="J69" s="342"/>
    </row>
    <row r="70" spans="10:10">
      <c r="J70" s="342"/>
    </row>
    <row r="71" spans="10:10">
      <c r="J71" s="342"/>
    </row>
    <row r="72" spans="10:10">
      <c r="J72" s="342"/>
    </row>
    <row r="73" spans="10:10">
      <c r="J73" s="342"/>
    </row>
    <row r="74" spans="10:10">
      <c r="J74" s="342"/>
    </row>
    <row r="75" spans="10:10">
      <c r="J75" s="342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47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R143"/>
  <sheetViews>
    <sheetView showGridLines="0" zoomScale="70" zoomScaleNormal="70" workbookViewId="0">
      <selection activeCell="L21" sqref="L21"/>
    </sheetView>
  </sheetViews>
  <sheetFormatPr defaultColWidth="12.5703125" defaultRowHeight="15"/>
  <cols>
    <col min="1" max="1" width="67.7109375" style="399" customWidth="1"/>
    <col min="2" max="2" width="19.5703125" style="399" customWidth="1"/>
    <col min="3" max="3" width="2.5703125" style="399" customWidth="1"/>
    <col min="4" max="4" width="20.7109375" style="399" customWidth="1"/>
    <col min="5" max="5" width="21.5703125" style="399" customWidth="1"/>
    <col min="6" max="7" width="20.85546875" style="399" customWidth="1"/>
    <col min="8" max="8" width="4.7109375" style="399" customWidth="1"/>
    <col min="9" max="10" width="6.5703125" style="399" customWidth="1"/>
    <col min="11" max="11" width="23.7109375" style="882" customWidth="1"/>
    <col min="12" max="12" width="27.7109375" style="399" customWidth="1"/>
    <col min="13" max="13" width="19.5703125" style="399" customWidth="1"/>
    <col min="14" max="14" width="15" style="399" customWidth="1"/>
    <col min="15" max="15" width="25.42578125" style="399" customWidth="1"/>
    <col min="16" max="257" width="12.5703125" style="399"/>
    <col min="258" max="258" width="67.7109375" style="399" customWidth="1"/>
    <col min="259" max="259" width="19.5703125" style="399" customWidth="1"/>
    <col min="260" max="260" width="2.5703125" style="399" customWidth="1"/>
    <col min="261" max="261" width="20.7109375" style="399" customWidth="1"/>
    <col min="262" max="262" width="21.5703125" style="399" customWidth="1"/>
    <col min="263" max="264" width="20.85546875" style="399" customWidth="1"/>
    <col min="265" max="265" width="4.7109375" style="399" customWidth="1"/>
    <col min="266" max="266" width="6.5703125" style="399" customWidth="1"/>
    <col min="267" max="267" width="14.85546875" style="399" bestFit="1" customWidth="1"/>
    <col min="268" max="268" width="21.5703125" style="399" customWidth="1"/>
    <col min="269" max="269" width="19.5703125" style="399" customWidth="1"/>
    <col min="270" max="270" width="15" style="399" customWidth="1"/>
    <col min="271" max="271" width="25.42578125" style="399" customWidth="1"/>
    <col min="272" max="513" width="12.5703125" style="399"/>
    <col min="514" max="514" width="67.7109375" style="399" customWidth="1"/>
    <col min="515" max="515" width="19.5703125" style="399" customWidth="1"/>
    <col min="516" max="516" width="2.5703125" style="399" customWidth="1"/>
    <col min="517" max="517" width="20.7109375" style="399" customWidth="1"/>
    <col min="518" max="518" width="21.5703125" style="399" customWidth="1"/>
    <col min="519" max="520" width="20.85546875" style="399" customWidth="1"/>
    <col min="521" max="521" width="4.7109375" style="399" customWidth="1"/>
    <col min="522" max="522" width="6.5703125" style="399" customWidth="1"/>
    <col min="523" max="523" width="14.85546875" style="399" bestFit="1" customWidth="1"/>
    <col min="524" max="524" width="21.5703125" style="399" customWidth="1"/>
    <col min="525" max="525" width="19.5703125" style="399" customWidth="1"/>
    <col min="526" max="526" width="15" style="399" customWidth="1"/>
    <col min="527" max="527" width="25.42578125" style="399" customWidth="1"/>
    <col min="528" max="769" width="12.5703125" style="399"/>
    <col min="770" max="770" width="67.7109375" style="399" customWidth="1"/>
    <col min="771" max="771" width="19.5703125" style="399" customWidth="1"/>
    <col min="772" max="772" width="2.5703125" style="399" customWidth="1"/>
    <col min="773" max="773" width="20.7109375" style="399" customWidth="1"/>
    <col min="774" max="774" width="21.5703125" style="399" customWidth="1"/>
    <col min="775" max="776" width="20.85546875" style="399" customWidth="1"/>
    <col min="777" max="777" width="4.7109375" style="399" customWidth="1"/>
    <col min="778" max="778" width="6.5703125" style="399" customWidth="1"/>
    <col min="779" max="779" width="14.85546875" style="399" bestFit="1" customWidth="1"/>
    <col min="780" max="780" width="21.5703125" style="399" customWidth="1"/>
    <col min="781" max="781" width="19.5703125" style="399" customWidth="1"/>
    <col min="782" max="782" width="15" style="399" customWidth="1"/>
    <col min="783" max="783" width="25.42578125" style="399" customWidth="1"/>
    <col min="784" max="1025" width="12.5703125" style="399"/>
    <col min="1026" max="1026" width="67.7109375" style="399" customWidth="1"/>
    <col min="1027" max="1027" width="19.5703125" style="399" customWidth="1"/>
    <col min="1028" max="1028" width="2.5703125" style="399" customWidth="1"/>
    <col min="1029" max="1029" width="20.7109375" style="399" customWidth="1"/>
    <col min="1030" max="1030" width="21.5703125" style="399" customWidth="1"/>
    <col min="1031" max="1032" width="20.85546875" style="399" customWidth="1"/>
    <col min="1033" max="1033" width="4.7109375" style="399" customWidth="1"/>
    <col min="1034" max="1034" width="6.5703125" style="399" customWidth="1"/>
    <col min="1035" max="1035" width="14.85546875" style="399" bestFit="1" customWidth="1"/>
    <col min="1036" max="1036" width="21.5703125" style="399" customWidth="1"/>
    <col min="1037" max="1037" width="19.5703125" style="399" customWidth="1"/>
    <col min="1038" max="1038" width="15" style="399" customWidth="1"/>
    <col min="1039" max="1039" width="25.42578125" style="399" customWidth="1"/>
    <col min="1040" max="1281" width="12.5703125" style="399"/>
    <col min="1282" max="1282" width="67.7109375" style="399" customWidth="1"/>
    <col min="1283" max="1283" width="19.5703125" style="399" customWidth="1"/>
    <col min="1284" max="1284" width="2.5703125" style="399" customWidth="1"/>
    <col min="1285" max="1285" width="20.7109375" style="399" customWidth="1"/>
    <col min="1286" max="1286" width="21.5703125" style="399" customWidth="1"/>
    <col min="1287" max="1288" width="20.85546875" style="399" customWidth="1"/>
    <col min="1289" max="1289" width="4.7109375" style="399" customWidth="1"/>
    <col min="1290" max="1290" width="6.5703125" style="399" customWidth="1"/>
    <col min="1291" max="1291" width="14.85546875" style="399" bestFit="1" customWidth="1"/>
    <col min="1292" max="1292" width="21.5703125" style="399" customWidth="1"/>
    <col min="1293" max="1293" width="19.5703125" style="399" customWidth="1"/>
    <col min="1294" max="1294" width="15" style="399" customWidth="1"/>
    <col min="1295" max="1295" width="25.42578125" style="399" customWidth="1"/>
    <col min="1296" max="1537" width="12.5703125" style="399"/>
    <col min="1538" max="1538" width="67.7109375" style="399" customWidth="1"/>
    <col min="1539" max="1539" width="19.5703125" style="399" customWidth="1"/>
    <col min="1540" max="1540" width="2.5703125" style="399" customWidth="1"/>
    <col min="1541" max="1541" width="20.7109375" style="399" customWidth="1"/>
    <col min="1542" max="1542" width="21.5703125" style="399" customWidth="1"/>
    <col min="1543" max="1544" width="20.85546875" style="399" customWidth="1"/>
    <col min="1545" max="1545" width="4.7109375" style="399" customWidth="1"/>
    <col min="1546" max="1546" width="6.5703125" style="399" customWidth="1"/>
    <col min="1547" max="1547" width="14.85546875" style="399" bestFit="1" customWidth="1"/>
    <col min="1548" max="1548" width="21.5703125" style="399" customWidth="1"/>
    <col min="1549" max="1549" width="19.5703125" style="399" customWidth="1"/>
    <col min="1550" max="1550" width="15" style="399" customWidth="1"/>
    <col min="1551" max="1551" width="25.42578125" style="399" customWidth="1"/>
    <col min="1552" max="1793" width="12.5703125" style="399"/>
    <col min="1794" max="1794" width="67.7109375" style="399" customWidth="1"/>
    <col min="1795" max="1795" width="19.5703125" style="399" customWidth="1"/>
    <col min="1796" max="1796" width="2.5703125" style="399" customWidth="1"/>
    <col min="1797" max="1797" width="20.7109375" style="399" customWidth="1"/>
    <col min="1798" max="1798" width="21.5703125" style="399" customWidth="1"/>
    <col min="1799" max="1800" width="20.85546875" style="399" customWidth="1"/>
    <col min="1801" max="1801" width="4.7109375" style="399" customWidth="1"/>
    <col min="1802" max="1802" width="6.5703125" style="399" customWidth="1"/>
    <col min="1803" max="1803" width="14.85546875" style="399" bestFit="1" customWidth="1"/>
    <col min="1804" max="1804" width="21.5703125" style="399" customWidth="1"/>
    <col min="1805" max="1805" width="19.5703125" style="399" customWidth="1"/>
    <col min="1806" max="1806" width="15" style="399" customWidth="1"/>
    <col min="1807" max="1807" width="25.42578125" style="399" customWidth="1"/>
    <col min="1808" max="2049" width="12.5703125" style="399"/>
    <col min="2050" max="2050" width="67.7109375" style="399" customWidth="1"/>
    <col min="2051" max="2051" width="19.5703125" style="399" customWidth="1"/>
    <col min="2052" max="2052" width="2.5703125" style="399" customWidth="1"/>
    <col min="2053" max="2053" width="20.7109375" style="399" customWidth="1"/>
    <col min="2054" max="2054" width="21.5703125" style="399" customWidth="1"/>
    <col min="2055" max="2056" width="20.85546875" style="399" customWidth="1"/>
    <col min="2057" max="2057" width="4.7109375" style="399" customWidth="1"/>
    <col min="2058" max="2058" width="6.5703125" style="399" customWidth="1"/>
    <col min="2059" max="2059" width="14.85546875" style="399" bestFit="1" customWidth="1"/>
    <col min="2060" max="2060" width="21.5703125" style="399" customWidth="1"/>
    <col min="2061" max="2061" width="19.5703125" style="399" customWidth="1"/>
    <col min="2062" max="2062" width="15" style="399" customWidth="1"/>
    <col min="2063" max="2063" width="25.42578125" style="399" customWidth="1"/>
    <col min="2064" max="2305" width="12.5703125" style="399"/>
    <col min="2306" max="2306" width="67.7109375" style="399" customWidth="1"/>
    <col min="2307" max="2307" width="19.5703125" style="399" customWidth="1"/>
    <col min="2308" max="2308" width="2.5703125" style="399" customWidth="1"/>
    <col min="2309" max="2309" width="20.7109375" style="399" customWidth="1"/>
    <col min="2310" max="2310" width="21.5703125" style="399" customWidth="1"/>
    <col min="2311" max="2312" width="20.85546875" style="399" customWidth="1"/>
    <col min="2313" max="2313" width="4.7109375" style="399" customWidth="1"/>
    <col min="2314" max="2314" width="6.5703125" style="399" customWidth="1"/>
    <col min="2315" max="2315" width="14.85546875" style="399" bestFit="1" customWidth="1"/>
    <col min="2316" max="2316" width="21.5703125" style="399" customWidth="1"/>
    <col min="2317" max="2317" width="19.5703125" style="399" customWidth="1"/>
    <col min="2318" max="2318" width="15" style="399" customWidth="1"/>
    <col min="2319" max="2319" width="25.42578125" style="399" customWidth="1"/>
    <col min="2320" max="2561" width="12.5703125" style="399"/>
    <col min="2562" max="2562" width="67.7109375" style="399" customWidth="1"/>
    <col min="2563" max="2563" width="19.5703125" style="399" customWidth="1"/>
    <col min="2564" max="2564" width="2.5703125" style="399" customWidth="1"/>
    <col min="2565" max="2565" width="20.7109375" style="399" customWidth="1"/>
    <col min="2566" max="2566" width="21.5703125" style="399" customWidth="1"/>
    <col min="2567" max="2568" width="20.85546875" style="399" customWidth="1"/>
    <col min="2569" max="2569" width="4.7109375" style="399" customWidth="1"/>
    <col min="2570" max="2570" width="6.5703125" style="399" customWidth="1"/>
    <col min="2571" max="2571" width="14.85546875" style="399" bestFit="1" customWidth="1"/>
    <col min="2572" max="2572" width="21.5703125" style="399" customWidth="1"/>
    <col min="2573" max="2573" width="19.5703125" style="399" customWidth="1"/>
    <col min="2574" max="2574" width="15" style="399" customWidth="1"/>
    <col min="2575" max="2575" width="25.42578125" style="399" customWidth="1"/>
    <col min="2576" max="2817" width="12.5703125" style="399"/>
    <col min="2818" max="2818" width="67.7109375" style="399" customWidth="1"/>
    <col min="2819" max="2819" width="19.5703125" style="399" customWidth="1"/>
    <col min="2820" max="2820" width="2.5703125" style="399" customWidth="1"/>
    <col min="2821" max="2821" width="20.7109375" style="399" customWidth="1"/>
    <col min="2822" max="2822" width="21.5703125" style="399" customWidth="1"/>
    <col min="2823" max="2824" width="20.85546875" style="399" customWidth="1"/>
    <col min="2825" max="2825" width="4.7109375" style="399" customWidth="1"/>
    <col min="2826" max="2826" width="6.5703125" style="399" customWidth="1"/>
    <col min="2827" max="2827" width="14.85546875" style="399" bestFit="1" customWidth="1"/>
    <col min="2828" max="2828" width="21.5703125" style="399" customWidth="1"/>
    <col min="2829" max="2829" width="19.5703125" style="399" customWidth="1"/>
    <col min="2830" max="2830" width="15" style="399" customWidth="1"/>
    <col min="2831" max="2831" width="25.42578125" style="399" customWidth="1"/>
    <col min="2832" max="3073" width="12.5703125" style="399"/>
    <col min="3074" max="3074" width="67.7109375" style="399" customWidth="1"/>
    <col min="3075" max="3075" width="19.5703125" style="399" customWidth="1"/>
    <col min="3076" max="3076" width="2.5703125" style="399" customWidth="1"/>
    <col min="3077" max="3077" width="20.7109375" style="399" customWidth="1"/>
    <col min="3078" max="3078" width="21.5703125" style="399" customWidth="1"/>
    <col min="3079" max="3080" width="20.85546875" style="399" customWidth="1"/>
    <col min="3081" max="3081" width="4.7109375" style="399" customWidth="1"/>
    <col min="3082" max="3082" width="6.5703125" style="399" customWidth="1"/>
    <col min="3083" max="3083" width="14.85546875" style="399" bestFit="1" customWidth="1"/>
    <col min="3084" max="3084" width="21.5703125" style="399" customWidth="1"/>
    <col min="3085" max="3085" width="19.5703125" style="399" customWidth="1"/>
    <col min="3086" max="3086" width="15" style="399" customWidth="1"/>
    <col min="3087" max="3087" width="25.42578125" style="399" customWidth="1"/>
    <col min="3088" max="3329" width="12.5703125" style="399"/>
    <col min="3330" max="3330" width="67.7109375" style="399" customWidth="1"/>
    <col min="3331" max="3331" width="19.5703125" style="399" customWidth="1"/>
    <col min="3332" max="3332" width="2.5703125" style="399" customWidth="1"/>
    <col min="3333" max="3333" width="20.7109375" style="399" customWidth="1"/>
    <col min="3334" max="3334" width="21.5703125" style="399" customWidth="1"/>
    <col min="3335" max="3336" width="20.85546875" style="399" customWidth="1"/>
    <col min="3337" max="3337" width="4.7109375" style="399" customWidth="1"/>
    <col min="3338" max="3338" width="6.5703125" style="399" customWidth="1"/>
    <col min="3339" max="3339" width="14.85546875" style="399" bestFit="1" customWidth="1"/>
    <col min="3340" max="3340" width="21.5703125" style="399" customWidth="1"/>
    <col min="3341" max="3341" width="19.5703125" style="399" customWidth="1"/>
    <col min="3342" max="3342" width="15" style="399" customWidth="1"/>
    <col min="3343" max="3343" width="25.42578125" style="399" customWidth="1"/>
    <col min="3344" max="3585" width="12.5703125" style="399"/>
    <col min="3586" max="3586" width="67.7109375" style="399" customWidth="1"/>
    <col min="3587" max="3587" width="19.5703125" style="399" customWidth="1"/>
    <col min="3588" max="3588" width="2.5703125" style="399" customWidth="1"/>
    <col min="3589" max="3589" width="20.7109375" style="399" customWidth="1"/>
    <col min="3590" max="3590" width="21.5703125" style="399" customWidth="1"/>
    <col min="3591" max="3592" width="20.85546875" style="399" customWidth="1"/>
    <col min="3593" max="3593" width="4.7109375" style="399" customWidth="1"/>
    <col min="3594" max="3594" width="6.5703125" style="399" customWidth="1"/>
    <col min="3595" max="3595" width="14.85546875" style="399" bestFit="1" customWidth="1"/>
    <col min="3596" max="3596" width="21.5703125" style="399" customWidth="1"/>
    <col min="3597" max="3597" width="19.5703125" style="399" customWidth="1"/>
    <col min="3598" max="3598" width="15" style="399" customWidth="1"/>
    <col min="3599" max="3599" width="25.42578125" style="399" customWidth="1"/>
    <col min="3600" max="3841" width="12.5703125" style="399"/>
    <col min="3842" max="3842" width="67.7109375" style="399" customWidth="1"/>
    <col min="3843" max="3843" width="19.5703125" style="399" customWidth="1"/>
    <col min="3844" max="3844" width="2.5703125" style="399" customWidth="1"/>
    <col min="3845" max="3845" width="20.7109375" style="399" customWidth="1"/>
    <col min="3846" max="3846" width="21.5703125" style="399" customWidth="1"/>
    <col min="3847" max="3848" width="20.85546875" style="399" customWidth="1"/>
    <col min="3849" max="3849" width="4.7109375" style="399" customWidth="1"/>
    <col min="3850" max="3850" width="6.5703125" style="399" customWidth="1"/>
    <col min="3851" max="3851" width="14.85546875" style="399" bestFit="1" customWidth="1"/>
    <col min="3852" max="3852" width="21.5703125" style="399" customWidth="1"/>
    <col min="3853" max="3853" width="19.5703125" style="399" customWidth="1"/>
    <col min="3854" max="3854" width="15" style="399" customWidth="1"/>
    <col min="3855" max="3855" width="25.42578125" style="399" customWidth="1"/>
    <col min="3856" max="4097" width="12.5703125" style="399"/>
    <col min="4098" max="4098" width="67.7109375" style="399" customWidth="1"/>
    <col min="4099" max="4099" width="19.5703125" style="399" customWidth="1"/>
    <col min="4100" max="4100" width="2.5703125" style="399" customWidth="1"/>
    <col min="4101" max="4101" width="20.7109375" style="399" customWidth="1"/>
    <col min="4102" max="4102" width="21.5703125" style="399" customWidth="1"/>
    <col min="4103" max="4104" width="20.85546875" style="399" customWidth="1"/>
    <col min="4105" max="4105" width="4.7109375" style="399" customWidth="1"/>
    <col min="4106" max="4106" width="6.5703125" style="399" customWidth="1"/>
    <col min="4107" max="4107" width="14.85546875" style="399" bestFit="1" customWidth="1"/>
    <col min="4108" max="4108" width="21.5703125" style="399" customWidth="1"/>
    <col min="4109" max="4109" width="19.5703125" style="399" customWidth="1"/>
    <col min="4110" max="4110" width="15" style="399" customWidth="1"/>
    <col min="4111" max="4111" width="25.42578125" style="399" customWidth="1"/>
    <col min="4112" max="4353" width="12.5703125" style="399"/>
    <col min="4354" max="4354" width="67.7109375" style="399" customWidth="1"/>
    <col min="4355" max="4355" width="19.5703125" style="399" customWidth="1"/>
    <col min="4356" max="4356" width="2.5703125" style="399" customWidth="1"/>
    <col min="4357" max="4357" width="20.7109375" style="399" customWidth="1"/>
    <col min="4358" max="4358" width="21.5703125" style="399" customWidth="1"/>
    <col min="4359" max="4360" width="20.85546875" style="399" customWidth="1"/>
    <col min="4361" max="4361" width="4.7109375" style="399" customWidth="1"/>
    <col min="4362" max="4362" width="6.5703125" style="399" customWidth="1"/>
    <col min="4363" max="4363" width="14.85546875" style="399" bestFit="1" customWidth="1"/>
    <col min="4364" max="4364" width="21.5703125" style="399" customWidth="1"/>
    <col min="4365" max="4365" width="19.5703125" style="399" customWidth="1"/>
    <col min="4366" max="4366" width="15" style="399" customWidth="1"/>
    <col min="4367" max="4367" width="25.42578125" style="399" customWidth="1"/>
    <col min="4368" max="4609" width="12.5703125" style="399"/>
    <col min="4610" max="4610" width="67.7109375" style="399" customWidth="1"/>
    <col min="4611" max="4611" width="19.5703125" style="399" customWidth="1"/>
    <col min="4612" max="4612" width="2.5703125" style="399" customWidth="1"/>
    <col min="4613" max="4613" width="20.7109375" style="399" customWidth="1"/>
    <col min="4614" max="4614" width="21.5703125" style="399" customWidth="1"/>
    <col min="4615" max="4616" width="20.85546875" style="399" customWidth="1"/>
    <col min="4617" max="4617" width="4.7109375" style="399" customWidth="1"/>
    <col min="4618" max="4618" width="6.5703125" style="399" customWidth="1"/>
    <col min="4619" max="4619" width="14.85546875" style="399" bestFit="1" customWidth="1"/>
    <col min="4620" max="4620" width="21.5703125" style="399" customWidth="1"/>
    <col min="4621" max="4621" width="19.5703125" style="399" customWidth="1"/>
    <col min="4622" max="4622" width="15" style="399" customWidth="1"/>
    <col min="4623" max="4623" width="25.42578125" style="399" customWidth="1"/>
    <col min="4624" max="4865" width="12.5703125" style="399"/>
    <col min="4866" max="4866" width="67.7109375" style="399" customWidth="1"/>
    <col min="4867" max="4867" width="19.5703125" style="399" customWidth="1"/>
    <col min="4868" max="4868" width="2.5703125" style="399" customWidth="1"/>
    <col min="4869" max="4869" width="20.7109375" style="399" customWidth="1"/>
    <col min="4870" max="4870" width="21.5703125" style="399" customWidth="1"/>
    <col min="4871" max="4872" width="20.85546875" style="399" customWidth="1"/>
    <col min="4873" max="4873" width="4.7109375" style="399" customWidth="1"/>
    <col min="4874" max="4874" width="6.5703125" style="399" customWidth="1"/>
    <col min="4875" max="4875" width="14.85546875" style="399" bestFit="1" customWidth="1"/>
    <col min="4876" max="4876" width="21.5703125" style="399" customWidth="1"/>
    <col min="4877" max="4877" width="19.5703125" style="399" customWidth="1"/>
    <col min="4878" max="4878" width="15" style="399" customWidth="1"/>
    <col min="4879" max="4879" width="25.42578125" style="399" customWidth="1"/>
    <col min="4880" max="5121" width="12.5703125" style="399"/>
    <col min="5122" max="5122" width="67.7109375" style="399" customWidth="1"/>
    <col min="5123" max="5123" width="19.5703125" style="399" customWidth="1"/>
    <col min="5124" max="5124" width="2.5703125" style="399" customWidth="1"/>
    <col min="5125" max="5125" width="20.7109375" style="399" customWidth="1"/>
    <col min="5126" max="5126" width="21.5703125" style="399" customWidth="1"/>
    <col min="5127" max="5128" width="20.85546875" style="399" customWidth="1"/>
    <col min="5129" max="5129" width="4.7109375" style="399" customWidth="1"/>
    <col min="5130" max="5130" width="6.5703125" style="399" customWidth="1"/>
    <col min="5131" max="5131" width="14.85546875" style="399" bestFit="1" customWidth="1"/>
    <col min="5132" max="5132" width="21.5703125" style="399" customWidth="1"/>
    <col min="5133" max="5133" width="19.5703125" style="399" customWidth="1"/>
    <col min="5134" max="5134" width="15" style="399" customWidth="1"/>
    <col min="5135" max="5135" width="25.42578125" style="399" customWidth="1"/>
    <col min="5136" max="5377" width="12.5703125" style="399"/>
    <col min="5378" max="5378" width="67.7109375" style="399" customWidth="1"/>
    <col min="5379" max="5379" width="19.5703125" style="399" customWidth="1"/>
    <col min="5380" max="5380" width="2.5703125" style="399" customWidth="1"/>
    <col min="5381" max="5381" width="20.7109375" style="399" customWidth="1"/>
    <col min="5382" max="5382" width="21.5703125" style="399" customWidth="1"/>
    <col min="5383" max="5384" width="20.85546875" style="399" customWidth="1"/>
    <col min="5385" max="5385" width="4.7109375" style="399" customWidth="1"/>
    <col min="5386" max="5386" width="6.5703125" style="399" customWidth="1"/>
    <col min="5387" max="5387" width="14.85546875" style="399" bestFit="1" customWidth="1"/>
    <col min="5388" max="5388" width="21.5703125" style="399" customWidth="1"/>
    <col min="5389" max="5389" width="19.5703125" style="399" customWidth="1"/>
    <col min="5390" max="5390" width="15" style="399" customWidth="1"/>
    <col min="5391" max="5391" width="25.42578125" style="399" customWidth="1"/>
    <col min="5392" max="5633" width="12.5703125" style="399"/>
    <col min="5634" max="5634" width="67.7109375" style="399" customWidth="1"/>
    <col min="5635" max="5635" width="19.5703125" style="399" customWidth="1"/>
    <col min="5636" max="5636" width="2.5703125" style="399" customWidth="1"/>
    <col min="5637" max="5637" width="20.7109375" style="399" customWidth="1"/>
    <col min="5638" max="5638" width="21.5703125" style="399" customWidth="1"/>
    <col min="5639" max="5640" width="20.85546875" style="399" customWidth="1"/>
    <col min="5641" max="5641" width="4.7109375" style="399" customWidth="1"/>
    <col min="5642" max="5642" width="6.5703125" style="399" customWidth="1"/>
    <col min="5643" max="5643" width="14.85546875" style="399" bestFit="1" customWidth="1"/>
    <col min="5644" max="5644" width="21.5703125" style="399" customWidth="1"/>
    <col min="5645" max="5645" width="19.5703125" style="399" customWidth="1"/>
    <col min="5646" max="5646" width="15" style="399" customWidth="1"/>
    <col min="5647" max="5647" width="25.42578125" style="399" customWidth="1"/>
    <col min="5648" max="5889" width="12.5703125" style="399"/>
    <col min="5890" max="5890" width="67.7109375" style="399" customWidth="1"/>
    <col min="5891" max="5891" width="19.5703125" style="399" customWidth="1"/>
    <col min="5892" max="5892" width="2.5703125" style="399" customWidth="1"/>
    <col min="5893" max="5893" width="20.7109375" style="399" customWidth="1"/>
    <col min="5894" max="5894" width="21.5703125" style="399" customWidth="1"/>
    <col min="5895" max="5896" width="20.85546875" style="399" customWidth="1"/>
    <col min="5897" max="5897" width="4.7109375" style="399" customWidth="1"/>
    <col min="5898" max="5898" width="6.5703125" style="399" customWidth="1"/>
    <col min="5899" max="5899" width="14.85546875" style="399" bestFit="1" customWidth="1"/>
    <col min="5900" max="5900" width="21.5703125" style="399" customWidth="1"/>
    <col min="5901" max="5901" width="19.5703125" style="399" customWidth="1"/>
    <col min="5902" max="5902" width="15" style="399" customWidth="1"/>
    <col min="5903" max="5903" width="25.42578125" style="399" customWidth="1"/>
    <col min="5904" max="6145" width="12.5703125" style="399"/>
    <col min="6146" max="6146" width="67.7109375" style="399" customWidth="1"/>
    <col min="6147" max="6147" width="19.5703125" style="399" customWidth="1"/>
    <col min="6148" max="6148" width="2.5703125" style="399" customWidth="1"/>
    <col min="6149" max="6149" width="20.7109375" style="399" customWidth="1"/>
    <col min="6150" max="6150" width="21.5703125" style="399" customWidth="1"/>
    <col min="6151" max="6152" width="20.85546875" style="399" customWidth="1"/>
    <col min="6153" max="6153" width="4.7109375" style="399" customWidth="1"/>
    <col min="6154" max="6154" width="6.5703125" style="399" customWidth="1"/>
    <col min="6155" max="6155" width="14.85546875" style="399" bestFit="1" customWidth="1"/>
    <col min="6156" max="6156" width="21.5703125" style="399" customWidth="1"/>
    <col min="6157" max="6157" width="19.5703125" style="399" customWidth="1"/>
    <col min="6158" max="6158" width="15" style="399" customWidth="1"/>
    <col min="6159" max="6159" width="25.42578125" style="399" customWidth="1"/>
    <col min="6160" max="6401" width="12.5703125" style="399"/>
    <col min="6402" max="6402" width="67.7109375" style="399" customWidth="1"/>
    <col min="6403" max="6403" width="19.5703125" style="399" customWidth="1"/>
    <col min="6404" max="6404" width="2.5703125" style="399" customWidth="1"/>
    <col min="6405" max="6405" width="20.7109375" style="399" customWidth="1"/>
    <col min="6406" max="6406" width="21.5703125" style="399" customWidth="1"/>
    <col min="6407" max="6408" width="20.85546875" style="399" customWidth="1"/>
    <col min="6409" max="6409" width="4.7109375" style="399" customWidth="1"/>
    <col min="6410" max="6410" width="6.5703125" style="399" customWidth="1"/>
    <col min="6411" max="6411" width="14.85546875" style="399" bestFit="1" customWidth="1"/>
    <col min="6412" max="6412" width="21.5703125" style="399" customWidth="1"/>
    <col min="6413" max="6413" width="19.5703125" style="399" customWidth="1"/>
    <col min="6414" max="6414" width="15" style="399" customWidth="1"/>
    <col min="6415" max="6415" width="25.42578125" style="399" customWidth="1"/>
    <col min="6416" max="6657" width="12.5703125" style="399"/>
    <col min="6658" max="6658" width="67.7109375" style="399" customWidth="1"/>
    <col min="6659" max="6659" width="19.5703125" style="399" customWidth="1"/>
    <col min="6660" max="6660" width="2.5703125" style="399" customWidth="1"/>
    <col min="6661" max="6661" width="20.7109375" style="399" customWidth="1"/>
    <col min="6662" max="6662" width="21.5703125" style="399" customWidth="1"/>
    <col min="6663" max="6664" width="20.85546875" style="399" customWidth="1"/>
    <col min="6665" max="6665" width="4.7109375" style="399" customWidth="1"/>
    <col min="6666" max="6666" width="6.5703125" style="399" customWidth="1"/>
    <col min="6667" max="6667" width="14.85546875" style="399" bestFit="1" customWidth="1"/>
    <col min="6668" max="6668" width="21.5703125" style="399" customWidth="1"/>
    <col min="6669" max="6669" width="19.5703125" style="399" customWidth="1"/>
    <col min="6670" max="6670" width="15" style="399" customWidth="1"/>
    <col min="6671" max="6671" width="25.42578125" style="399" customWidth="1"/>
    <col min="6672" max="6913" width="12.5703125" style="399"/>
    <col min="6914" max="6914" width="67.7109375" style="399" customWidth="1"/>
    <col min="6915" max="6915" width="19.5703125" style="399" customWidth="1"/>
    <col min="6916" max="6916" width="2.5703125" style="399" customWidth="1"/>
    <col min="6917" max="6917" width="20.7109375" style="399" customWidth="1"/>
    <col min="6918" max="6918" width="21.5703125" style="399" customWidth="1"/>
    <col min="6919" max="6920" width="20.85546875" style="399" customWidth="1"/>
    <col min="6921" max="6921" width="4.7109375" style="399" customWidth="1"/>
    <col min="6922" max="6922" width="6.5703125" style="399" customWidth="1"/>
    <col min="6923" max="6923" width="14.85546875" style="399" bestFit="1" customWidth="1"/>
    <col min="6924" max="6924" width="21.5703125" style="399" customWidth="1"/>
    <col min="6925" max="6925" width="19.5703125" style="399" customWidth="1"/>
    <col min="6926" max="6926" width="15" style="399" customWidth="1"/>
    <col min="6927" max="6927" width="25.42578125" style="399" customWidth="1"/>
    <col min="6928" max="7169" width="12.5703125" style="399"/>
    <col min="7170" max="7170" width="67.7109375" style="399" customWidth="1"/>
    <col min="7171" max="7171" width="19.5703125" style="399" customWidth="1"/>
    <col min="7172" max="7172" width="2.5703125" style="399" customWidth="1"/>
    <col min="7173" max="7173" width="20.7109375" style="399" customWidth="1"/>
    <col min="7174" max="7174" width="21.5703125" style="399" customWidth="1"/>
    <col min="7175" max="7176" width="20.85546875" style="399" customWidth="1"/>
    <col min="7177" max="7177" width="4.7109375" style="399" customWidth="1"/>
    <col min="7178" max="7178" width="6.5703125" style="399" customWidth="1"/>
    <col min="7179" max="7179" width="14.85546875" style="399" bestFit="1" customWidth="1"/>
    <col min="7180" max="7180" width="21.5703125" style="399" customWidth="1"/>
    <col min="7181" max="7181" width="19.5703125" style="399" customWidth="1"/>
    <col min="7182" max="7182" width="15" style="399" customWidth="1"/>
    <col min="7183" max="7183" width="25.42578125" style="399" customWidth="1"/>
    <col min="7184" max="7425" width="12.5703125" style="399"/>
    <col min="7426" max="7426" width="67.7109375" style="399" customWidth="1"/>
    <col min="7427" max="7427" width="19.5703125" style="399" customWidth="1"/>
    <col min="7428" max="7428" width="2.5703125" style="399" customWidth="1"/>
    <col min="7429" max="7429" width="20.7109375" style="399" customWidth="1"/>
    <col min="7430" max="7430" width="21.5703125" style="399" customWidth="1"/>
    <col min="7431" max="7432" width="20.85546875" style="399" customWidth="1"/>
    <col min="7433" max="7433" width="4.7109375" style="399" customWidth="1"/>
    <col min="7434" max="7434" width="6.5703125" style="399" customWidth="1"/>
    <col min="7435" max="7435" width="14.85546875" style="399" bestFit="1" customWidth="1"/>
    <col min="7436" max="7436" width="21.5703125" style="399" customWidth="1"/>
    <col min="7437" max="7437" width="19.5703125" style="399" customWidth="1"/>
    <col min="7438" max="7438" width="15" style="399" customWidth="1"/>
    <col min="7439" max="7439" width="25.42578125" style="399" customWidth="1"/>
    <col min="7440" max="7681" width="12.5703125" style="399"/>
    <col min="7682" max="7682" width="67.7109375" style="399" customWidth="1"/>
    <col min="7683" max="7683" width="19.5703125" style="399" customWidth="1"/>
    <col min="7684" max="7684" width="2.5703125" style="399" customWidth="1"/>
    <col min="7685" max="7685" width="20.7109375" style="399" customWidth="1"/>
    <col min="7686" max="7686" width="21.5703125" style="399" customWidth="1"/>
    <col min="7687" max="7688" width="20.85546875" style="399" customWidth="1"/>
    <col min="7689" max="7689" width="4.7109375" style="399" customWidth="1"/>
    <col min="7690" max="7690" width="6.5703125" style="399" customWidth="1"/>
    <col min="7691" max="7691" width="14.85546875" style="399" bestFit="1" customWidth="1"/>
    <col min="7692" max="7692" width="21.5703125" style="399" customWidth="1"/>
    <col min="7693" max="7693" width="19.5703125" style="399" customWidth="1"/>
    <col min="7694" max="7694" width="15" style="399" customWidth="1"/>
    <col min="7695" max="7695" width="25.42578125" style="399" customWidth="1"/>
    <col min="7696" max="7937" width="12.5703125" style="399"/>
    <col min="7938" max="7938" width="67.7109375" style="399" customWidth="1"/>
    <col min="7939" max="7939" width="19.5703125" style="399" customWidth="1"/>
    <col min="7940" max="7940" width="2.5703125" style="399" customWidth="1"/>
    <col min="7941" max="7941" width="20.7109375" style="399" customWidth="1"/>
    <col min="7942" max="7942" width="21.5703125" style="399" customWidth="1"/>
    <col min="7943" max="7944" width="20.85546875" style="399" customWidth="1"/>
    <col min="7945" max="7945" width="4.7109375" style="399" customWidth="1"/>
    <col min="7946" max="7946" width="6.5703125" style="399" customWidth="1"/>
    <col min="7947" max="7947" width="14.85546875" style="399" bestFit="1" customWidth="1"/>
    <col min="7948" max="7948" width="21.5703125" style="399" customWidth="1"/>
    <col min="7949" max="7949" width="19.5703125" style="399" customWidth="1"/>
    <col min="7950" max="7950" width="15" style="399" customWidth="1"/>
    <col min="7951" max="7951" width="25.42578125" style="399" customWidth="1"/>
    <col min="7952" max="8193" width="12.5703125" style="399"/>
    <col min="8194" max="8194" width="67.7109375" style="399" customWidth="1"/>
    <col min="8195" max="8195" width="19.5703125" style="399" customWidth="1"/>
    <col min="8196" max="8196" width="2.5703125" style="399" customWidth="1"/>
    <col min="8197" max="8197" width="20.7109375" style="399" customWidth="1"/>
    <col min="8198" max="8198" width="21.5703125" style="399" customWidth="1"/>
    <col min="8199" max="8200" width="20.85546875" style="399" customWidth="1"/>
    <col min="8201" max="8201" width="4.7109375" style="399" customWidth="1"/>
    <col min="8202" max="8202" width="6.5703125" style="399" customWidth="1"/>
    <col min="8203" max="8203" width="14.85546875" style="399" bestFit="1" customWidth="1"/>
    <col min="8204" max="8204" width="21.5703125" style="399" customWidth="1"/>
    <col min="8205" max="8205" width="19.5703125" style="399" customWidth="1"/>
    <col min="8206" max="8206" width="15" style="399" customWidth="1"/>
    <col min="8207" max="8207" width="25.42578125" style="399" customWidth="1"/>
    <col min="8208" max="8449" width="12.5703125" style="399"/>
    <col min="8450" max="8450" width="67.7109375" style="399" customWidth="1"/>
    <col min="8451" max="8451" width="19.5703125" style="399" customWidth="1"/>
    <col min="8452" max="8452" width="2.5703125" style="399" customWidth="1"/>
    <col min="8453" max="8453" width="20.7109375" style="399" customWidth="1"/>
    <col min="8454" max="8454" width="21.5703125" style="399" customWidth="1"/>
    <col min="8455" max="8456" width="20.85546875" style="399" customWidth="1"/>
    <col min="8457" max="8457" width="4.7109375" style="399" customWidth="1"/>
    <col min="8458" max="8458" width="6.5703125" style="399" customWidth="1"/>
    <col min="8459" max="8459" width="14.85546875" style="399" bestFit="1" customWidth="1"/>
    <col min="8460" max="8460" width="21.5703125" style="399" customWidth="1"/>
    <col min="8461" max="8461" width="19.5703125" style="399" customWidth="1"/>
    <col min="8462" max="8462" width="15" style="399" customWidth="1"/>
    <col min="8463" max="8463" width="25.42578125" style="399" customWidth="1"/>
    <col min="8464" max="8705" width="12.5703125" style="399"/>
    <col min="8706" max="8706" width="67.7109375" style="399" customWidth="1"/>
    <col min="8707" max="8707" width="19.5703125" style="399" customWidth="1"/>
    <col min="8708" max="8708" width="2.5703125" style="399" customWidth="1"/>
    <col min="8709" max="8709" width="20.7109375" style="399" customWidth="1"/>
    <col min="8710" max="8710" width="21.5703125" style="399" customWidth="1"/>
    <col min="8711" max="8712" width="20.85546875" style="399" customWidth="1"/>
    <col min="8713" max="8713" width="4.7109375" style="399" customWidth="1"/>
    <col min="8714" max="8714" width="6.5703125" style="399" customWidth="1"/>
    <col min="8715" max="8715" width="14.85546875" style="399" bestFit="1" customWidth="1"/>
    <col min="8716" max="8716" width="21.5703125" style="399" customWidth="1"/>
    <col min="8717" max="8717" width="19.5703125" style="399" customWidth="1"/>
    <col min="8718" max="8718" width="15" style="399" customWidth="1"/>
    <col min="8719" max="8719" width="25.42578125" style="399" customWidth="1"/>
    <col min="8720" max="8961" width="12.5703125" style="399"/>
    <col min="8962" max="8962" width="67.7109375" style="399" customWidth="1"/>
    <col min="8963" max="8963" width="19.5703125" style="399" customWidth="1"/>
    <col min="8964" max="8964" width="2.5703125" style="399" customWidth="1"/>
    <col min="8965" max="8965" width="20.7109375" style="399" customWidth="1"/>
    <col min="8966" max="8966" width="21.5703125" style="399" customWidth="1"/>
    <col min="8967" max="8968" width="20.85546875" style="399" customWidth="1"/>
    <col min="8969" max="8969" width="4.7109375" style="399" customWidth="1"/>
    <col min="8970" max="8970" width="6.5703125" style="399" customWidth="1"/>
    <col min="8971" max="8971" width="14.85546875" style="399" bestFit="1" customWidth="1"/>
    <col min="8972" max="8972" width="21.5703125" style="399" customWidth="1"/>
    <col min="8973" max="8973" width="19.5703125" style="399" customWidth="1"/>
    <col min="8974" max="8974" width="15" style="399" customWidth="1"/>
    <col min="8975" max="8975" width="25.42578125" style="399" customWidth="1"/>
    <col min="8976" max="9217" width="12.5703125" style="399"/>
    <col min="9218" max="9218" width="67.7109375" style="399" customWidth="1"/>
    <col min="9219" max="9219" width="19.5703125" style="399" customWidth="1"/>
    <col min="9220" max="9220" width="2.5703125" style="399" customWidth="1"/>
    <col min="9221" max="9221" width="20.7109375" style="399" customWidth="1"/>
    <col min="9222" max="9222" width="21.5703125" style="399" customWidth="1"/>
    <col min="9223" max="9224" width="20.85546875" style="399" customWidth="1"/>
    <col min="9225" max="9225" width="4.7109375" style="399" customWidth="1"/>
    <col min="9226" max="9226" width="6.5703125" style="399" customWidth="1"/>
    <col min="9227" max="9227" width="14.85546875" style="399" bestFit="1" customWidth="1"/>
    <col min="9228" max="9228" width="21.5703125" style="399" customWidth="1"/>
    <col min="9229" max="9229" width="19.5703125" style="399" customWidth="1"/>
    <col min="9230" max="9230" width="15" style="399" customWidth="1"/>
    <col min="9231" max="9231" width="25.42578125" style="399" customWidth="1"/>
    <col min="9232" max="9473" width="12.5703125" style="399"/>
    <col min="9474" max="9474" width="67.7109375" style="399" customWidth="1"/>
    <col min="9475" max="9475" width="19.5703125" style="399" customWidth="1"/>
    <col min="9476" max="9476" width="2.5703125" style="399" customWidth="1"/>
    <col min="9477" max="9477" width="20.7109375" style="399" customWidth="1"/>
    <col min="9478" max="9478" width="21.5703125" style="399" customWidth="1"/>
    <col min="9479" max="9480" width="20.85546875" style="399" customWidth="1"/>
    <col min="9481" max="9481" width="4.7109375" style="399" customWidth="1"/>
    <col min="9482" max="9482" width="6.5703125" style="399" customWidth="1"/>
    <col min="9483" max="9483" width="14.85546875" style="399" bestFit="1" customWidth="1"/>
    <col min="9484" max="9484" width="21.5703125" style="399" customWidth="1"/>
    <col min="9485" max="9485" width="19.5703125" style="399" customWidth="1"/>
    <col min="9486" max="9486" width="15" style="399" customWidth="1"/>
    <col min="9487" max="9487" width="25.42578125" style="399" customWidth="1"/>
    <col min="9488" max="9729" width="12.5703125" style="399"/>
    <col min="9730" max="9730" width="67.7109375" style="399" customWidth="1"/>
    <col min="9731" max="9731" width="19.5703125" style="399" customWidth="1"/>
    <col min="9732" max="9732" width="2.5703125" style="399" customWidth="1"/>
    <col min="9733" max="9733" width="20.7109375" style="399" customWidth="1"/>
    <col min="9734" max="9734" width="21.5703125" style="399" customWidth="1"/>
    <col min="9735" max="9736" width="20.85546875" style="399" customWidth="1"/>
    <col min="9737" max="9737" width="4.7109375" style="399" customWidth="1"/>
    <col min="9738" max="9738" width="6.5703125" style="399" customWidth="1"/>
    <col min="9739" max="9739" width="14.85546875" style="399" bestFit="1" customWidth="1"/>
    <col min="9740" max="9740" width="21.5703125" style="399" customWidth="1"/>
    <col min="9741" max="9741" width="19.5703125" style="399" customWidth="1"/>
    <col min="9742" max="9742" width="15" style="399" customWidth="1"/>
    <col min="9743" max="9743" width="25.42578125" style="399" customWidth="1"/>
    <col min="9744" max="9985" width="12.5703125" style="399"/>
    <col min="9986" max="9986" width="67.7109375" style="399" customWidth="1"/>
    <col min="9987" max="9987" width="19.5703125" style="399" customWidth="1"/>
    <col min="9988" max="9988" width="2.5703125" style="399" customWidth="1"/>
    <col min="9989" max="9989" width="20.7109375" style="399" customWidth="1"/>
    <col min="9990" max="9990" width="21.5703125" style="399" customWidth="1"/>
    <col min="9991" max="9992" width="20.85546875" style="399" customWidth="1"/>
    <col min="9993" max="9993" width="4.7109375" style="399" customWidth="1"/>
    <col min="9994" max="9994" width="6.5703125" style="399" customWidth="1"/>
    <col min="9995" max="9995" width="14.85546875" style="399" bestFit="1" customWidth="1"/>
    <col min="9996" max="9996" width="21.5703125" style="399" customWidth="1"/>
    <col min="9997" max="9997" width="19.5703125" style="399" customWidth="1"/>
    <col min="9998" max="9998" width="15" style="399" customWidth="1"/>
    <col min="9999" max="9999" width="25.42578125" style="399" customWidth="1"/>
    <col min="10000" max="10241" width="12.5703125" style="399"/>
    <col min="10242" max="10242" width="67.7109375" style="399" customWidth="1"/>
    <col min="10243" max="10243" width="19.5703125" style="399" customWidth="1"/>
    <col min="10244" max="10244" width="2.5703125" style="399" customWidth="1"/>
    <col min="10245" max="10245" width="20.7109375" style="399" customWidth="1"/>
    <col min="10246" max="10246" width="21.5703125" style="399" customWidth="1"/>
    <col min="10247" max="10248" width="20.85546875" style="399" customWidth="1"/>
    <col min="10249" max="10249" width="4.7109375" style="399" customWidth="1"/>
    <col min="10250" max="10250" width="6.5703125" style="399" customWidth="1"/>
    <col min="10251" max="10251" width="14.85546875" style="399" bestFit="1" customWidth="1"/>
    <col min="10252" max="10252" width="21.5703125" style="399" customWidth="1"/>
    <col min="10253" max="10253" width="19.5703125" style="399" customWidth="1"/>
    <col min="10254" max="10254" width="15" style="399" customWidth="1"/>
    <col min="10255" max="10255" width="25.42578125" style="399" customWidth="1"/>
    <col min="10256" max="10497" width="12.5703125" style="399"/>
    <col min="10498" max="10498" width="67.7109375" style="399" customWidth="1"/>
    <col min="10499" max="10499" width="19.5703125" style="399" customWidth="1"/>
    <col min="10500" max="10500" width="2.5703125" style="399" customWidth="1"/>
    <col min="10501" max="10501" width="20.7109375" style="399" customWidth="1"/>
    <col min="10502" max="10502" width="21.5703125" style="399" customWidth="1"/>
    <col min="10503" max="10504" width="20.85546875" style="399" customWidth="1"/>
    <col min="10505" max="10505" width="4.7109375" style="399" customWidth="1"/>
    <col min="10506" max="10506" width="6.5703125" style="399" customWidth="1"/>
    <col min="10507" max="10507" width="14.85546875" style="399" bestFit="1" customWidth="1"/>
    <col min="10508" max="10508" width="21.5703125" style="399" customWidth="1"/>
    <col min="10509" max="10509" width="19.5703125" style="399" customWidth="1"/>
    <col min="10510" max="10510" width="15" style="399" customWidth="1"/>
    <col min="10511" max="10511" width="25.42578125" style="399" customWidth="1"/>
    <col min="10512" max="10753" width="12.5703125" style="399"/>
    <col min="10754" max="10754" width="67.7109375" style="399" customWidth="1"/>
    <col min="10755" max="10755" width="19.5703125" style="399" customWidth="1"/>
    <col min="10756" max="10756" width="2.5703125" style="399" customWidth="1"/>
    <col min="10757" max="10757" width="20.7109375" style="399" customWidth="1"/>
    <col min="10758" max="10758" width="21.5703125" style="399" customWidth="1"/>
    <col min="10759" max="10760" width="20.85546875" style="399" customWidth="1"/>
    <col min="10761" max="10761" width="4.7109375" style="399" customWidth="1"/>
    <col min="10762" max="10762" width="6.5703125" style="399" customWidth="1"/>
    <col min="10763" max="10763" width="14.85546875" style="399" bestFit="1" customWidth="1"/>
    <col min="10764" max="10764" width="21.5703125" style="399" customWidth="1"/>
    <col min="10765" max="10765" width="19.5703125" style="399" customWidth="1"/>
    <col min="10766" max="10766" width="15" style="399" customWidth="1"/>
    <col min="10767" max="10767" width="25.42578125" style="399" customWidth="1"/>
    <col min="10768" max="11009" width="12.5703125" style="399"/>
    <col min="11010" max="11010" width="67.7109375" style="399" customWidth="1"/>
    <col min="11011" max="11011" width="19.5703125" style="399" customWidth="1"/>
    <col min="11012" max="11012" width="2.5703125" style="399" customWidth="1"/>
    <col min="11013" max="11013" width="20.7109375" style="399" customWidth="1"/>
    <col min="11014" max="11014" width="21.5703125" style="399" customWidth="1"/>
    <col min="11015" max="11016" width="20.85546875" style="399" customWidth="1"/>
    <col min="11017" max="11017" width="4.7109375" style="399" customWidth="1"/>
    <col min="11018" max="11018" width="6.5703125" style="399" customWidth="1"/>
    <col min="11019" max="11019" width="14.85546875" style="399" bestFit="1" customWidth="1"/>
    <col min="11020" max="11020" width="21.5703125" style="399" customWidth="1"/>
    <col min="11021" max="11021" width="19.5703125" style="399" customWidth="1"/>
    <col min="11022" max="11022" width="15" style="399" customWidth="1"/>
    <col min="11023" max="11023" width="25.42578125" style="399" customWidth="1"/>
    <col min="11024" max="11265" width="12.5703125" style="399"/>
    <col min="11266" max="11266" width="67.7109375" style="399" customWidth="1"/>
    <col min="11267" max="11267" width="19.5703125" style="399" customWidth="1"/>
    <col min="11268" max="11268" width="2.5703125" style="399" customWidth="1"/>
    <col min="11269" max="11269" width="20.7109375" style="399" customWidth="1"/>
    <col min="11270" max="11270" width="21.5703125" style="399" customWidth="1"/>
    <col min="11271" max="11272" width="20.85546875" style="399" customWidth="1"/>
    <col min="11273" max="11273" width="4.7109375" style="399" customWidth="1"/>
    <col min="11274" max="11274" width="6.5703125" style="399" customWidth="1"/>
    <col min="11275" max="11275" width="14.85546875" style="399" bestFit="1" customWidth="1"/>
    <col min="11276" max="11276" width="21.5703125" style="399" customWidth="1"/>
    <col min="11277" max="11277" width="19.5703125" style="399" customWidth="1"/>
    <col min="11278" max="11278" width="15" style="399" customWidth="1"/>
    <col min="11279" max="11279" width="25.42578125" style="399" customWidth="1"/>
    <col min="11280" max="11521" width="12.5703125" style="399"/>
    <col min="11522" max="11522" width="67.7109375" style="399" customWidth="1"/>
    <col min="11523" max="11523" width="19.5703125" style="399" customWidth="1"/>
    <col min="11524" max="11524" width="2.5703125" style="399" customWidth="1"/>
    <col min="11525" max="11525" width="20.7109375" style="399" customWidth="1"/>
    <col min="11526" max="11526" width="21.5703125" style="399" customWidth="1"/>
    <col min="11527" max="11528" width="20.85546875" style="399" customWidth="1"/>
    <col min="11529" max="11529" width="4.7109375" style="399" customWidth="1"/>
    <col min="11530" max="11530" width="6.5703125" style="399" customWidth="1"/>
    <col min="11531" max="11531" width="14.85546875" style="399" bestFit="1" customWidth="1"/>
    <col min="11532" max="11532" width="21.5703125" style="399" customWidth="1"/>
    <col min="11533" max="11533" width="19.5703125" style="399" customWidth="1"/>
    <col min="11534" max="11534" width="15" style="399" customWidth="1"/>
    <col min="11535" max="11535" width="25.42578125" style="399" customWidth="1"/>
    <col min="11536" max="11777" width="12.5703125" style="399"/>
    <col min="11778" max="11778" width="67.7109375" style="399" customWidth="1"/>
    <col min="11779" max="11779" width="19.5703125" style="399" customWidth="1"/>
    <col min="11780" max="11780" width="2.5703125" style="399" customWidth="1"/>
    <col min="11781" max="11781" width="20.7109375" style="399" customWidth="1"/>
    <col min="11782" max="11782" width="21.5703125" style="399" customWidth="1"/>
    <col min="11783" max="11784" width="20.85546875" style="399" customWidth="1"/>
    <col min="11785" max="11785" width="4.7109375" style="399" customWidth="1"/>
    <col min="11786" max="11786" width="6.5703125" style="399" customWidth="1"/>
    <col min="11787" max="11787" width="14.85546875" style="399" bestFit="1" customWidth="1"/>
    <col min="11788" max="11788" width="21.5703125" style="399" customWidth="1"/>
    <col min="11789" max="11789" width="19.5703125" style="399" customWidth="1"/>
    <col min="11790" max="11790" width="15" style="399" customWidth="1"/>
    <col min="11791" max="11791" width="25.42578125" style="399" customWidth="1"/>
    <col min="11792" max="12033" width="12.5703125" style="399"/>
    <col min="12034" max="12034" width="67.7109375" style="399" customWidth="1"/>
    <col min="12035" max="12035" width="19.5703125" style="399" customWidth="1"/>
    <col min="12036" max="12036" width="2.5703125" style="399" customWidth="1"/>
    <col min="12037" max="12037" width="20.7109375" style="399" customWidth="1"/>
    <col min="12038" max="12038" width="21.5703125" style="399" customWidth="1"/>
    <col min="12039" max="12040" width="20.85546875" style="399" customWidth="1"/>
    <col min="12041" max="12041" width="4.7109375" style="399" customWidth="1"/>
    <col min="12042" max="12042" width="6.5703125" style="399" customWidth="1"/>
    <col min="12043" max="12043" width="14.85546875" style="399" bestFit="1" customWidth="1"/>
    <col min="12044" max="12044" width="21.5703125" style="399" customWidth="1"/>
    <col min="12045" max="12045" width="19.5703125" style="399" customWidth="1"/>
    <col min="12046" max="12046" width="15" style="399" customWidth="1"/>
    <col min="12047" max="12047" width="25.42578125" style="399" customWidth="1"/>
    <col min="12048" max="12289" width="12.5703125" style="399"/>
    <col min="12290" max="12290" width="67.7109375" style="399" customWidth="1"/>
    <col min="12291" max="12291" width="19.5703125" style="399" customWidth="1"/>
    <col min="12292" max="12292" width="2.5703125" style="399" customWidth="1"/>
    <col min="12293" max="12293" width="20.7109375" style="399" customWidth="1"/>
    <col min="12294" max="12294" width="21.5703125" style="399" customWidth="1"/>
    <col min="12295" max="12296" width="20.85546875" style="399" customWidth="1"/>
    <col min="12297" max="12297" width="4.7109375" style="399" customWidth="1"/>
    <col min="12298" max="12298" width="6.5703125" style="399" customWidth="1"/>
    <col min="12299" max="12299" width="14.85546875" style="399" bestFit="1" customWidth="1"/>
    <col min="12300" max="12300" width="21.5703125" style="399" customWidth="1"/>
    <col min="12301" max="12301" width="19.5703125" style="399" customWidth="1"/>
    <col min="12302" max="12302" width="15" style="399" customWidth="1"/>
    <col min="12303" max="12303" width="25.42578125" style="399" customWidth="1"/>
    <col min="12304" max="12545" width="12.5703125" style="399"/>
    <col min="12546" max="12546" width="67.7109375" style="399" customWidth="1"/>
    <col min="12547" max="12547" width="19.5703125" style="399" customWidth="1"/>
    <col min="12548" max="12548" width="2.5703125" style="399" customWidth="1"/>
    <col min="12549" max="12549" width="20.7109375" style="399" customWidth="1"/>
    <col min="12550" max="12550" width="21.5703125" style="399" customWidth="1"/>
    <col min="12551" max="12552" width="20.85546875" style="399" customWidth="1"/>
    <col min="12553" max="12553" width="4.7109375" style="399" customWidth="1"/>
    <col min="12554" max="12554" width="6.5703125" style="399" customWidth="1"/>
    <col min="12555" max="12555" width="14.85546875" style="399" bestFit="1" customWidth="1"/>
    <col min="12556" max="12556" width="21.5703125" style="399" customWidth="1"/>
    <col min="12557" max="12557" width="19.5703125" style="399" customWidth="1"/>
    <col min="12558" max="12558" width="15" style="399" customWidth="1"/>
    <col min="12559" max="12559" width="25.42578125" style="399" customWidth="1"/>
    <col min="12560" max="12801" width="12.5703125" style="399"/>
    <col min="12802" max="12802" width="67.7109375" style="399" customWidth="1"/>
    <col min="12803" max="12803" width="19.5703125" style="399" customWidth="1"/>
    <col min="12804" max="12804" width="2.5703125" style="399" customWidth="1"/>
    <col min="12805" max="12805" width="20.7109375" style="399" customWidth="1"/>
    <col min="12806" max="12806" width="21.5703125" style="399" customWidth="1"/>
    <col min="12807" max="12808" width="20.85546875" style="399" customWidth="1"/>
    <col min="12809" max="12809" width="4.7109375" style="399" customWidth="1"/>
    <col min="12810" max="12810" width="6.5703125" style="399" customWidth="1"/>
    <col min="12811" max="12811" width="14.85546875" style="399" bestFit="1" customWidth="1"/>
    <col min="12812" max="12812" width="21.5703125" style="399" customWidth="1"/>
    <col min="12813" max="12813" width="19.5703125" style="399" customWidth="1"/>
    <col min="12814" max="12814" width="15" style="399" customWidth="1"/>
    <col min="12815" max="12815" width="25.42578125" style="399" customWidth="1"/>
    <col min="12816" max="13057" width="12.5703125" style="399"/>
    <col min="13058" max="13058" width="67.7109375" style="399" customWidth="1"/>
    <col min="13059" max="13059" width="19.5703125" style="399" customWidth="1"/>
    <col min="13060" max="13060" width="2.5703125" style="399" customWidth="1"/>
    <col min="13061" max="13061" width="20.7109375" style="399" customWidth="1"/>
    <col min="13062" max="13062" width="21.5703125" style="399" customWidth="1"/>
    <col min="13063" max="13064" width="20.85546875" style="399" customWidth="1"/>
    <col min="13065" max="13065" width="4.7109375" style="399" customWidth="1"/>
    <col min="13066" max="13066" width="6.5703125" style="399" customWidth="1"/>
    <col min="13067" max="13067" width="14.85546875" style="399" bestFit="1" customWidth="1"/>
    <col min="13068" max="13068" width="21.5703125" style="399" customWidth="1"/>
    <col min="13069" max="13069" width="19.5703125" style="399" customWidth="1"/>
    <col min="13070" max="13070" width="15" style="399" customWidth="1"/>
    <col min="13071" max="13071" width="25.42578125" style="399" customWidth="1"/>
    <col min="13072" max="13313" width="12.5703125" style="399"/>
    <col min="13314" max="13314" width="67.7109375" style="399" customWidth="1"/>
    <col min="13315" max="13315" width="19.5703125" style="399" customWidth="1"/>
    <col min="13316" max="13316" width="2.5703125" style="399" customWidth="1"/>
    <col min="13317" max="13317" width="20.7109375" style="399" customWidth="1"/>
    <col min="13318" max="13318" width="21.5703125" style="399" customWidth="1"/>
    <col min="13319" max="13320" width="20.85546875" style="399" customWidth="1"/>
    <col min="13321" max="13321" width="4.7109375" style="399" customWidth="1"/>
    <col min="13322" max="13322" width="6.5703125" style="399" customWidth="1"/>
    <col min="13323" max="13323" width="14.85546875" style="399" bestFit="1" customWidth="1"/>
    <col min="13324" max="13324" width="21.5703125" style="399" customWidth="1"/>
    <col min="13325" max="13325" width="19.5703125" style="399" customWidth="1"/>
    <col min="13326" max="13326" width="15" style="399" customWidth="1"/>
    <col min="13327" max="13327" width="25.42578125" style="399" customWidth="1"/>
    <col min="13328" max="13569" width="12.5703125" style="399"/>
    <col min="13570" max="13570" width="67.7109375" style="399" customWidth="1"/>
    <col min="13571" max="13571" width="19.5703125" style="399" customWidth="1"/>
    <col min="13572" max="13572" width="2.5703125" style="399" customWidth="1"/>
    <col min="13573" max="13573" width="20.7109375" style="399" customWidth="1"/>
    <col min="13574" max="13574" width="21.5703125" style="399" customWidth="1"/>
    <col min="13575" max="13576" width="20.85546875" style="399" customWidth="1"/>
    <col min="13577" max="13577" width="4.7109375" style="399" customWidth="1"/>
    <col min="13578" max="13578" width="6.5703125" style="399" customWidth="1"/>
    <col min="13579" max="13579" width="14.85546875" style="399" bestFit="1" customWidth="1"/>
    <col min="13580" max="13580" width="21.5703125" style="399" customWidth="1"/>
    <col min="13581" max="13581" width="19.5703125" style="399" customWidth="1"/>
    <col min="13582" max="13582" width="15" style="399" customWidth="1"/>
    <col min="13583" max="13583" width="25.42578125" style="399" customWidth="1"/>
    <col min="13584" max="13825" width="12.5703125" style="399"/>
    <col min="13826" max="13826" width="67.7109375" style="399" customWidth="1"/>
    <col min="13827" max="13827" width="19.5703125" style="399" customWidth="1"/>
    <col min="13828" max="13828" width="2.5703125" style="399" customWidth="1"/>
    <col min="13829" max="13829" width="20.7109375" style="399" customWidth="1"/>
    <col min="13830" max="13830" width="21.5703125" style="399" customWidth="1"/>
    <col min="13831" max="13832" width="20.85546875" style="399" customWidth="1"/>
    <col min="13833" max="13833" width="4.7109375" style="399" customWidth="1"/>
    <col min="13834" max="13834" width="6.5703125" style="399" customWidth="1"/>
    <col min="13835" max="13835" width="14.85546875" style="399" bestFit="1" customWidth="1"/>
    <col min="13836" max="13836" width="21.5703125" style="399" customWidth="1"/>
    <col min="13837" max="13837" width="19.5703125" style="399" customWidth="1"/>
    <col min="13838" max="13838" width="15" style="399" customWidth="1"/>
    <col min="13839" max="13839" width="25.42578125" style="399" customWidth="1"/>
    <col min="13840" max="14081" width="12.5703125" style="399"/>
    <col min="14082" max="14082" width="67.7109375" style="399" customWidth="1"/>
    <col min="14083" max="14083" width="19.5703125" style="399" customWidth="1"/>
    <col min="14084" max="14084" width="2.5703125" style="399" customWidth="1"/>
    <col min="14085" max="14085" width="20.7109375" style="399" customWidth="1"/>
    <col min="14086" max="14086" width="21.5703125" style="399" customWidth="1"/>
    <col min="14087" max="14088" width="20.85546875" style="399" customWidth="1"/>
    <col min="14089" max="14089" width="4.7109375" style="399" customWidth="1"/>
    <col min="14090" max="14090" width="6.5703125" style="399" customWidth="1"/>
    <col min="14091" max="14091" width="14.85546875" style="399" bestFit="1" customWidth="1"/>
    <col min="14092" max="14092" width="21.5703125" style="399" customWidth="1"/>
    <col min="14093" max="14093" width="19.5703125" style="399" customWidth="1"/>
    <col min="14094" max="14094" width="15" style="399" customWidth="1"/>
    <col min="14095" max="14095" width="25.42578125" style="399" customWidth="1"/>
    <col min="14096" max="14337" width="12.5703125" style="399"/>
    <col min="14338" max="14338" width="67.7109375" style="399" customWidth="1"/>
    <col min="14339" max="14339" width="19.5703125" style="399" customWidth="1"/>
    <col min="14340" max="14340" width="2.5703125" style="399" customWidth="1"/>
    <col min="14341" max="14341" width="20.7109375" style="399" customWidth="1"/>
    <col min="14342" max="14342" width="21.5703125" style="399" customWidth="1"/>
    <col min="14343" max="14344" width="20.85546875" style="399" customWidth="1"/>
    <col min="14345" max="14345" width="4.7109375" style="399" customWidth="1"/>
    <col min="14346" max="14346" width="6.5703125" style="399" customWidth="1"/>
    <col min="14347" max="14347" width="14.85546875" style="399" bestFit="1" customWidth="1"/>
    <col min="14348" max="14348" width="21.5703125" style="399" customWidth="1"/>
    <col min="14349" max="14349" width="19.5703125" style="399" customWidth="1"/>
    <col min="14350" max="14350" width="15" style="399" customWidth="1"/>
    <col min="14351" max="14351" width="25.42578125" style="399" customWidth="1"/>
    <col min="14352" max="14593" width="12.5703125" style="399"/>
    <col min="14594" max="14594" width="67.7109375" style="399" customWidth="1"/>
    <col min="14595" max="14595" width="19.5703125" style="399" customWidth="1"/>
    <col min="14596" max="14596" width="2.5703125" style="399" customWidth="1"/>
    <col min="14597" max="14597" width="20.7109375" style="399" customWidth="1"/>
    <col min="14598" max="14598" width="21.5703125" style="399" customWidth="1"/>
    <col min="14599" max="14600" width="20.85546875" style="399" customWidth="1"/>
    <col min="14601" max="14601" width="4.7109375" style="399" customWidth="1"/>
    <col min="14602" max="14602" width="6.5703125" style="399" customWidth="1"/>
    <col min="14603" max="14603" width="14.85546875" style="399" bestFit="1" customWidth="1"/>
    <col min="14604" max="14604" width="21.5703125" style="399" customWidth="1"/>
    <col min="14605" max="14605" width="19.5703125" style="399" customWidth="1"/>
    <col min="14606" max="14606" width="15" style="399" customWidth="1"/>
    <col min="14607" max="14607" width="25.42578125" style="399" customWidth="1"/>
    <col min="14608" max="14849" width="12.5703125" style="399"/>
    <col min="14850" max="14850" width="67.7109375" style="399" customWidth="1"/>
    <col min="14851" max="14851" width="19.5703125" style="399" customWidth="1"/>
    <col min="14852" max="14852" width="2.5703125" style="399" customWidth="1"/>
    <col min="14853" max="14853" width="20.7109375" style="399" customWidth="1"/>
    <col min="14854" max="14854" width="21.5703125" style="399" customWidth="1"/>
    <col min="14855" max="14856" width="20.85546875" style="399" customWidth="1"/>
    <col min="14857" max="14857" width="4.7109375" style="399" customWidth="1"/>
    <col min="14858" max="14858" width="6.5703125" style="399" customWidth="1"/>
    <col min="14859" max="14859" width="14.85546875" style="399" bestFit="1" customWidth="1"/>
    <col min="14860" max="14860" width="21.5703125" style="399" customWidth="1"/>
    <col min="14861" max="14861" width="19.5703125" style="399" customWidth="1"/>
    <col min="14862" max="14862" width="15" style="399" customWidth="1"/>
    <col min="14863" max="14863" width="25.42578125" style="399" customWidth="1"/>
    <col min="14864" max="15105" width="12.5703125" style="399"/>
    <col min="15106" max="15106" width="67.7109375" style="399" customWidth="1"/>
    <col min="15107" max="15107" width="19.5703125" style="399" customWidth="1"/>
    <col min="15108" max="15108" width="2.5703125" style="399" customWidth="1"/>
    <col min="15109" max="15109" width="20.7109375" style="399" customWidth="1"/>
    <col min="15110" max="15110" width="21.5703125" style="399" customWidth="1"/>
    <col min="15111" max="15112" width="20.85546875" style="399" customWidth="1"/>
    <col min="15113" max="15113" width="4.7109375" style="399" customWidth="1"/>
    <col min="15114" max="15114" width="6.5703125" style="399" customWidth="1"/>
    <col min="15115" max="15115" width="14.85546875" style="399" bestFit="1" customWidth="1"/>
    <col min="15116" max="15116" width="21.5703125" style="399" customWidth="1"/>
    <col min="15117" max="15117" width="19.5703125" style="399" customWidth="1"/>
    <col min="15118" max="15118" width="15" style="399" customWidth="1"/>
    <col min="15119" max="15119" width="25.42578125" style="399" customWidth="1"/>
    <col min="15120" max="15361" width="12.5703125" style="399"/>
    <col min="15362" max="15362" width="67.7109375" style="399" customWidth="1"/>
    <col min="15363" max="15363" width="19.5703125" style="399" customWidth="1"/>
    <col min="15364" max="15364" width="2.5703125" style="399" customWidth="1"/>
    <col min="15365" max="15365" width="20.7109375" style="399" customWidth="1"/>
    <col min="15366" max="15366" width="21.5703125" style="399" customWidth="1"/>
    <col min="15367" max="15368" width="20.85546875" style="399" customWidth="1"/>
    <col min="15369" max="15369" width="4.7109375" style="399" customWidth="1"/>
    <col min="15370" max="15370" width="6.5703125" style="399" customWidth="1"/>
    <col min="15371" max="15371" width="14.85546875" style="399" bestFit="1" customWidth="1"/>
    <col min="15372" max="15372" width="21.5703125" style="399" customWidth="1"/>
    <col min="15373" max="15373" width="19.5703125" style="399" customWidth="1"/>
    <col min="15374" max="15374" width="15" style="399" customWidth="1"/>
    <col min="15375" max="15375" width="25.42578125" style="399" customWidth="1"/>
    <col min="15376" max="15617" width="12.5703125" style="399"/>
    <col min="15618" max="15618" width="67.7109375" style="399" customWidth="1"/>
    <col min="15619" max="15619" width="19.5703125" style="399" customWidth="1"/>
    <col min="15620" max="15620" width="2.5703125" style="399" customWidth="1"/>
    <col min="15621" max="15621" width="20.7109375" style="399" customWidth="1"/>
    <col min="15622" max="15622" width="21.5703125" style="399" customWidth="1"/>
    <col min="15623" max="15624" width="20.85546875" style="399" customWidth="1"/>
    <col min="15625" max="15625" width="4.7109375" style="399" customWidth="1"/>
    <col min="15626" max="15626" width="6.5703125" style="399" customWidth="1"/>
    <col min="15627" max="15627" width="14.85546875" style="399" bestFit="1" customWidth="1"/>
    <col min="15628" max="15628" width="21.5703125" style="399" customWidth="1"/>
    <col min="15629" max="15629" width="19.5703125" style="399" customWidth="1"/>
    <col min="15630" max="15630" width="15" style="399" customWidth="1"/>
    <col min="15631" max="15631" width="25.42578125" style="399" customWidth="1"/>
    <col min="15632" max="15873" width="12.5703125" style="399"/>
    <col min="15874" max="15874" width="67.7109375" style="399" customWidth="1"/>
    <col min="15875" max="15875" width="19.5703125" style="399" customWidth="1"/>
    <col min="15876" max="15876" width="2.5703125" style="399" customWidth="1"/>
    <col min="15877" max="15877" width="20.7109375" style="399" customWidth="1"/>
    <col min="15878" max="15878" width="21.5703125" style="399" customWidth="1"/>
    <col min="15879" max="15880" width="20.85546875" style="399" customWidth="1"/>
    <col min="15881" max="15881" width="4.7109375" style="399" customWidth="1"/>
    <col min="15882" max="15882" width="6.5703125" style="399" customWidth="1"/>
    <col min="15883" max="15883" width="14.85546875" style="399" bestFit="1" customWidth="1"/>
    <col min="15884" max="15884" width="21.5703125" style="399" customWidth="1"/>
    <col min="15885" max="15885" width="19.5703125" style="399" customWidth="1"/>
    <col min="15886" max="15886" width="15" style="399" customWidth="1"/>
    <col min="15887" max="15887" width="25.42578125" style="399" customWidth="1"/>
    <col min="15888" max="16129" width="12.5703125" style="399"/>
    <col min="16130" max="16130" width="67.7109375" style="399" customWidth="1"/>
    <col min="16131" max="16131" width="19.5703125" style="399" customWidth="1"/>
    <col min="16132" max="16132" width="2.5703125" style="399" customWidth="1"/>
    <col min="16133" max="16133" width="20.7109375" style="399" customWidth="1"/>
    <col min="16134" max="16134" width="21.5703125" style="399" customWidth="1"/>
    <col min="16135" max="16136" width="20.85546875" style="399" customWidth="1"/>
    <col min="16137" max="16137" width="4.7109375" style="399" customWidth="1"/>
    <col min="16138" max="16138" width="6.5703125" style="399" customWidth="1"/>
    <col min="16139" max="16139" width="14.85546875" style="399" bestFit="1" customWidth="1"/>
    <col min="16140" max="16140" width="21.5703125" style="399" customWidth="1"/>
    <col min="16141" max="16141" width="19.5703125" style="399" customWidth="1"/>
    <col min="16142" max="16142" width="15" style="399" customWidth="1"/>
    <col min="16143" max="16143" width="25.42578125" style="399" customWidth="1"/>
    <col min="16144" max="16384" width="12.5703125" style="399"/>
  </cols>
  <sheetData>
    <row r="1" spans="1:67" ht="16.5" customHeight="1">
      <c r="A1" s="396" t="s">
        <v>588</v>
      </c>
      <c r="B1" s="397"/>
      <c r="C1" s="397"/>
      <c r="D1" s="397"/>
      <c r="E1" s="397"/>
      <c r="F1" s="398"/>
      <c r="G1" s="398"/>
    </row>
    <row r="2" spans="1:67" ht="25.5" customHeight="1">
      <c r="A2" s="400" t="s">
        <v>589</v>
      </c>
      <c r="B2" s="401"/>
      <c r="C2" s="401"/>
      <c r="D2" s="401"/>
      <c r="E2" s="401"/>
      <c r="F2" s="402"/>
      <c r="G2" s="402"/>
    </row>
    <row r="3" spans="1:67" ht="21" customHeight="1">
      <c r="A3" s="400"/>
      <c r="B3" s="401"/>
      <c r="C3" s="401"/>
      <c r="D3" s="401"/>
      <c r="E3" s="401"/>
      <c r="F3" s="402"/>
      <c r="G3" s="403" t="s">
        <v>2</v>
      </c>
    </row>
    <row r="4" spans="1:67" ht="16.5" customHeight="1">
      <c r="A4" s="404"/>
      <c r="B4" s="1633" t="s">
        <v>562</v>
      </c>
      <c r="C4" s="1634"/>
      <c r="D4" s="1634"/>
      <c r="E4" s="1635"/>
      <c r="F4" s="1636" t="s">
        <v>563</v>
      </c>
      <c r="G4" s="1637"/>
    </row>
    <row r="5" spans="1:67" ht="15" customHeight="1">
      <c r="A5" s="405"/>
      <c r="B5" s="1630" t="s">
        <v>766</v>
      </c>
      <c r="C5" s="1631"/>
      <c r="D5" s="1631"/>
      <c r="E5" s="1632"/>
      <c r="F5" s="1630" t="s">
        <v>766</v>
      </c>
      <c r="G5" s="1632"/>
      <c r="H5" s="406" t="s">
        <v>4</v>
      </c>
    </row>
    <row r="6" spans="1:67" ht="15.75">
      <c r="A6" s="407" t="s">
        <v>3</v>
      </c>
      <c r="B6" s="408"/>
      <c r="C6" s="409"/>
      <c r="D6" s="410" t="s">
        <v>564</v>
      </c>
      <c r="E6" s="411"/>
      <c r="F6" s="412" t="s">
        <v>4</v>
      </c>
      <c r="G6" s="413" t="s">
        <v>4</v>
      </c>
      <c r="H6" s="406"/>
    </row>
    <row r="7" spans="1:67" ht="14.25" customHeight="1">
      <c r="A7" s="414"/>
      <c r="B7" s="415"/>
      <c r="C7" s="416"/>
      <c r="D7" s="417"/>
      <c r="E7" s="418" t="s">
        <v>564</v>
      </c>
      <c r="F7" s="419" t="s">
        <v>565</v>
      </c>
      <c r="G7" s="413" t="s">
        <v>566</v>
      </c>
      <c r="H7" s="420"/>
    </row>
    <row r="8" spans="1:67" ht="14.25" customHeight="1">
      <c r="A8" s="421"/>
      <c r="B8" s="416" t="s">
        <v>567</v>
      </c>
      <c r="C8" s="416"/>
      <c r="D8" s="407" t="s">
        <v>568</v>
      </c>
      <c r="E8" s="422" t="s">
        <v>569</v>
      </c>
      <c r="F8" s="419" t="s">
        <v>570</v>
      </c>
      <c r="G8" s="413" t="s">
        <v>571</v>
      </c>
      <c r="H8" s="420"/>
    </row>
    <row r="9" spans="1:67" ht="14.25" customHeight="1">
      <c r="A9" s="423"/>
      <c r="B9" s="424"/>
      <c r="C9" s="425"/>
      <c r="D9" s="426"/>
      <c r="E9" s="422" t="s">
        <v>572</v>
      </c>
      <c r="F9" s="427" t="s">
        <v>573</v>
      </c>
      <c r="G9" s="428"/>
      <c r="H9" s="429" t="s">
        <v>4</v>
      </c>
    </row>
    <row r="10" spans="1:67" ht="9.9499999999999993" customHeight="1">
      <c r="A10" s="430" t="s">
        <v>439</v>
      </c>
      <c r="B10" s="431">
        <v>2</v>
      </c>
      <c r="C10" s="432"/>
      <c r="D10" s="433">
        <v>3</v>
      </c>
      <c r="E10" s="433">
        <v>4</v>
      </c>
      <c r="F10" s="434">
        <v>5</v>
      </c>
      <c r="G10" s="435">
        <v>6</v>
      </c>
      <c r="H10" s="429" t="s">
        <v>4</v>
      </c>
    </row>
    <row r="11" spans="1:67" ht="12.75" customHeight="1">
      <c r="A11" s="436" t="s">
        <v>4</v>
      </c>
      <c r="B11" s="741" t="s">
        <v>4</v>
      </c>
      <c r="C11" s="741"/>
      <c r="D11" s="742" t="s">
        <v>124</v>
      </c>
      <c r="E11" s="743"/>
      <c r="F11" s="744" t="s">
        <v>4</v>
      </c>
      <c r="G11" s="745" t="s">
        <v>124</v>
      </c>
      <c r="H11" s="429" t="s">
        <v>4</v>
      </c>
    </row>
    <row r="12" spans="1:67" ht="16.5" customHeight="1">
      <c r="A12" s="436" t="s">
        <v>590</v>
      </c>
      <c r="B12" s="815">
        <v>4155430126.2000008</v>
      </c>
      <c r="C12" s="815"/>
      <c r="D12" s="816">
        <v>820113766.98000002</v>
      </c>
      <c r="E12" s="816">
        <v>818900351.24000001</v>
      </c>
      <c r="F12" s="815">
        <v>674346172.70000005</v>
      </c>
      <c r="G12" s="816">
        <v>145767594.27999997</v>
      </c>
      <c r="H12" s="429" t="s">
        <v>4</v>
      </c>
      <c r="K12" s="1127"/>
    </row>
    <row r="13" spans="1:67" s="437" customFormat="1" ht="21.75" customHeight="1">
      <c r="A13" s="746" t="s">
        <v>234</v>
      </c>
      <c r="B13" s="789">
        <v>3101005.51</v>
      </c>
      <c r="C13" s="789"/>
      <c r="D13" s="817">
        <v>0</v>
      </c>
      <c r="E13" s="817">
        <v>0</v>
      </c>
      <c r="F13" s="818">
        <v>0</v>
      </c>
      <c r="G13" s="790">
        <v>0</v>
      </c>
      <c r="H13" s="429" t="s">
        <v>4</v>
      </c>
      <c r="I13" s="399"/>
      <c r="J13" s="399"/>
      <c r="K13" s="883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  <c r="BN13" s="399"/>
      <c r="BO13" s="399"/>
    </row>
    <row r="14" spans="1:67" s="437" customFormat="1" ht="21.75" customHeight="1">
      <c r="A14" s="746" t="s">
        <v>235</v>
      </c>
      <c r="B14" s="789">
        <v>7287189.8699999992</v>
      </c>
      <c r="C14" s="789"/>
      <c r="D14" s="817">
        <v>0</v>
      </c>
      <c r="E14" s="817">
        <v>0</v>
      </c>
      <c r="F14" s="818">
        <v>0</v>
      </c>
      <c r="G14" s="790">
        <v>0</v>
      </c>
      <c r="H14" s="429" t="s">
        <v>4</v>
      </c>
      <c r="I14" s="399"/>
      <c r="J14" s="399"/>
      <c r="K14" s="883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/>
      <c r="BA14" s="399"/>
      <c r="BB14" s="399"/>
      <c r="BC14" s="399"/>
      <c r="BD14" s="399"/>
      <c r="BE14" s="399"/>
      <c r="BF14" s="399"/>
      <c r="BG14" s="399"/>
      <c r="BH14" s="399"/>
      <c r="BI14" s="399"/>
      <c r="BJ14" s="399"/>
      <c r="BK14" s="399"/>
      <c r="BL14" s="399"/>
      <c r="BM14" s="399"/>
      <c r="BN14" s="399"/>
      <c r="BO14" s="399"/>
    </row>
    <row r="15" spans="1:67" s="437" customFormat="1" ht="21.75" customHeight="1">
      <c r="A15" s="746" t="s">
        <v>236</v>
      </c>
      <c r="B15" s="789">
        <v>3054762.0299999993</v>
      </c>
      <c r="C15" s="789"/>
      <c r="D15" s="817">
        <v>0</v>
      </c>
      <c r="E15" s="817">
        <v>0</v>
      </c>
      <c r="F15" s="818">
        <v>0</v>
      </c>
      <c r="G15" s="790">
        <v>0</v>
      </c>
      <c r="H15" s="429" t="s">
        <v>4</v>
      </c>
      <c r="I15" s="399"/>
      <c r="J15" s="399"/>
      <c r="K15" s="883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  <c r="BM15" s="399"/>
      <c r="BN15" s="399"/>
      <c r="BO15" s="399"/>
    </row>
    <row r="16" spans="1:67" s="437" customFormat="1" ht="21.75" customHeight="1">
      <c r="A16" s="746" t="s">
        <v>237</v>
      </c>
      <c r="B16" s="789">
        <v>3265.64</v>
      </c>
      <c r="C16" s="789"/>
      <c r="D16" s="817">
        <v>0</v>
      </c>
      <c r="E16" s="817">
        <v>0</v>
      </c>
      <c r="F16" s="818">
        <v>0</v>
      </c>
      <c r="G16" s="790">
        <v>0</v>
      </c>
      <c r="H16" s="429" t="s">
        <v>4</v>
      </c>
      <c r="I16" s="399"/>
      <c r="J16" s="399"/>
      <c r="K16" s="883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  <c r="BE16" s="399"/>
      <c r="BF16" s="399"/>
      <c r="BG16" s="399"/>
      <c r="BH16" s="399"/>
      <c r="BI16" s="399"/>
      <c r="BJ16" s="399"/>
      <c r="BK16" s="399"/>
      <c r="BL16" s="399"/>
      <c r="BM16" s="399"/>
      <c r="BN16" s="399"/>
      <c r="BO16" s="399"/>
    </row>
    <row r="17" spans="1:74" s="437" customFormat="1" ht="21.75" customHeight="1">
      <c r="A17" s="746" t="s">
        <v>238</v>
      </c>
      <c r="B17" s="789">
        <v>10331758.009999998</v>
      </c>
      <c r="C17" s="789"/>
      <c r="D17" s="817">
        <v>0</v>
      </c>
      <c r="E17" s="817">
        <v>0</v>
      </c>
      <c r="F17" s="818">
        <v>0</v>
      </c>
      <c r="G17" s="790">
        <v>0</v>
      </c>
      <c r="H17" s="429" t="s">
        <v>4</v>
      </c>
      <c r="I17" s="399"/>
      <c r="J17" s="399"/>
      <c r="K17" s="883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</row>
    <row r="18" spans="1:74" s="437" customFormat="1" ht="21.75" customHeight="1">
      <c r="A18" s="746" t="s">
        <v>239</v>
      </c>
      <c r="B18" s="789">
        <v>38613.79</v>
      </c>
      <c r="C18" s="789"/>
      <c r="D18" s="817">
        <v>0</v>
      </c>
      <c r="E18" s="817">
        <v>0</v>
      </c>
      <c r="F18" s="818">
        <v>0</v>
      </c>
      <c r="G18" s="790">
        <v>0</v>
      </c>
      <c r="H18" s="429" t="s">
        <v>4</v>
      </c>
      <c r="I18" s="399"/>
      <c r="J18" s="399"/>
      <c r="K18" s="883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399"/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9"/>
      <c r="AY18" s="399"/>
      <c r="AZ18" s="399"/>
      <c r="BA18" s="399"/>
      <c r="BB18" s="399"/>
      <c r="BC18" s="399"/>
      <c r="BD18" s="399"/>
      <c r="BE18" s="399"/>
      <c r="BF18" s="399"/>
      <c r="BG18" s="399"/>
      <c r="BH18" s="399"/>
      <c r="BI18" s="399"/>
      <c r="BJ18" s="399"/>
      <c r="BK18" s="399"/>
      <c r="BL18" s="399"/>
      <c r="BM18" s="399"/>
      <c r="BN18" s="399"/>
      <c r="BO18" s="399"/>
    </row>
    <row r="19" spans="1:74" s="437" customFormat="1" ht="21.75" customHeight="1">
      <c r="A19" s="746" t="s">
        <v>240</v>
      </c>
      <c r="B19" s="789">
        <v>452800.2</v>
      </c>
      <c r="C19" s="789"/>
      <c r="D19" s="817">
        <v>0</v>
      </c>
      <c r="E19" s="817">
        <v>0</v>
      </c>
      <c r="F19" s="818">
        <v>0</v>
      </c>
      <c r="G19" s="790">
        <v>0</v>
      </c>
      <c r="H19" s="429" t="s">
        <v>4</v>
      </c>
      <c r="I19" s="399"/>
      <c r="J19" s="399"/>
      <c r="K19" s="883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/>
      <c r="AY19" s="399"/>
      <c r="AZ19" s="399"/>
      <c r="BA19" s="399"/>
      <c r="BB19" s="399"/>
      <c r="BC19" s="399"/>
      <c r="BD19" s="399"/>
      <c r="BE19" s="399"/>
      <c r="BF19" s="399"/>
      <c r="BG19" s="399"/>
      <c r="BH19" s="399"/>
      <c r="BI19" s="399"/>
      <c r="BJ19" s="399"/>
      <c r="BK19" s="399"/>
      <c r="BL19" s="399"/>
      <c r="BM19" s="399"/>
      <c r="BN19" s="399"/>
      <c r="BO19" s="399"/>
    </row>
    <row r="20" spans="1:74" s="437" customFormat="1" ht="21.75" customHeight="1">
      <c r="A20" s="746" t="s">
        <v>241</v>
      </c>
      <c r="B20" s="789">
        <v>1858959.1099999999</v>
      </c>
      <c r="C20" s="789"/>
      <c r="D20" s="817">
        <v>0</v>
      </c>
      <c r="E20" s="817">
        <v>0</v>
      </c>
      <c r="F20" s="818">
        <v>0</v>
      </c>
      <c r="G20" s="790">
        <v>0</v>
      </c>
      <c r="H20" s="429" t="s">
        <v>4</v>
      </c>
      <c r="I20" s="399"/>
      <c r="J20" s="399"/>
      <c r="K20" s="883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/>
      <c r="AY20" s="399"/>
      <c r="AZ20" s="399"/>
      <c r="BA20" s="399"/>
      <c r="BB20" s="399"/>
      <c r="BC20" s="399"/>
      <c r="BD20" s="399"/>
      <c r="BE20" s="399"/>
      <c r="BF20" s="399"/>
      <c r="BG20" s="399"/>
      <c r="BH20" s="399"/>
      <c r="BI20" s="399"/>
      <c r="BJ20" s="399"/>
      <c r="BK20" s="399"/>
      <c r="BL20" s="399"/>
      <c r="BM20" s="399"/>
      <c r="BN20" s="399"/>
      <c r="BO20" s="399"/>
    </row>
    <row r="21" spans="1:74" s="437" customFormat="1" ht="21.75" customHeight="1">
      <c r="A21" s="746" t="s">
        <v>591</v>
      </c>
      <c r="B21" s="789">
        <v>343246.89</v>
      </c>
      <c r="C21" s="789"/>
      <c r="D21" s="817">
        <v>0</v>
      </c>
      <c r="E21" s="817">
        <v>0</v>
      </c>
      <c r="F21" s="818">
        <v>0</v>
      </c>
      <c r="G21" s="790">
        <v>0</v>
      </c>
      <c r="H21" s="429" t="s">
        <v>4</v>
      </c>
      <c r="I21" s="399"/>
      <c r="J21" s="399"/>
      <c r="K21" s="883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  <c r="BN21" s="399"/>
      <c r="BO21" s="399"/>
    </row>
    <row r="22" spans="1:74" s="437" customFormat="1" ht="21.75" customHeight="1">
      <c r="A22" s="746" t="s">
        <v>719</v>
      </c>
      <c r="B22" s="789">
        <v>72192.010000000009</v>
      </c>
      <c r="C22" s="789"/>
      <c r="D22" s="817">
        <v>0</v>
      </c>
      <c r="E22" s="817">
        <v>0</v>
      </c>
      <c r="F22" s="818">
        <v>0</v>
      </c>
      <c r="G22" s="790">
        <v>0</v>
      </c>
      <c r="H22" s="429" t="s">
        <v>4</v>
      </c>
      <c r="I22" s="399"/>
      <c r="J22" s="399"/>
      <c r="K22" s="883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399"/>
      <c r="AQ22" s="399"/>
      <c r="AR22" s="399"/>
      <c r="AS22" s="399"/>
      <c r="AT22" s="399"/>
      <c r="AU22" s="399"/>
      <c r="AV22" s="399"/>
      <c r="AW22" s="399"/>
      <c r="AX22" s="399"/>
      <c r="AY22" s="399"/>
      <c r="AZ22" s="399"/>
      <c r="BA22" s="399"/>
      <c r="BB22" s="399"/>
      <c r="BC22" s="399"/>
      <c r="BD22" s="399"/>
      <c r="BE22" s="399"/>
      <c r="BF22" s="399"/>
      <c r="BG22" s="399"/>
      <c r="BH22" s="399"/>
      <c r="BI22" s="399"/>
      <c r="BJ22" s="399"/>
      <c r="BK22" s="399"/>
      <c r="BL22" s="399"/>
      <c r="BM22" s="399"/>
      <c r="BN22" s="399"/>
      <c r="BO22" s="399"/>
    </row>
    <row r="23" spans="1:74" ht="21.75" customHeight="1">
      <c r="A23" s="746" t="s">
        <v>243</v>
      </c>
      <c r="B23" s="789">
        <v>3011747.4299999997</v>
      </c>
      <c r="C23" s="789"/>
      <c r="D23" s="817">
        <v>0</v>
      </c>
      <c r="E23" s="817">
        <v>0</v>
      </c>
      <c r="F23" s="818">
        <v>0</v>
      </c>
      <c r="G23" s="790">
        <v>0</v>
      </c>
      <c r="H23" s="429" t="s">
        <v>4</v>
      </c>
      <c r="K23" s="883"/>
    </row>
    <row r="24" spans="1:74" s="437" customFormat="1" ht="21.75" customHeight="1">
      <c r="A24" s="746" t="s">
        <v>244</v>
      </c>
      <c r="B24" s="789">
        <v>610373.24</v>
      </c>
      <c r="C24" s="789"/>
      <c r="D24" s="817">
        <v>0</v>
      </c>
      <c r="E24" s="817">
        <v>0</v>
      </c>
      <c r="F24" s="818">
        <v>0</v>
      </c>
      <c r="G24" s="790">
        <v>0</v>
      </c>
      <c r="H24" s="429" t="s">
        <v>4</v>
      </c>
      <c r="I24" s="399"/>
      <c r="J24" s="399"/>
      <c r="K24" s="883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399"/>
      <c r="BG24" s="399"/>
      <c r="BH24" s="399"/>
      <c r="BI24" s="399"/>
      <c r="BJ24" s="399"/>
      <c r="BK24" s="399"/>
      <c r="BL24" s="399"/>
      <c r="BM24" s="399"/>
      <c r="BN24" s="399"/>
      <c r="BO24" s="399"/>
    </row>
    <row r="25" spans="1:74" s="439" customFormat="1" ht="31.5" customHeight="1">
      <c r="A25" s="438" t="s">
        <v>592</v>
      </c>
      <c r="B25" s="789">
        <v>7218422.830000001</v>
      </c>
      <c r="C25" s="788"/>
      <c r="D25" s="817">
        <v>0</v>
      </c>
      <c r="E25" s="817">
        <v>0</v>
      </c>
      <c r="F25" s="819">
        <v>0</v>
      </c>
      <c r="G25" s="790">
        <v>0</v>
      </c>
      <c r="H25" s="429" t="s">
        <v>4</v>
      </c>
      <c r="I25" s="399"/>
      <c r="J25" s="399"/>
      <c r="K25" s="883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399"/>
      <c r="AS25" s="399"/>
      <c r="AT25" s="399"/>
      <c r="AU25" s="399"/>
      <c r="AV25" s="399"/>
      <c r="AW25" s="399"/>
      <c r="AX25" s="399"/>
      <c r="AY25" s="399"/>
      <c r="AZ25" s="399"/>
      <c r="BA25" s="399"/>
      <c r="BB25" s="399"/>
      <c r="BC25" s="399"/>
      <c r="BD25" s="399"/>
      <c r="BE25" s="399"/>
      <c r="BF25" s="399"/>
      <c r="BG25" s="399"/>
      <c r="BH25" s="399"/>
      <c r="BI25" s="399"/>
      <c r="BJ25" s="399"/>
      <c r="BK25" s="399"/>
      <c r="BL25" s="399"/>
      <c r="BM25" s="399"/>
      <c r="BN25" s="399"/>
      <c r="BO25" s="399"/>
    </row>
    <row r="26" spans="1:74" s="440" customFormat="1" ht="19.5" customHeight="1">
      <c r="A26" s="746" t="s">
        <v>246</v>
      </c>
      <c r="B26" s="789">
        <v>155208.33000000002</v>
      </c>
      <c r="C26" s="789"/>
      <c r="D26" s="817">
        <v>0</v>
      </c>
      <c r="E26" s="817">
        <v>0</v>
      </c>
      <c r="F26" s="818">
        <v>0</v>
      </c>
      <c r="G26" s="790">
        <v>0</v>
      </c>
      <c r="H26" s="429" t="s">
        <v>4</v>
      </c>
      <c r="I26" s="399"/>
      <c r="J26" s="399"/>
      <c r="K26" s="883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399"/>
      <c r="AY26" s="399"/>
      <c r="AZ26" s="399"/>
      <c r="BA26" s="399"/>
      <c r="BB26" s="399"/>
      <c r="BC26" s="399"/>
      <c r="BD26" s="399"/>
      <c r="BE26" s="399"/>
      <c r="BF26" s="399"/>
      <c r="BG26" s="399"/>
      <c r="BH26" s="399"/>
      <c r="BI26" s="399"/>
      <c r="BJ26" s="399"/>
      <c r="BK26" s="399"/>
      <c r="BL26" s="399"/>
      <c r="BM26" s="399"/>
      <c r="BN26" s="399"/>
      <c r="BO26" s="399"/>
    </row>
    <row r="27" spans="1:74" s="440" customFormat="1" ht="21.75" customHeight="1">
      <c r="A27" s="746" t="s">
        <v>247</v>
      </c>
      <c r="B27" s="789">
        <v>161219728.08000004</v>
      </c>
      <c r="C27" s="789"/>
      <c r="D27" s="817">
        <v>567680.19000000006</v>
      </c>
      <c r="E27" s="817">
        <v>15151.34</v>
      </c>
      <c r="F27" s="818">
        <v>565683.34000000008</v>
      </c>
      <c r="G27" s="790">
        <v>1996.85</v>
      </c>
      <c r="H27" s="429" t="s">
        <v>4</v>
      </c>
      <c r="I27" s="747"/>
      <c r="J27" s="399"/>
      <c r="K27" s="883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399"/>
      <c r="BQ27" s="399"/>
      <c r="BR27" s="399"/>
      <c r="BS27" s="399"/>
      <c r="BT27" s="399"/>
      <c r="BU27" s="399"/>
      <c r="BV27" s="399"/>
    </row>
    <row r="28" spans="1:74" s="440" customFormat="1" ht="21.75" customHeight="1">
      <c r="A28" s="746" t="s">
        <v>593</v>
      </c>
      <c r="B28" s="789">
        <v>6709401.0600000005</v>
      </c>
      <c r="C28" s="789"/>
      <c r="D28" s="817">
        <v>0</v>
      </c>
      <c r="E28" s="817">
        <v>0</v>
      </c>
      <c r="F28" s="818">
        <v>0</v>
      </c>
      <c r="G28" s="790">
        <v>0</v>
      </c>
      <c r="H28" s="429" t="s">
        <v>4</v>
      </c>
      <c r="I28" s="747"/>
      <c r="J28" s="399"/>
      <c r="K28" s="883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399"/>
      <c r="BG28" s="399"/>
      <c r="BH28" s="399"/>
      <c r="BI28" s="399"/>
      <c r="BJ28" s="399"/>
      <c r="BK28" s="399"/>
      <c r="BL28" s="399"/>
      <c r="BM28" s="399"/>
      <c r="BN28" s="399"/>
      <c r="BO28" s="399"/>
      <c r="BP28" s="399"/>
      <c r="BQ28" s="399"/>
      <c r="BR28" s="399"/>
      <c r="BS28" s="399"/>
      <c r="BT28" s="399"/>
      <c r="BU28" s="399"/>
      <c r="BV28" s="399"/>
    </row>
    <row r="29" spans="1:74" s="440" customFormat="1" ht="21" customHeight="1">
      <c r="A29" s="746" t="s">
        <v>249</v>
      </c>
      <c r="B29" s="789">
        <v>1341890.2900000003</v>
      </c>
      <c r="C29" s="789"/>
      <c r="D29" s="817">
        <v>0</v>
      </c>
      <c r="E29" s="817">
        <v>0</v>
      </c>
      <c r="F29" s="818">
        <v>0</v>
      </c>
      <c r="G29" s="790">
        <v>0</v>
      </c>
      <c r="H29" s="429" t="s">
        <v>4</v>
      </c>
      <c r="I29" s="747"/>
      <c r="J29" s="399"/>
      <c r="K29" s="883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399"/>
      <c r="AQ29" s="399"/>
      <c r="AR29" s="399"/>
      <c r="AS29" s="399"/>
      <c r="AT29" s="399"/>
      <c r="AU29" s="399"/>
      <c r="AV29" s="399"/>
      <c r="AW29" s="399"/>
      <c r="AX29" s="399"/>
      <c r="AY29" s="399"/>
      <c r="AZ29" s="399"/>
      <c r="BA29" s="399"/>
      <c r="BB29" s="399"/>
      <c r="BC29" s="399"/>
      <c r="BD29" s="399"/>
      <c r="BE29" s="399"/>
      <c r="BF29" s="399"/>
      <c r="BG29" s="399"/>
      <c r="BH29" s="399"/>
      <c r="BI29" s="399"/>
      <c r="BJ29" s="399"/>
      <c r="BK29" s="399"/>
      <c r="BL29" s="399"/>
      <c r="BM29" s="399"/>
      <c r="BN29" s="399"/>
      <c r="BO29" s="399"/>
      <c r="BP29" s="399"/>
      <c r="BQ29" s="399"/>
      <c r="BR29" s="399"/>
      <c r="BS29" s="399"/>
      <c r="BT29" s="399"/>
      <c r="BU29" s="399"/>
      <c r="BV29" s="399"/>
    </row>
    <row r="30" spans="1:74" s="437" customFormat="1" ht="31.5" customHeight="1">
      <c r="A30" s="438" t="s">
        <v>594</v>
      </c>
      <c r="B30" s="789">
        <v>2055578.5099999998</v>
      </c>
      <c r="C30" s="788"/>
      <c r="D30" s="817">
        <v>0</v>
      </c>
      <c r="E30" s="817">
        <v>0</v>
      </c>
      <c r="F30" s="818">
        <v>0</v>
      </c>
      <c r="G30" s="790">
        <v>0</v>
      </c>
      <c r="H30" s="429" t="s">
        <v>4</v>
      </c>
      <c r="I30" s="747"/>
      <c r="J30" s="399"/>
      <c r="K30" s="883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  <c r="AP30" s="399"/>
      <c r="AQ30" s="399"/>
      <c r="AR30" s="399"/>
      <c r="AS30" s="399"/>
      <c r="AT30" s="399"/>
      <c r="AU30" s="399"/>
      <c r="AV30" s="399"/>
      <c r="AW30" s="399"/>
      <c r="AX30" s="399"/>
      <c r="AY30" s="399"/>
      <c r="AZ30" s="399"/>
      <c r="BA30" s="399"/>
      <c r="BB30" s="399"/>
      <c r="BC30" s="399"/>
      <c r="BD30" s="399"/>
      <c r="BE30" s="399"/>
      <c r="BF30" s="399"/>
      <c r="BG30" s="399"/>
      <c r="BH30" s="399"/>
      <c r="BI30" s="399"/>
      <c r="BJ30" s="399"/>
      <c r="BK30" s="399"/>
      <c r="BL30" s="399"/>
      <c r="BM30" s="399"/>
      <c r="BN30" s="399"/>
      <c r="BO30" s="399"/>
      <c r="BP30" s="399"/>
      <c r="BQ30" s="399"/>
      <c r="BR30" s="399"/>
      <c r="BS30" s="399"/>
      <c r="BT30" s="399"/>
      <c r="BU30" s="399"/>
      <c r="BV30" s="399"/>
    </row>
    <row r="31" spans="1:74" s="437" customFormat="1" ht="21" customHeight="1">
      <c r="A31" s="746" t="s">
        <v>251</v>
      </c>
      <c r="B31" s="789">
        <v>1121000292.6500001</v>
      </c>
      <c r="C31" s="789"/>
      <c r="D31" s="817">
        <v>818881229.63999987</v>
      </c>
      <c r="E31" s="817">
        <v>818636438.57999992</v>
      </c>
      <c r="F31" s="818">
        <v>673116650.61999989</v>
      </c>
      <c r="G31" s="790">
        <v>145764579.01999998</v>
      </c>
      <c r="H31" s="429" t="s">
        <v>4</v>
      </c>
      <c r="I31" s="747"/>
      <c r="J31" s="399"/>
      <c r="K31" s="883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  <c r="BD31" s="399"/>
      <c r="BE31" s="399"/>
      <c r="BF31" s="399"/>
      <c r="BG31" s="399"/>
      <c r="BH31" s="399"/>
      <c r="BI31" s="399"/>
      <c r="BJ31" s="399"/>
      <c r="BK31" s="399"/>
      <c r="BL31" s="399"/>
      <c r="BM31" s="399"/>
      <c r="BN31" s="399"/>
      <c r="BO31" s="399"/>
      <c r="BP31" s="399"/>
      <c r="BQ31" s="399"/>
      <c r="BR31" s="399"/>
      <c r="BS31" s="399"/>
      <c r="BT31" s="399"/>
      <c r="BU31" s="399"/>
      <c r="BV31" s="399"/>
    </row>
    <row r="32" spans="1:74" s="437" customFormat="1" ht="23.25" customHeight="1">
      <c r="A32" s="746" t="s">
        <v>252</v>
      </c>
      <c r="B32" s="789">
        <v>5890920.7800000012</v>
      </c>
      <c r="C32" s="789"/>
      <c r="D32" s="817">
        <v>0</v>
      </c>
      <c r="E32" s="817">
        <v>0</v>
      </c>
      <c r="F32" s="818">
        <v>0</v>
      </c>
      <c r="G32" s="790">
        <v>0</v>
      </c>
      <c r="H32" s="429" t="s">
        <v>4</v>
      </c>
      <c r="I32" s="747"/>
      <c r="J32" s="399"/>
      <c r="K32" s="883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399"/>
      <c r="BG32" s="399"/>
      <c r="BH32" s="399"/>
      <c r="BI32" s="399"/>
      <c r="BJ32" s="399"/>
      <c r="BK32" s="399"/>
      <c r="BL32" s="399"/>
      <c r="BM32" s="399"/>
      <c r="BN32" s="399"/>
      <c r="BO32" s="399"/>
      <c r="BP32" s="399"/>
      <c r="BQ32" s="399"/>
      <c r="BR32" s="399"/>
      <c r="BS32" s="399"/>
      <c r="BT32" s="399"/>
      <c r="BU32" s="399"/>
      <c r="BV32" s="399"/>
    </row>
    <row r="33" spans="1:74" s="437" customFormat="1" ht="21.75" customHeight="1">
      <c r="A33" s="746" t="s">
        <v>253</v>
      </c>
      <c r="B33" s="789">
        <v>58674114.440000005</v>
      </c>
      <c r="C33" s="789"/>
      <c r="D33" s="817">
        <v>0</v>
      </c>
      <c r="E33" s="817">
        <v>0</v>
      </c>
      <c r="F33" s="818">
        <v>0</v>
      </c>
      <c r="G33" s="790">
        <v>0</v>
      </c>
      <c r="H33" s="429" t="s">
        <v>4</v>
      </c>
      <c r="I33" s="747"/>
      <c r="J33" s="399"/>
      <c r="K33" s="883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  <c r="AX33" s="399"/>
      <c r="AY33" s="399"/>
      <c r="AZ33" s="399"/>
      <c r="BA33" s="399"/>
      <c r="BB33" s="399"/>
      <c r="BC33" s="399"/>
      <c r="BD33" s="399"/>
      <c r="BE33" s="399"/>
      <c r="BF33" s="399"/>
      <c r="BG33" s="399"/>
      <c r="BH33" s="399"/>
      <c r="BI33" s="399"/>
      <c r="BJ33" s="399"/>
      <c r="BK33" s="399"/>
      <c r="BL33" s="399"/>
      <c r="BM33" s="399"/>
      <c r="BN33" s="399"/>
      <c r="BO33" s="399"/>
      <c r="BP33" s="399"/>
      <c r="BQ33" s="399"/>
      <c r="BR33" s="399"/>
      <c r="BS33" s="399"/>
      <c r="BT33" s="399"/>
      <c r="BU33" s="399"/>
      <c r="BV33" s="399"/>
    </row>
    <row r="34" spans="1:74" s="437" customFormat="1" ht="21.95" customHeight="1">
      <c r="A34" s="746" t="s">
        <v>254</v>
      </c>
      <c r="B34" s="789">
        <v>41162772.219999999</v>
      </c>
      <c r="C34" s="789"/>
      <c r="D34" s="817">
        <v>0</v>
      </c>
      <c r="E34" s="817">
        <v>0</v>
      </c>
      <c r="F34" s="818">
        <v>0</v>
      </c>
      <c r="G34" s="790">
        <v>0</v>
      </c>
      <c r="H34" s="429" t="s">
        <v>4</v>
      </c>
      <c r="I34" s="747"/>
      <c r="J34" s="399"/>
      <c r="K34" s="883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399"/>
      <c r="AM34" s="399"/>
      <c r="AN34" s="399"/>
      <c r="AO34" s="399"/>
      <c r="AP34" s="399"/>
      <c r="AQ34" s="399"/>
      <c r="AR34" s="399"/>
      <c r="AS34" s="399"/>
      <c r="AT34" s="399"/>
      <c r="AU34" s="399"/>
      <c r="AV34" s="399"/>
      <c r="AW34" s="399"/>
      <c r="AX34" s="399"/>
      <c r="AY34" s="399"/>
      <c r="AZ34" s="399"/>
      <c r="BA34" s="399"/>
      <c r="BB34" s="399"/>
      <c r="BC34" s="399"/>
      <c r="BD34" s="399"/>
      <c r="BE34" s="399"/>
      <c r="BF34" s="399"/>
      <c r="BG34" s="399"/>
      <c r="BH34" s="399"/>
      <c r="BI34" s="399"/>
      <c r="BJ34" s="399"/>
      <c r="BK34" s="399"/>
      <c r="BL34" s="399"/>
      <c r="BM34" s="399"/>
      <c r="BN34" s="399"/>
      <c r="BO34" s="399"/>
      <c r="BP34" s="399"/>
      <c r="BQ34" s="399"/>
      <c r="BR34" s="399"/>
      <c r="BS34" s="399"/>
      <c r="BT34" s="399"/>
      <c r="BU34" s="399"/>
      <c r="BV34" s="399"/>
    </row>
    <row r="35" spans="1:74" s="437" customFormat="1" ht="21.95" customHeight="1">
      <c r="A35" s="748" t="s">
        <v>255</v>
      </c>
      <c r="B35" s="789">
        <v>894592.55999999994</v>
      </c>
      <c r="C35" s="789"/>
      <c r="D35" s="817">
        <v>0</v>
      </c>
      <c r="E35" s="817">
        <v>0</v>
      </c>
      <c r="F35" s="818">
        <v>0</v>
      </c>
      <c r="G35" s="790">
        <v>0</v>
      </c>
      <c r="H35" s="429" t="s">
        <v>4</v>
      </c>
      <c r="I35" s="747"/>
      <c r="J35" s="399"/>
      <c r="K35" s="883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9"/>
      <c r="AL35" s="399"/>
      <c r="AM35" s="399"/>
      <c r="AN35" s="399"/>
      <c r="AO35" s="399"/>
      <c r="AP35" s="399"/>
      <c r="AQ35" s="399"/>
      <c r="AR35" s="399"/>
      <c r="AS35" s="399"/>
      <c r="AT35" s="399"/>
      <c r="AU35" s="399"/>
      <c r="AV35" s="399"/>
      <c r="AW35" s="399"/>
      <c r="AX35" s="399"/>
      <c r="AY35" s="399"/>
      <c r="AZ35" s="399"/>
      <c r="BA35" s="399"/>
      <c r="BB35" s="399"/>
      <c r="BC35" s="399"/>
      <c r="BD35" s="399"/>
      <c r="BE35" s="399"/>
      <c r="BF35" s="399"/>
      <c r="BG35" s="399"/>
      <c r="BH35" s="399"/>
      <c r="BI35" s="399"/>
      <c r="BJ35" s="399"/>
      <c r="BK35" s="399"/>
      <c r="BL35" s="399"/>
      <c r="BM35" s="399"/>
      <c r="BN35" s="399"/>
      <c r="BO35" s="399"/>
      <c r="BP35" s="399"/>
      <c r="BQ35" s="399"/>
      <c r="BR35" s="399"/>
      <c r="BS35" s="399"/>
      <c r="BT35" s="399"/>
      <c r="BU35" s="399"/>
      <c r="BV35" s="399"/>
    </row>
    <row r="36" spans="1:74" s="437" customFormat="1" ht="21.95" customHeight="1">
      <c r="A36" s="746" t="s">
        <v>256</v>
      </c>
      <c r="B36" s="789">
        <v>40298933.150000006</v>
      </c>
      <c r="C36" s="789"/>
      <c r="D36" s="817">
        <v>0</v>
      </c>
      <c r="E36" s="817">
        <v>0</v>
      </c>
      <c r="F36" s="818">
        <v>0</v>
      </c>
      <c r="G36" s="790">
        <v>0</v>
      </c>
      <c r="H36" s="429" t="s">
        <v>4</v>
      </c>
      <c r="I36" s="747"/>
      <c r="J36" s="399"/>
      <c r="K36" s="883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399"/>
      <c r="BG36" s="399"/>
      <c r="BH36" s="399"/>
      <c r="BI36" s="399"/>
      <c r="BJ36" s="399"/>
      <c r="BK36" s="399"/>
      <c r="BL36" s="399"/>
      <c r="BM36" s="399"/>
      <c r="BN36" s="399"/>
      <c r="BO36" s="399"/>
      <c r="BP36" s="399"/>
      <c r="BQ36" s="399"/>
      <c r="BR36" s="399"/>
      <c r="BS36" s="399"/>
      <c r="BT36" s="399"/>
      <c r="BU36" s="399"/>
      <c r="BV36" s="399"/>
    </row>
    <row r="37" spans="1:74" s="437" customFormat="1" ht="21.95" customHeight="1">
      <c r="A37" s="746" t="s">
        <v>257</v>
      </c>
      <c r="B37" s="789">
        <v>5993070.1200000001</v>
      </c>
      <c r="C37" s="789"/>
      <c r="D37" s="817">
        <v>0</v>
      </c>
      <c r="E37" s="817">
        <v>0</v>
      </c>
      <c r="F37" s="818">
        <v>0</v>
      </c>
      <c r="G37" s="790">
        <v>0</v>
      </c>
      <c r="H37" s="429" t="s">
        <v>4</v>
      </c>
      <c r="I37" s="747"/>
      <c r="J37" s="399"/>
      <c r="K37" s="883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399"/>
      <c r="AJ37" s="399"/>
      <c r="AK37" s="399"/>
      <c r="AL37" s="399"/>
      <c r="AM37" s="399"/>
      <c r="AN37" s="399"/>
      <c r="AO37" s="399"/>
      <c r="AP37" s="399"/>
      <c r="AQ37" s="399"/>
      <c r="AR37" s="399"/>
      <c r="AS37" s="399"/>
      <c r="AT37" s="399"/>
      <c r="AU37" s="399"/>
      <c r="AV37" s="399"/>
      <c r="AW37" s="399"/>
      <c r="AX37" s="399"/>
      <c r="AY37" s="399"/>
      <c r="AZ37" s="399"/>
      <c r="BA37" s="399"/>
      <c r="BB37" s="399"/>
      <c r="BC37" s="399"/>
      <c r="BD37" s="399"/>
      <c r="BE37" s="399"/>
      <c r="BF37" s="399"/>
      <c r="BG37" s="399"/>
      <c r="BH37" s="399"/>
      <c r="BI37" s="399"/>
      <c r="BJ37" s="399"/>
      <c r="BK37" s="399"/>
      <c r="BL37" s="399"/>
      <c r="BM37" s="399"/>
      <c r="BN37" s="399"/>
      <c r="BO37" s="399"/>
      <c r="BP37" s="399"/>
      <c r="BQ37" s="399"/>
      <c r="BR37" s="399"/>
      <c r="BS37" s="399"/>
      <c r="BT37" s="399"/>
      <c r="BU37" s="399"/>
      <c r="BV37" s="399"/>
    </row>
    <row r="38" spans="1:74" s="437" customFormat="1" ht="21.95" customHeight="1">
      <c r="A38" s="746" t="s">
        <v>258</v>
      </c>
      <c r="B38" s="789">
        <v>92469.989999999991</v>
      </c>
      <c r="C38" s="789"/>
      <c r="D38" s="817">
        <v>0</v>
      </c>
      <c r="E38" s="817">
        <v>0</v>
      </c>
      <c r="F38" s="818">
        <v>0</v>
      </c>
      <c r="G38" s="790">
        <v>0</v>
      </c>
      <c r="H38" s="429" t="s">
        <v>4</v>
      </c>
      <c r="I38" s="747"/>
      <c r="J38" s="399"/>
      <c r="K38" s="883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399"/>
      <c r="Z38" s="399"/>
      <c r="AA38" s="399"/>
      <c r="AB38" s="399"/>
      <c r="AC38" s="399"/>
      <c r="AD38" s="399"/>
      <c r="AE38" s="399"/>
      <c r="AF38" s="399"/>
      <c r="AG38" s="399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399"/>
      <c r="AW38" s="399"/>
      <c r="AX38" s="399"/>
      <c r="AY38" s="399"/>
      <c r="AZ38" s="399"/>
      <c r="BA38" s="399"/>
      <c r="BB38" s="399"/>
      <c r="BC38" s="399"/>
      <c r="BD38" s="399"/>
      <c r="BE38" s="399"/>
      <c r="BF38" s="399"/>
      <c r="BG38" s="399"/>
      <c r="BH38" s="399"/>
      <c r="BI38" s="399"/>
      <c r="BJ38" s="399"/>
      <c r="BK38" s="399"/>
      <c r="BL38" s="399"/>
      <c r="BM38" s="399"/>
      <c r="BN38" s="399"/>
      <c r="BO38" s="399"/>
      <c r="BP38" s="399"/>
      <c r="BQ38" s="399"/>
      <c r="BR38" s="399"/>
      <c r="BS38" s="399"/>
      <c r="BT38" s="399"/>
      <c r="BU38" s="399"/>
      <c r="BV38" s="399"/>
    </row>
    <row r="39" spans="1:74" s="437" customFormat="1" ht="21.95" customHeight="1">
      <c r="A39" s="746" t="s">
        <v>259</v>
      </c>
      <c r="B39" s="789">
        <v>5615350.4399999985</v>
      </c>
      <c r="C39" s="789"/>
      <c r="D39" s="817">
        <v>0</v>
      </c>
      <c r="E39" s="817">
        <v>0</v>
      </c>
      <c r="F39" s="818">
        <v>0</v>
      </c>
      <c r="G39" s="790">
        <v>0</v>
      </c>
      <c r="H39" s="429" t="s">
        <v>4</v>
      </c>
      <c r="I39" s="747"/>
      <c r="J39" s="399"/>
      <c r="K39" s="883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399"/>
      <c r="AA39" s="399"/>
      <c r="AB39" s="399"/>
      <c r="AC39" s="399"/>
      <c r="AD39" s="399"/>
      <c r="AE39" s="399"/>
      <c r="AF39" s="399"/>
      <c r="AG39" s="399"/>
      <c r="AH39" s="399"/>
      <c r="AI39" s="399"/>
      <c r="AJ39" s="399"/>
      <c r="AK39" s="399"/>
      <c r="AL39" s="399"/>
      <c r="AM39" s="399"/>
      <c r="AN39" s="399"/>
      <c r="AO39" s="399"/>
      <c r="AP39" s="399"/>
      <c r="AQ39" s="399"/>
      <c r="AR39" s="399"/>
      <c r="AS39" s="399"/>
      <c r="AT39" s="399"/>
      <c r="AU39" s="399"/>
      <c r="AV39" s="399"/>
      <c r="AW39" s="399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399"/>
      <c r="BK39" s="399"/>
      <c r="BL39" s="399"/>
      <c r="BM39" s="399"/>
      <c r="BN39" s="399"/>
      <c r="BO39" s="399"/>
      <c r="BP39" s="399"/>
      <c r="BQ39" s="399"/>
      <c r="BR39" s="399"/>
      <c r="BS39" s="399"/>
      <c r="BT39" s="399"/>
      <c r="BU39" s="399"/>
      <c r="BV39" s="399"/>
    </row>
    <row r="40" spans="1:74" s="437" customFormat="1" ht="21.95" customHeight="1">
      <c r="A40" s="746" t="s">
        <v>716</v>
      </c>
      <c r="B40" s="789">
        <v>107087.45</v>
      </c>
      <c r="C40" s="789"/>
      <c r="D40" s="817">
        <v>0</v>
      </c>
      <c r="E40" s="817">
        <v>0</v>
      </c>
      <c r="F40" s="818">
        <v>0</v>
      </c>
      <c r="G40" s="790">
        <v>0</v>
      </c>
      <c r="H40" s="429" t="s">
        <v>4</v>
      </c>
      <c r="I40" s="747"/>
      <c r="J40" s="399"/>
      <c r="K40" s="883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399"/>
      <c r="AW40" s="399"/>
      <c r="AX40" s="399"/>
      <c r="AY40" s="399"/>
      <c r="AZ40" s="399"/>
      <c r="BA40" s="399"/>
      <c r="BB40" s="399"/>
      <c r="BC40" s="399"/>
      <c r="BD40" s="399"/>
      <c r="BE40" s="399"/>
      <c r="BF40" s="399"/>
      <c r="BG40" s="399"/>
      <c r="BH40" s="399"/>
      <c r="BI40" s="399"/>
      <c r="BJ40" s="399"/>
      <c r="BK40" s="399"/>
      <c r="BL40" s="399"/>
      <c r="BM40" s="399"/>
      <c r="BN40" s="399"/>
      <c r="BO40" s="399"/>
      <c r="BP40" s="399"/>
      <c r="BQ40" s="399"/>
      <c r="BR40" s="399"/>
      <c r="BS40" s="399"/>
      <c r="BT40" s="399"/>
      <c r="BU40" s="399"/>
      <c r="BV40" s="399"/>
    </row>
    <row r="41" spans="1:74" s="437" customFormat="1" ht="21.95" customHeight="1">
      <c r="A41" s="746" t="s">
        <v>260</v>
      </c>
      <c r="B41" s="789">
        <v>1384643090.22</v>
      </c>
      <c r="C41" s="789"/>
      <c r="D41" s="817">
        <v>0</v>
      </c>
      <c r="E41" s="817">
        <v>0</v>
      </c>
      <c r="F41" s="818">
        <v>0</v>
      </c>
      <c r="G41" s="790">
        <v>0</v>
      </c>
      <c r="H41" s="429" t="s">
        <v>4</v>
      </c>
      <c r="I41" s="747"/>
      <c r="J41" s="399"/>
      <c r="K41" s="883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399"/>
      <c r="AG41" s="399"/>
      <c r="AH41" s="399"/>
      <c r="AI41" s="399"/>
      <c r="AJ41" s="399"/>
      <c r="AK41" s="399"/>
      <c r="AL41" s="399"/>
      <c r="AM41" s="399"/>
      <c r="AN41" s="399"/>
      <c r="AO41" s="399"/>
      <c r="AP41" s="399"/>
      <c r="AQ41" s="399"/>
      <c r="AR41" s="399"/>
      <c r="AS41" s="399"/>
      <c r="AT41" s="399"/>
      <c r="AU41" s="399"/>
      <c r="AV41" s="399"/>
      <c r="AW41" s="399"/>
      <c r="AX41" s="399"/>
      <c r="AY41" s="399"/>
      <c r="AZ41" s="399"/>
      <c r="BA41" s="399"/>
      <c r="BB41" s="399"/>
      <c r="BC41" s="399"/>
      <c r="BD41" s="399"/>
      <c r="BE41" s="399"/>
      <c r="BF41" s="399"/>
      <c r="BG41" s="399"/>
      <c r="BH41" s="399"/>
      <c r="BI41" s="399"/>
      <c r="BJ41" s="399"/>
      <c r="BK41" s="399"/>
      <c r="BL41" s="399"/>
      <c r="BM41" s="399"/>
      <c r="BN41" s="399"/>
      <c r="BO41" s="399"/>
      <c r="BP41" s="399"/>
      <c r="BQ41" s="399"/>
      <c r="BR41" s="399"/>
      <c r="BS41" s="399"/>
      <c r="BT41" s="399"/>
      <c r="BU41" s="399"/>
      <c r="BV41" s="399"/>
    </row>
    <row r="42" spans="1:74" s="437" customFormat="1" ht="21.95" customHeight="1">
      <c r="A42" s="746" t="s">
        <v>261</v>
      </c>
      <c r="B42" s="789">
        <v>5982543.8499999996</v>
      </c>
      <c r="C42" s="789"/>
      <c r="D42" s="817">
        <v>0</v>
      </c>
      <c r="E42" s="817">
        <v>0</v>
      </c>
      <c r="F42" s="818">
        <v>0</v>
      </c>
      <c r="G42" s="790">
        <v>0</v>
      </c>
      <c r="H42" s="429" t="s">
        <v>4</v>
      </c>
      <c r="I42" s="747"/>
      <c r="J42" s="399"/>
      <c r="K42" s="883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  <c r="AX42" s="399"/>
      <c r="AY42" s="399"/>
      <c r="AZ42" s="399"/>
      <c r="BA42" s="399"/>
      <c r="BB42" s="399"/>
      <c r="BC42" s="399"/>
      <c r="BD42" s="399"/>
      <c r="BE42" s="399"/>
      <c r="BF42" s="399"/>
      <c r="BG42" s="399"/>
      <c r="BH42" s="399"/>
      <c r="BI42" s="399"/>
      <c r="BJ42" s="399"/>
      <c r="BK42" s="399"/>
      <c r="BL42" s="399"/>
      <c r="BM42" s="399"/>
      <c r="BN42" s="399"/>
      <c r="BO42" s="399"/>
      <c r="BP42" s="399"/>
      <c r="BQ42" s="399"/>
      <c r="BR42" s="399"/>
      <c r="BS42" s="399"/>
      <c r="BT42" s="399"/>
      <c r="BU42" s="399"/>
      <c r="BV42" s="399"/>
    </row>
    <row r="43" spans="1:74" s="437" customFormat="1" ht="21.95" customHeight="1">
      <c r="A43" s="746" t="s">
        <v>262</v>
      </c>
      <c r="B43" s="789">
        <v>3452436.3699999992</v>
      </c>
      <c r="C43" s="789"/>
      <c r="D43" s="817">
        <v>0</v>
      </c>
      <c r="E43" s="817">
        <v>0</v>
      </c>
      <c r="F43" s="818">
        <v>0</v>
      </c>
      <c r="G43" s="790">
        <v>0</v>
      </c>
      <c r="H43" s="429" t="s">
        <v>4</v>
      </c>
      <c r="I43" s="747"/>
      <c r="J43" s="399"/>
      <c r="K43" s="883"/>
      <c r="L43" s="399"/>
      <c r="M43" s="399"/>
      <c r="N43" s="399"/>
      <c r="O43" s="399"/>
      <c r="P43" s="399"/>
      <c r="Q43" s="399"/>
      <c r="R43" s="399"/>
      <c r="S43" s="399"/>
      <c r="T43" s="399"/>
      <c r="U43" s="399"/>
      <c r="V43" s="399"/>
      <c r="W43" s="399"/>
      <c r="X43" s="399"/>
      <c r="Y43" s="399"/>
      <c r="Z43" s="399"/>
      <c r="AA43" s="399"/>
      <c r="AB43" s="399"/>
      <c r="AC43" s="399"/>
      <c r="AD43" s="399"/>
      <c r="AE43" s="399"/>
      <c r="AF43" s="399"/>
      <c r="AG43" s="399"/>
      <c r="AH43" s="399"/>
      <c r="AI43" s="399"/>
      <c r="AJ43" s="399"/>
      <c r="AK43" s="399"/>
      <c r="AL43" s="399"/>
      <c r="AM43" s="399"/>
      <c r="AN43" s="399"/>
      <c r="AO43" s="399"/>
      <c r="AP43" s="399"/>
      <c r="AQ43" s="399"/>
      <c r="AR43" s="399"/>
      <c r="AS43" s="399"/>
      <c r="AT43" s="399"/>
      <c r="AU43" s="399"/>
      <c r="AV43" s="399"/>
      <c r="AW43" s="399"/>
      <c r="AX43" s="399"/>
      <c r="AY43" s="399"/>
      <c r="AZ43" s="399"/>
      <c r="BA43" s="399"/>
      <c r="BB43" s="399"/>
      <c r="BC43" s="399"/>
      <c r="BD43" s="399"/>
      <c r="BE43" s="399"/>
      <c r="BF43" s="399"/>
      <c r="BG43" s="399"/>
      <c r="BH43" s="399"/>
      <c r="BI43" s="399"/>
      <c r="BJ43" s="399"/>
      <c r="BK43" s="399"/>
      <c r="BL43" s="399"/>
      <c r="BM43" s="399"/>
      <c r="BN43" s="399"/>
      <c r="BO43" s="399"/>
      <c r="BP43" s="399"/>
      <c r="BQ43" s="399"/>
      <c r="BR43" s="399"/>
      <c r="BS43" s="399"/>
      <c r="BT43" s="399"/>
      <c r="BU43" s="399"/>
      <c r="BV43" s="399"/>
    </row>
    <row r="44" spans="1:74" s="437" customFormat="1" ht="21.95" customHeight="1">
      <c r="A44" s="746" t="s">
        <v>263</v>
      </c>
      <c r="B44" s="789">
        <v>18169436.360000003</v>
      </c>
      <c r="C44" s="789"/>
      <c r="D44" s="817">
        <v>3836.2299999999996</v>
      </c>
      <c r="E44" s="817">
        <v>2163.02</v>
      </c>
      <c r="F44" s="818">
        <v>3836.2299999999996</v>
      </c>
      <c r="G44" s="790">
        <v>0</v>
      </c>
      <c r="H44" s="429" t="s">
        <v>4</v>
      </c>
      <c r="I44" s="747"/>
      <c r="J44" s="399"/>
      <c r="K44" s="883"/>
      <c r="L44" s="399"/>
      <c r="M44" s="399"/>
      <c r="N44" s="399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9"/>
      <c r="AL44" s="399"/>
      <c r="AM44" s="399"/>
      <c r="AN44" s="399"/>
      <c r="AO44" s="399"/>
      <c r="AP44" s="399"/>
      <c r="AQ44" s="399"/>
      <c r="AR44" s="399"/>
      <c r="AS44" s="399"/>
      <c r="AT44" s="399"/>
      <c r="AU44" s="399"/>
      <c r="AV44" s="399"/>
      <c r="AW44" s="399"/>
      <c r="AX44" s="399"/>
      <c r="AY44" s="399"/>
      <c r="AZ44" s="399"/>
      <c r="BA44" s="399"/>
      <c r="BB44" s="399"/>
      <c r="BC44" s="399"/>
      <c r="BD44" s="399"/>
      <c r="BE44" s="399"/>
      <c r="BF44" s="399"/>
      <c r="BG44" s="399"/>
      <c r="BH44" s="399"/>
      <c r="BI44" s="399"/>
      <c r="BJ44" s="399"/>
      <c r="BK44" s="399"/>
      <c r="BL44" s="399"/>
      <c r="BM44" s="399"/>
      <c r="BN44" s="399"/>
      <c r="BO44" s="399"/>
      <c r="BP44" s="399"/>
      <c r="BQ44" s="399"/>
      <c r="BR44" s="399"/>
      <c r="BS44" s="399"/>
      <c r="BT44" s="399"/>
      <c r="BU44" s="399"/>
      <c r="BV44" s="399"/>
    </row>
    <row r="45" spans="1:74" s="437" customFormat="1" ht="21.95" customHeight="1">
      <c r="A45" s="746" t="s">
        <v>264</v>
      </c>
      <c r="B45" s="789">
        <v>742748.76</v>
      </c>
      <c r="C45" s="789"/>
      <c r="D45" s="817">
        <v>2017</v>
      </c>
      <c r="E45" s="817">
        <v>2017</v>
      </c>
      <c r="F45" s="818">
        <v>2017</v>
      </c>
      <c r="G45" s="790">
        <v>0</v>
      </c>
      <c r="H45" s="429" t="s">
        <v>4</v>
      </c>
      <c r="I45" s="747"/>
      <c r="J45" s="399"/>
      <c r="K45" s="883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399"/>
      <c r="AW45" s="399"/>
      <c r="AX45" s="399"/>
      <c r="AY45" s="399"/>
      <c r="AZ45" s="399"/>
      <c r="BA45" s="399"/>
      <c r="BB45" s="399"/>
      <c r="BC45" s="399"/>
      <c r="BD45" s="399"/>
      <c r="BE45" s="399"/>
      <c r="BF45" s="399"/>
      <c r="BG45" s="399"/>
      <c r="BH45" s="399"/>
      <c r="BI45" s="399"/>
      <c r="BJ45" s="399"/>
      <c r="BK45" s="399"/>
      <c r="BL45" s="399"/>
      <c r="BM45" s="399"/>
      <c r="BN45" s="399"/>
      <c r="BO45" s="399"/>
      <c r="BP45" s="399"/>
      <c r="BQ45" s="399"/>
      <c r="BR45" s="399"/>
      <c r="BS45" s="399"/>
      <c r="BT45" s="399"/>
      <c r="BU45" s="399"/>
      <c r="BV45" s="399"/>
    </row>
    <row r="46" spans="1:74" s="437" customFormat="1" ht="21.95" customHeight="1">
      <c r="A46" s="746" t="s">
        <v>265</v>
      </c>
      <c r="B46" s="789">
        <v>10512251.109999996</v>
      </c>
      <c r="C46" s="789"/>
      <c r="D46" s="817">
        <v>0</v>
      </c>
      <c r="E46" s="817">
        <v>0</v>
      </c>
      <c r="F46" s="818">
        <v>0</v>
      </c>
      <c r="G46" s="790">
        <v>0</v>
      </c>
      <c r="H46" s="429" t="s">
        <v>4</v>
      </c>
      <c r="I46" s="747"/>
      <c r="J46" s="399"/>
      <c r="K46" s="883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</row>
    <row r="47" spans="1:74" s="437" customFormat="1" ht="21.95" customHeight="1">
      <c r="A47" s="746" t="s">
        <v>266</v>
      </c>
      <c r="B47" s="789">
        <v>1625703.77</v>
      </c>
      <c r="C47" s="789"/>
      <c r="D47" s="817">
        <v>0</v>
      </c>
      <c r="E47" s="817">
        <v>0</v>
      </c>
      <c r="F47" s="818">
        <v>0</v>
      </c>
      <c r="G47" s="790">
        <v>0</v>
      </c>
      <c r="H47" s="429" t="s">
        <v>4</v>
      </c>
      <c r="I47" s="747"/>
      <c r="J47" s="399"/>
      <c r="K47" s="883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399"/>
      <c r="AI47" s="399"/>
      <c r="AJ47" s="399"/>
      <c r="AK47" s="399"/>
      <c r="AL47" s="399"/>
      <c r="AM47" s="399"/>
      <c r="AN47" s="399"/>
      <c r="AO47" s="399"/>
      <c r="AP47" s="399"/>
      <c r="AQ47" s="399"/>
      <c r="AR47" s="399"/>
      <c r="AS47" s="399"/>
      <c r="AT47" s="399"/>
      <c r="AU47" s="399"/>
      <c r="AV47" s="399"/>
      <c r="AW47" s="399"/>
      <c r="AX47" s="399"/>
      <c r="AY47" s="399"/>
      <c r="AZ47" s="399"/>
      <c r="BA47" s="399"/>
      <c r="BB47" s="399"/>
      <c r="BC47" s="399"/>
      <c r="BD47" s="399"/>
      <c r="BE47" s="399"/>
      <c r="BF47" s="399"/>
      <c r="BG47" s="399"/>
      <c r="BH47" s="399"/>
      <c r="BI47" s="399"/>
      <c r="BJ47" s="399"/>
      <c r="BK47" s="399"/>
      <c r="BL47" s="399"/>
      <c r="BM47" s="399"/>
      <c r="BN47" s="399"/>
      <c r="BO47" s="399"/>
      <c r="BP47" s="399"/>
      <c r="BQ47" s="399"/>
      <c r="BR47" s="399"/>
      <c r="BS47" s="399"/>
      <c r="BT47" s="399"/>
      <c r="BU47" s="399"/>
      <c r="BV47" s="399"/>
    </row>
    <row r="48" spans="1:74" s="437" customFormat="1" ht="21.95" customHeight="1">
      <c r="A48" s="746" t="s">
        <v>267</v>
      </c>
      <c r="B48" s="789">
        <v>243451724.83999991</v>
      </c>
      <c r="C48" s="789"/>
      <c r="D48" s="817">
        <v>2193.1999999999998</v>
      </c>
      <c r="E48" s="817">
        <v>2193.1999999999998</v>
      </c>
      <c r="F48" s="818">
        <v>2193.1999999999998</v>
      </c>
      <c r="G48" s="790">
        <v>0</v>
      </c>
      <c r="H48" s="429" t="s">
        <v>4</v>
      </c>
      <c r="I48" s="747"/>
      <c r="J48" s="399"/>
      <c r="K48" s="883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399"/>
      <c r="AO48" s="399"/>
      <c r="AP48" s="399"/>
      <c r="AQ48" s="399"/>
      <c r="AR48" s="399"/>
      <c r="AS48" s="399"/>
      <c r="AT48" s="399"/>
      <c r="AU48" s="399"/>
      <c r="AV48" s="399"/>
      <c r="AW48" s="399"/>
      <c r="AX48" s="399"/>
      <c r="AY48" s="399"/>
      <c r="AZ48" s="399"/>
      <c r="BA48" s="399"/>
      <c r="BB48" s="399"/>
      <c r="BC48" s="399"/>
      <c r="BD48" s="399"/>
      <c r="BE48" s="399"/>
      <c r="BF48" s="399"/>
      <c r="BG48" s="399"/>
      <c r="BH48" s="399"/>
      <c r="BI48" s="399"/>
      <c r="BJ48" s="399"/>
      <c r="BK48" s="399"/>
      <c r="BL48" s="399"/>
      <c r="BM48" s="399"/>
      <c r="BN48" s="399"/>
      <c r="BO48" s="399"/>
      <c r="BP48" s="399"/>
      <c r="BQ48" s="399"/>
      <c r="BR48" s="399"/>
      <c r="BS48" s="399"/>
      <c r="BT48" s="399"/>
      <c r="BU48" s="399"/>
      <c r="BV48" s="399"/>
    </row>
    <row r="49" spans="1:74" s="437" customFormat="1" ht="21.95" customHeight="1">
      <c r="A49" s="746" t="s">
        <v>268</v>
      </c>
      <c r="B49" s="789">
        <v>108653348.06999999</v>
      </c>
      <c r="C49" s="789"/>
      <c r="D49" s="817">
        <v>4987.8500000000004</v>
      </c>
      <c r="E49" s="817">
        <v>1106</v>
      </c>
      <c r="F49" s="818">
        <v>4987.8500000000004</v>
      </c>
      <c r="G49" s="790">
        <v>0</v>
      </c>
      <c r="H49" s="429" t="s">
        <v>4</v>
      </c>
      <c r="I49" s="747"/>
      <c r="J49" s="399"/>
      <c r="K49" s="883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399"/>
      <c r="AL49" s="399"/>
      <c r="AM49" s="399"/>
      <c r="AN49" s="399"/>
      <c r="AO49" s="399"/>
      <c r="AP49" s="399"/>
      <c r="AQ49" s="399"/>
      <c r="AR49" s="399"/>
      <c r="AS49" s="399"/>
      <c r="AT49" s="399"/>
      <c r="AU49" s="399"/>
      <c r="AV49" s="399"/>
      <c r="AW49" s="399"/>
      <c r="AX49" s="399"/>
      <c r="AY49" s="399"/>
      <c r="AZ49" s="399"/>
      <c r="BA49" s="399"/>
      <c r="BB49" s="399"/>
      <c r="BC49" s="399"/>
      <c r="BD49" s="399"/>
      <c r="BE49" s="399"/>
      <c r="BF49" s="399"/>
      <c r="BG49" s="399"/>
      <c r="BH49" s="399"/>
      <c r="BI49" s="399"/>
      <c r="BJ49" s="399"/>
      <c r="BK49" s="399"/>
      <c r="BL49" s="399"/>
      <c r="BM49" s="399"/>
      <c r="BN49" s="399"/>
      <c r="BO49" s="399"/>
      <c r="BP49" s="399"/>
      <c r="BQ49" s="399"/>
      <c r="BR49" s="399"/>
      <c r="BS49" s="399"/>
      <c r="BT49" s="399"/>
      <c r="BU49" s="399"/>
      <c r="BV49" s="399"/>
    </row>
    <row r="50" spans="1:74" s="437" customFormat="1" ht="21.95" customHeight="1">
      <c r="A50" s="746" t="s">
        <v>269</v>
      </c>
      <c r="B50" s="789">
        <v>181711.87</v>
      </c>
      <c r="C50" s="789"/>
      <c r="D50" s="817">
        <v>0</v>
      </c>
      <c r="E50" s="817">
        <v>0</v>
      </c>
      <c r="F50" s="818">
        <v>0</v>
      </c>
      <c r="G50" s="790">
        <v>0</v>
      </c>
      <c r="H50" s="429" t="s">
        <v>4</v>
      </c>
      <c r="I50" s="747"/>
      <c r="J50" s="399"/>
      <c r="K50" s="883"/>
      <c r="L50" s="399"/>
      <c r="M50" s="399"/>
      <c r="N50" s="399"/>
      <c r="O50" s="399"/>
      <c r="P50" s="399"/>
      <c r="Q50" s="399"/>
      <c r="R50" s="399"/>
      <c r="S50" s="399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399"/>
      <c r="AI50" s="399"/>
      <c r="AJ50" s="399"/>
      <c r="AK50" s="399"/>
      <c r="AL50" s="399"/>
      <c r="AM50" s="399"/>
      <c r="AN50" s="399"/>
      <c r="AO50" s="399"/>
      <c r="AP50" s="399"/>
      <c r="AQ50" s="399"/>
      <c r="AR50" s="399"/>
      <c r="AS50" s="399"/>
      <c r="AT50" s="399"/>
      <c r="AU50" s="399"/>
      <c r="AV50" s="399"/>
      <c r="AW50" s="399"/>
      <c r="AX50" s="399"/>
      <c r="AY50" s="399"/>
      <c r="AZ50" s="399"/>
      <c r="BA50" s="399"/>
      <c r="BB50" s="399"/>
      <c r="BC50" s="399"/>
      <c r="BD50" s="399"/>
      <c r="BE50" s="399"/>
      <c r="BF50" s="399"/>
      <c r="BG50" s="399"/>
      <c r="BH50" s="399"/>
      <c r="BI50" s="399"/>
      <c r="BJ50" s="399"/>
      <c r="BK50" s="399"/>
      <c r="BL50" s="399"/>
      <c r="BM50" s="399"/>
      <c r="BN50" s="399"/>
      <c r="BO50" s="399"/>
      <c r="BP50" s="399"/>
      <c r="BQ50" s="399"/>
      <c r="BR50" s="399"/>
      <c r="BS50" s="399"/>
      <c r="BT50" s="399"/>
      <c r="BU50" s="399"/>
      <c r="BV50" s="399"/>
    </row>
    <row r="51" spans="1:74" s="437" customFormat="1" ht="21.95" customHeight="1">
      <c r="A51" s="746" t="s">
        <v>270</v>
      </c>
      <c r="B51" s="789">
        <v>5329327.1000000006</v>
      </c>
      <c r="C51" s="789"/>
      <c r="D51" s="817">
        <v>0</v>
      </c>
      <c r="E51" s="817">
        <v>0</v>
      </c>
      <c r="F51" s="818">
        <v>0</v>
      </c>
      <c r="G51" s="790">
        <v>0</v>
      </c>
      <c r="H51" s="429" t="s">
        <v>4</v>
      </c>
      <c r="I51" s="747"/>
      <c r="J51" s="399"/>
      <c r="K51" s="883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  <c r="AJ51" s="399"/>
      <c r="AK51" s="399"/>
      <c r="AL51" s="399"/>
      <c r="AM51" s="399"/>
      <c r="AN51" s="399"/>
      <c r="AO51" s="399"/>
      <c r="AP51" s="399"/>
      <c r="AQ51" s="399"/>
      <c r="AR51" s="399"/>
      <c r="AS51" s="399"/>
      <c r="AT51" s="399"/>
      <c r="AU51" s="399"/>
      <c r="AV51" s="399"/>
      <c r="AW51" s="399"/>
      <c r="AX51" s="399"/>
      <c r="AY51" s="399"/>
      <c r="AZ51" s="399"/>
      <c r="BA51" s="399"/>
      <c r="BB51" s="399"/>
      <c r="BC51" s="399"/>
      <c r="BD51" s="399"/>
      <c r="BE51" s="399"/>
      <c r="BF51" s="399"/>
      <c r="BG51" s="399"/>
      <c r="BH51" s="399"/>
      <c r="BI51" s="399"/>
      <c r="BJ51" s="399"/>
      <c r="BK51" s="399"/>
      <c r="BL51" s="399"/>
      <c r="BM51" s="399"/>
      <c r="BN51" s="399"/>
      <c r="BO51" s="399"/>
      <c r="BP51" s="399"/>
      <c r="BQ51" s="399"/>
      <c r="BR51" s="399"/>
      <c r="BS51" s="399"/>
      <c r="BT51" s="399"/>
      <c r="BU51" s="399"/>
      <c r="BV51" s="399"/>
    </row>
    <row r="52" spans="1:74" s="437" customFormat="1" ht="21.95" customHeight="1">
      <c r="A52" s="746" t="s">
        <v>271</v>
      </c>
      <c r="B52" s="789">
        <v>529026795.68999988</v>
      </c>
      <c r="C52" s="789"/>
      <c r="D52" s="817">
        <v>0</v>
      </c>
      <c r="E52" s="817">
        <v>0</v>
      </c>
      <c r="F52" s="818">
        <v>0</v>
      </c>
      <c r="G52" s="790">
        <v>0</v>
      </c>
      <c r="H52" s="429" t="s">
        <v>4</v>
      </c>
      <c r="I52" s="747"/>
      <c r="J52" s="399"/>
      <c r="K52" s="883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399"/>
      <c r="AI52" s="399"/>
      <c r="AJ52" s="399"/>
      <c r="AK52" s="399"/>
      <c r="AL52" s="399"/>
      <c r="AM52" s="399"/>
      <c r="AN52" s="399"/>
      <c r="AO52" s="399"/>
      <c r="AP52" s="399"/>
      <c r="AQ52" s="399"/>
      <c r="AR52" s="399"/>
      <c r="AS52" s="399"/>
      <c r="AT52" s="399"/>
      <c r="AU52" s="399"/>
      <c r="AV52" s="399"/>
      <c r="AW52" s="399"/>
      <c r="AX52" s="399"/>
      <c r="AY52" s="399"/>
      <c r="AZ52" s="399"/>
      <c r="BA52" s="399"/>
      <c r="BB52" s="399"/>
      <c r="BC52" s="399"/>
      <c r="BD52" s="399"/>
      <c r="BE52" s="399"/>
      <c r="BF52" s="399"/>
      <c r="BG52" s="399"/>
      <c r="BH52" s="399"/>
      <c r="BI52" s="399"/>
      <c r="BJ52" s="399"/>
      <c r="BK52" s="399"/>
      <c r="BL52" s="399"/>
      <c r="BM52" s="399"/>
      <c r="BN52" s="399"/>
      <c r="BO52" s="399"/>
      <c r="BP52" s="399"/>
      <c r="BQ52" s="399"/>
      <c r="BR52" s="399"/>
      <c r="BS52" s="399"/>
      <c r="BT52" s="399"/>
      <c r="BU52" s="399"/>
      <c r="BV52" s="399"/>
    </row>
    <row r="53" spans="1:74" s="437" customFormat="1" ht="21.95" customHeight="1">
      <c r="A53" s="746" t="s">
        <v>595</v>
      </c>
      <c r="B53" s="789">
        <v>429853.47</v>
      </c>
      <c r="C53" s="789"/>
      <c r="D53" s="817">
        <v>0</v>
      </c>
      <c r="E53" s="817">
        <v>0</v>
      </c>
      <c r="F53" s="818">
        <v>0</v>
      </c>
      <c r="G53" s="790">
        <v>0</v>
      </c>
      <c r="H53" s="429" t="s">
        <v>4</v>
      </c>
      <c r="I53" s="747"/>
      <c r="J53" s="399"/>
      <c r="K53" s="883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399"/>
      <c r="AS53" s="399"/>
      <c r="AT53" s="399"/>
      <c r="AU53" s="399"/>
      <c r="AV53" s="399"/>
      <c r="AW53" s="399"/>
      <c r="AX53" s="399"/>
      <c r="AY53" s="399"/>
      <c r="AZ53" s="399"/>
      <c r="BA53" s="399"/>
      <c r="BB53" s="399"/>
      <c r="BC53" s="399"/>
      <c r="BD53" s="399"/>
      <c r="BE53" s="399"/>
      <c r="BF53" s="399"/>
      <c r="BG53" s="399"/>
      <c r="BH53" s="399"/>
      <c r="BI53" s="399"/>
      <c r="BJ53" s="399"/>
      <c r="BK53" s="399"/>
      <c r="BL53" s="399"/>
      <c r="BM53" s="399"/>
      <c r="BN53" s="399"/>
      <c r="BO53" s="399"/>
      <c r="BP53" s="399"/>
      <c r="BQ53" s="399"/>
      <c r="BR53" s="399"/>
      <c r="BS53" s="399"/>
      <c r="BT53" s="399"/>
      <c r="BU53" s="399"/>
      <c r="BV53" s="399"/>
    </row>
    <row r="54" spans="1:74" s="437" customFormat="1" ht="21.95" customHeight="1">
      <c r="A54" s="746" t="s">
        <v>273</v>
      </c>
      <c r="B54" s="789">
        <v>2826291.57</v>
      </c>
      <c r="C54" s="789"/>
      <c r="D54" s="817">
        <v>0</v>
      </c>
      <c r="E54" s="817">
        <v>0</v>
      </c>
      <c r="F54" s="818">
        <v>0</v>
      </c>
      <c r="G54" s="790">
        <v>0</v>
      </c>
      <c r="H54" s="429" t="s">
        <v>4</v>
      </c>
      <c r="I54" s="747"/>
      <c r="J54" s="399"/>
      <c r="K54" s="883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9"/>
      <c r="AL54" s="399"/>
      <c r="AM54" s="399"/>
      <c r="AN54" s="399"/>
      <c r="AO54" s="399"/>
      <c r="AP54" s="399"/>
      <c r="AQ54" s="399"/>
      <c r="AR54" s="399"/>
      <c r="AS54" s="399"/>
      <c r="AT54" s="399"/>
      <c r="AU54" s="399"/>
      <c r="AV54" s="399"/>
      <c r="AW54" s="399"/>
      <c r="AX54" s="399"/>
      <c r="AY54" s="399"/>
      <c r="AZ54" s="399"/>
      <c r="BA54" s="399"/>
      <c r="BB54" s="399"/>
      <c r="BC54" s="399"/>
      <c r="BD54" s="399"/>
      <c r="BE54" s="399"/>
      <c r="BF54" s="399"/>
      <c r="BG54" s="399"/>
      <c r="BH54" s="399"/>
      <c r="BI54" s="399"/>
      <c r="BJ54" s="399"/>
      <c r="BK54" s="399"/>
      <c r="BL54" s="399"/>
      <c r="BM54" s="399"/>
      <c r="BN54" s="399"/>
      <c r="BO54" s="399"/>
      <c r="BP54" s="399"/>
      <c r="BQ54" s="399"/>
      <c r="BR54" s="399"/>
      <c r="BS54" s="399"/>
      <c r="BT54" s="399"/>
      <c r="BU54" s="399"/>
      <c r="BV54" s="399"/>
    </row>
    <row r="55" spans="1:74" s="437" customFormat="1" ht="21.95" customHeight="1">
      <c r="A55" s="749" t="s">
        <v>274</v>
      </c>
      <c r="B55" s="789">
        <v>57519521.060000002</v>
      </c>
      <c r="C55" s="789"/>
      <c r="D55" s="817">
        <v>0</v>
      </c>
      <c r="E55" s="817">
        <v>0</v>
      </c>
      <c r="F55" s="818">
        <v>0</v>
      </c>
      <c r="G55" s="790">
        <v>0</v>
      </c>
      <c r="H55" s="429" t="s">
        <v>4</v>
      </c>
      <c r="I55" s="747"/>
      <c r="J55" s="399"/>
      <c r="K55" s="883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  <c r="AO55" s="399"/>
      <c r="AP55" s="399"/>
      <c r="AQ55" s="399"/>
      <c r="AR55" s="399"/>
      <c r="AS55" s="399"/>
      <c r="AT55" s="399"/>
      <c r="AU55" s="399"/>
      <c r="AV55" s="399"/>
      <c r="AW55" s="399"/>
      <c r="AX55" s="399"/>
      <c r="AY55" s="399"/>
      <c r="AZ55" s="399"/>
      <c r="BA55" s="399"/>
      <c r="BB55" s="399"/>
      <c r="BC55" s="399"/>
      <c r="BD55" s="399"/>
      <c r="BE55" s="399"/>
      <c r="BF55" s="399"/>
      <c r="BG55" s="399"/>
      <c r="BH55" s="399"/>
      <c r="BI55" s="399"/>
      <c r="BJ55" s="399"/>
      <c r="BK55" s="399"/>
      <c r="BL55" s="399"/>
      <c r="BM55" s="399"/>
      <c r="BN55" s="399"/>
      <c r="BO55" s="399"/>
      <c r="BP55" s="399"/>
      <c r="BQ55" s="399"/>
      <c r="BR55" s="399"/>
      <c r="BS55" s="399"/>
      <c r="BT55" s="399"/>
      <c r="BU55" s="399"/>
      <c r="BV55" s="399"/>
    </row>
    <row r="56" spans="1:74" s="437" customFormat="1" ht="21.75" customHeight="1">
      <c r="A56" s="746" t="s">
        <v>275</v>
      </c>
      <c r="B56" s="789">
        <v>27985646.089999992</v>
      </c>
      <c r="C56" s="789"/>
      <c r="D56" s="817">
        <v>0</v>
      </c>
      <c r="E56" s="817">
        <v>0</v>
      </c>
      <c r="F56" s="818">
        <v>0</v>
      </c>
      <c r="G56" s="790">
        <v>0</v>
      </c>
      <c r="H56" s="429" t="s">
        <v>4</v>
      </c>
      <c r="I56" s="747"/>
      <c r="J56" s="399"/>
      <c r="K56" s="883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99"/>
      <c r="Y56" s="399"/>
      <c r="Z56" s="399"/>
      <c r="AA56" s="399"/>
      <c r="AB56" s="399"/>
      <c r="AC56" s="399"/>
      <c r="AD56" s="399"/>
      <c r="AE56" s="399"/>
      <c r="AF56" s="399"/>
      <c r="AG56" s="399"/>
      <c r="AH56" s="399"/>
      <c r="AI56" s="399"/>
      <c r="AJ56" s="399"/>
      <c r="AK56" s="399"/>
      <c r="AL56" s="399"/>
      <c r="AM56" s="399"/>
      <c r="AN56" s="399"/>
      <c r="AO56" s="399"/>
      <c r="AP56" s="399"/>
      <c r="AQ56" s="399"/>
      <c r="AR56" s="399"/>
      <c r="AS56" s="399"/>
      <c r="AT56" s="399"/>
      <c r="AU56" s="399"/>
      <c r="AV56" s="399"/>
      <c r="AW56" s="399"/>
      <c r="AX56" s="399"/>
      <c r="AY56" s="399"/>
      <c r="AZ56" s="399"/>
      <c r="BA56" s="399"/>
      <c r="BB56" s="399"/>
      <c r="BC56" s="399"/>
      <c r="BD56" s="399"/>
      <c r="BE56" s="399"/>
      <c r="BF56" s="399"/>
      <c r="BG56" s="399"/>
      <c r="BH56" s="399"/>
      <c r="BI56" s="399"/>
      <c r="BJ56" s="399"/>
      <c r="BK56" s="399"/>
      <c r="BL56" s="399"/>
      <c r="BM56" s="399"/>
      <c r="BN56" s="399"/>
      <c r="BO56" s="399"/>
      <c r="BP56" s="399"/>
      <c r="BQ56" s="399"/>
      <c r="BR56" s="399"/>
      <c r="BS56" s="399"/>
      <c r="BT56" s="399"/>
      <c r="BU56" s="399"/>
      <c r="BV56" s="399"/>
    </row>
    <row r="57" spans="1:74" s="437" customFormat="1" ht="21.75" customHeight="1">
      <c r="A57" s="746" t="s">
        <v>276</v>
      </c>
      <c r="B57" s="789">
        <v>438339.98000000016</v>
      </c>
      <c r="C57" s="789"/>
      <c r="D57" s="817">
        <v>0</v>
      </c>
      <c r="E57" s="817">
        <v>0</v>
      </c>
      <c r="F57" s="818">
        <v>0</v>
      </c>
      <c r="G57" s="790">
        <v>0</v>
      </c>
      <c r="H57" s="429" t="s">
        <v>4</v>
      </c>
      <c r="I57" s="747"/>
      <c r="J57" s="399"/>
      <c r="K57" s="883"/>
      <c r="L57" s="399"/>
      <c r="M57" s="399"/>
      <c r="N57" s="399"/>
      <c r="O57" s="399"/>
      <c r="P57" s="399"/>
      <c r="Q57" s="399"/>
      <c r="R57" s="399"/>
      <c r="S57" s="399"/>
      <c r="T57" s="399"/>
      <c r="U57" s="399"/>
      <c r="V57" s="399"/>
      <c r="W57" s="399"/>
      <c r="X57" s="399"/>
      <c r="Y57" s="399"/>
      <c r="Z57" s="399"/>
      <c r="AA57" s="399"/>
      <c r="AB57" s="399"/>
      <c r="AC57" s="399"/>
      <c r="AD57" s="399"/>
      <c r="AE57" s="399"/>
      <c r="AF57" s="399"/>
      <c r="AG57" s="399"/>
      <c r="AH57" s="399"/>
      <c r="AI57" s="399"/>
      <c r="AJ57" s="399"/>
      <c r="AK57" s="399"/>
      <c r="AL57" s="399"/>
      <c r="AM57" s="399"/>
      <c r="AN57" s="399"/>
      <c r="AO57" s="399"/>
      <c r="AP57" s="399"/>
      <c r="AQ57" s="399"/>
      <c r="AR57" s="399"/>
      <c r="AS57" s="399"/>
      <c r="AT57" s="399"/>
      <c r="AU57" s="399"/>
      <c r="AV57" s="399"/>
      <c r="AW57" s="399"/>
      <c r="AX57" s="399"/>
      <c r="AY57" s="399"/>
      <c r="AZ57" s="399"/>
      <c r="BA57" s="399"/>
      <c r="BB57" s="399"/>
      <c r="BC57" s="399"/>
      <c r="BD57" s="399"/>
      <c r="BE57" s="399"/>
      <c r="BF57" s="399"/>
      <c r="BG57" s="399"/>
      <c r="BH57" s="399"/>
      <c r="BI57" s="399"/>
      <c r="BJ57" s="399"/>
      <c r="BK57" s="399"/>
      <c r="BL57" s="399"/>
      <c r="BM57" s="399"/>
      <c r="BN57" s="399"/>
      <c r="BO57" s="399"/>
      <c r="BP57" s="399"/>
      <c r="BQ57" s="399"/>
      <c r="BR57" s="399"/>
      <c r="BS57" s="399"/>
      <c r="BT57" s="399"/>
      <c r="BU57" s="399"/>
      <c r="BV57" s="399"/>
    </row>
    <row r="58" spans="1:74" s="437" customFormat="1" ht="21.75" customHeight="1">
      <c r="A58" s="748" t="s">
        <v>277</v>
      </c>
      <c r="B58" s="789">
        <v>209593.68000000002</v>
      </c>
      <c r="C58" s="789"/>
      <c r="D58" s="817">
        <v>0</v>
      </c>
      <c r="E58" s="817">
        <v>0</v>
      </c>
      <c r="F58" s="818">
        <v>0</v>
      </c>
      <c r="G58" s="790">
        <v>0</v>
      </c>
      <c r="H58" s="429" t="s">
        <v>4</v>
      </c>
      <c r="I58" s="747"/>
      <c r="J58" s="399"/>
      <c r="K58" s="883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399"/>
      <c r="Y58" s="399"/>
      <c r="Z58" s="399"/>
      <c r="AA58" s="399"/>
      <c r="AB58" s="399"/>
      <c r="AC58" s="399"/>
      <c r="AD58" s="399"/>
      <c r="AE58" s="399"/>
      <c r="AF58" s="399"/>
      <c r="AG58" s="399"/>
      <c r="AH58" s="399"/>
      <c r="AI58" s="399"/>
      <c r="AJ58" s="399"/>
      <c r="AK58" s="399"/>
      <c r="AL58" s="399"/>
      <c r="AM58" s="399"/>
      <c r="AN58" s="399"/>
      <c r="AO58" s="399"/>
      <c r="AP58" s="399"/>
      <c r="AQ58" s="399"/>
      <c r="AR58" s="399"/>
      <c r="AS58" s="399"/>
      <c r="AT58" s="399"/>
      <c r="AU58" s="399"/>
      <c r="AV58" s="399"/>
      <c r="AW58" s="399"/>
      <c r="AX58" s="399"/>
      <c r="AY58" s="399"/>
      <c r="AZ58" s="399"/>
      <c r="BA58" s="399"/>
      <c r="BB58" s="399"/>
      <c r="BC58" s="399"/>
      <c r="BD58" s="399"/>
      <c r="BE58" s="399"/>
      <c r="BF58" s="399"/>
      <c r="BG58" s="399"/>
      <c r="BH58" s="399"/>
      <c r="BI58" s="399"/>
      <c r="BJ58" s="399"/>
      <c r="BK58" s="399"/>
      <c r="BL58" s="399"/>
      <c r="BM58" s="399"/>
      <c r="BN58" s="399"/>
      <c r="BO58" s="399"/>
      <c r="BP58" s="399"/>
      <c r="BQ58" s="399"/>
      <c r="BR58" s="399"/>
      <c r="BS58" s="399"/>
      <c r="BT58" s="399"/>
      <c r="BU58" s="399"/>
      <c r="BV58" s="399"/>
    </row>
    <row r="59" spans="1:74" s="437" customFormat="1" ht="21.75" customHeight="1">
      <c r="A59" s="746" t="s">
        <v>278</v>
      </c>
      <c r="B59" s="789">
        <v>30302.13</v>
      </c>
      <c r="C59" s="789"/>
      <c r="D59" s="817">
        <v>0</v>
      </c>
      <c r="E59" s="817">
        <v>0</v>
      </c>
      <c r="F59" s="818">
        <v>0</v>
      </c>
      <c r="G59" s="790">
        <v>0</v>
      </c>
      <c r="H59" s="429" t="s">
        <v>4</v>
      </c>
      <c r="I59" s="747"/>
      <c r="J59" s="399"/>
      <c r="K59" s="883"/>
      <c r="L59" s="399"/>
      <c r="M59" s="399"/>
      <c r="N59" s="399"/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399"/>
      <c r="AD59" s="399"/>
      <c r="AE59" s="399"/>
      <c r="AF59" s="399"/>
      <c r="AG59" s="399"/>
      <c r="AH59" s="399"/>
      <c r="AI59" s="399"/>
      <c r="AJ59" s="399"/>
      <c r="AK59" s="399"/>
      <c r="AL59" s="399"/>
      <c r="AM59" s="399"/>
      <c r="AN59" s="399"/>
      <c r="AO59" s="399"/>
      <c r="AP59" s="399"/>
      <c r="AQ59" s="399"/>
      <c r="AR59" s="399"/>
      <c r="AS59" s="399"/>
      <c r="AT59" s="399"/>
      <c r="AU59" s="399"/>
      <c r="AV59" s="399"/>
      <c r="AW59" s="399"/>
      <c r="AX59" s="399"/>
      <c r="AY59" s="399"/>
      <c r="AZ59" s="399"/>
      <c r="BA59" s="399"/>
      <c r="BB59" s="399"/>
      <c r="BC59" s="399"/>
      <c r="BD59" s="399"/>
      <c r="BE59" s="399"/>
      <c r="BF59" s="399"/>
      <c r="BG59" s="399"/>
      <c r="BH59" s="399"/>
      <c r="BI59" s="399"/>
      <c r="BJ59" s="399"/>
      <c r="BK59" s="399"/>
      <c r="BL59" s="399"/>
      <c r="BM59" s="399"/>
      <c r="BN59" s="399"/>
      <c r="BO59" s="399"/>
      <c r="BP59" s="399"/>
      <c r="BQ59" s="399"/>
      <c r="BR59" s="399"/>
      <c r="BS59" s="399"/>
      <c r="BT59" s="399"/>
      <c r="BU59" s="399"/>
      <c r="BV59" s="399"/>
    </row>
    <row r="60" spans="1:74" s="437" customFormat="1" ht="21.75" customHeight="1">
      <c r="A60" s="746" t="s">
        <v>279</v>
      </c>
      <c r="B60" s="789">
        <v>2179461.37</v>
      </c>
      <c r="C60" s="789"/>
      <c r="D60" s="817">
        <v>0</v>
      </c>
      <c r="E60" s="817">
        <v>0</v>
      </c>
      <c r="F60" s="818">
        <v>0</v>
      </c>
      <c r="G60" s="790">
        <v>0</v>
      </c>
      <c r="H60" s="429" t="s">
        <v>4</v>
      </c>
      <c r="I60" s="747"/>
      <c r="J60" s="399"/>
      <c r="K60" s="883"/>
      <c r="L60" s="399"/>
      <c r="M60" s="399"/>
      <c r="N60" s="399"/>
      <c r="O60" s="399"/>
      <c r="P60" s="399"/>
      <c r="Q60" s="399"/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399"/>
      <c r="AD60" s="399"/>
      <c r="AE60" s="399"/>
      <c r="AF60" s="399"/>
      <c r="AG60" s="399"/>
      <c r="AH60" s="399"/>
      <c r="AI60" s="399"/>
      <c r="AJ60" s="399"/>
      <c r="AK60" s="399"/>
      <c r="AL60" s="399"/>
      <c r="AM60" s="399"/>
      <c r="AN60" s="399"/>
      <c r="AO60" s="399"/>
      <c r="AP60" s="399"/>
      <c r="AQ60" s="399"/>
      <c r="AR60" s="399"/>
      <c r="AS60" s="399"/>
      <c r="AT60" s="399"/>
      <c r="AU60" s="399"/>
      <c r="AV60" s="399"/>
      <c r="AW60" s="399"/>
      <c r="AX60" s="399"/>
      <c r="AY60" s="399"/>
      <c r="AZ60" s="399"/>
      <c r="BA60" s="399"/>
      <c r="BB60" s="399"/>
      <c r="BC60" s="399"/>
      <c r="BD60" s="399"/>
      <c r="BE60" s="399"/>
      <c r="BF60" s="399"/>
      <c r="BG60" s="399"/>
      <c r="BH60" s="399"/>
      <c r="BI60" s="399"/>
      <c r="BJ60" s="399"/>
      <c r="BK60" s="399"/>
      <c r="BL60" s="399"/>
      <c r="BM60" s="399"/>
      <c r="BN60" s="399"/>
      <c r="BO60" s="399"/>
      <c r="BP60" s="399"/>
      <c r="BQ60" s="399"/>
      <c r="BR60" s="399"/>
      <c r="BS60" s="399"/>
      <c r="BT60" s="399"/>
      <c r="BU60" s="399"/>
      <c r="BV60" s="399"/>
    </row>
    <row r="61" spans="1:74" s="437" customFormat="1" ht="21.75" customHeight="1">
      <c r="A61" s="746" t="s">
        <v>736</v>
      </c>
      <c r="B61" s="789">
        <v>6647508.4800000004</v>
      </c>
      <c r="C61" s="789"/>
      <c r="D61" s="817">
        <v>0</v>
      </c>
      <c r="E61" s="817">
        <v>0</v>
      </c>
      <c r="F61" s="818">
        <v>0</v>
      </c>
      <c r="G61" s="790">
        <v>0</v>
      </c>
      <c r="H61" s="429"/>
      <c r="I61" s="747"/>
      <c r="J61" s="399"/>
      <c r="K61" s="883"/>
      <c r="L61" s="399"/>
      <c r="M61" s="399"/>
      <c r="N61" s="399"/>
      <c r="O61" s="399"/>
      <c r="P61" s="399"/>
      <c r="Q61" s="399"/>
      <c r="R61" s="399"/>
      <c r="S61" s="399"/>
      <c r="T61" s="399"/>
      <c r="U61" s="399"/>
      <c r="V61" s="399"/>
      <c r="W61" s="399"/>
      <c r="X61" s="399"/>
      <c r="Y61" s="399"/>
      <c r="Z61" s="399"/>
      <c r="AA61" s="399"/>
      <c r="AB61" s="399"/>
      <c r="AC61" s="399"/>
      <c r="AD61" s="399"/>
      <c r="AE61" s="399"/>
      <c r="AF61" s="399"/>
      <c r="AG61" s="399"/>
      <c r="AH61" s="399"/>
      <c r="AI61" s="399"/>
      <c r="AJ61" s="399"/>
      <c r="AK61" s="399"/>
      <c r="AL61" s="399"/>
      <c r="AM61" s="399"/>
      <c r="AN61" s="399"/>
      <c r="AO61" s="399"/>
      <c r="AP61" s="399"/>
      <c r="AQ61" s="399"/>
      <c r="AR61" s="399"/>
      <c r="AS61" s="399"/>
      <c r="AT61" s="399"/>
      <c r="AU61" s="399"/>
      <c r="AV61" s="399"/>
      <c r="AW61" s="399"/>
      <c r="AX61" s="399"/>
      <c r="AY61" s="399"/>
      <c r="AZ61" s="399"/>
      <c r="BA61" s="399"/>
      <c r="BB61" s="399"/>
      <c r="BC61" s="399"/>
      <c r="BD61" s="399"/>
      <c r="BE61" s="399"/>
      <c r="BF61" s="399"/>
      <c r="BG61" s="399"/>
      <c r="BH61" s="399"/>
      <c r="BI61" s="399"/>
      <c r="BJ61" s="399"/>
      <c r="BK61" s="399"/>
      <c r="BL61" s="399"/>
      <c r="BM61" s="399"/>
      <c r="BN61" s="399"/>
      <c r="BO61" s="399"/>
      <c r="BP61" s="399"/>
      <c r="BQ61" s="399"/>
      <c r="BR61" s="399"/>
      <c r="BS61" s="399"/>
      <c r="BT61" s="399"/>
      <c r="BU61" s="399"/>
      <c r="BV61" s="399"/>
    </row>
    <row r="62" spans="1:74" s="437" customFormat="1" ht="21.75" customHeight="1">
      <c r="A62" s="746" t="s">
        <v>280</v>
      </c>
      <c r="B62" s="789">
        <v>634499.91000000015</v>
      </c>
      <c r="C62" s="789"/>
      <c r="D62" s="817">
        <v>0</v>
      </c>
      <c r="E62" s="817">
        <v>0</v>
      </c>
      <c r="F62" s="818">
        <v>0</v>
      </c>
      <c r="G62" s="790">
        <v>0</v>
      </c>
      <c r="H62" s="429"/>
      <c r="I62" s="747"/>
      <c r="J62" s="399"/>
      <c r="K62" s="883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9"/>
      <c r="AL62" s="399"/>
      <c r="AM62" s="399"/>
      <c r="AN62" s="399"/>
      <c r="AO62" s="399"/>
      <c r="AP62" s="399"/>
      <c r="AQ62" s="399"/>
      <c r="AR62" s="399"/>
      <c r="AS62" s="399"/>
      <c r="AT62" s="399"/>
      <c r="AU62" s="399"/>
      <c r="AV62" s="399"/>
      <c r="AW62" s="399"/>
      <c r="AX62" s="399"/>
      <c r="AY62" s="399"/>
      <c r="AZ62" s="399"/>
      <c r="BA62" s="399"/>
      <c r="BB62" s="399"/>
      <c r="BC62" s="399"/>
      <c r="BD62" s="399"/>
      <c r="BE62" s="399"/>
      <c r="BF62" s="399"/>
      <c r="BG62" s="399"/>
      <c r="BH62" s="399"/>
      <c r="BI62" s="399"/>
      <c r="BJ62" s="399"/>
      <c r="BK62" s="399"/>
      <c r="BL62" s="399"/>
      <c r="BM62" s="399"/>
      <c r="BN62" s="399"/>
      <c r="BO62" s="399"/>
      <c r="BP62" s="399"/>
      <c r="BQ62" s="399"/>
      <c r="BR62" s="399"/>
      <c r="BS62" s="399"/>
      <c r="BT62" s="399"/>
      <c r="BU62" s="399"/>
      <c r="BV62" s="399"/>
    </row>
    <row r="63" spans="1:74" s="437" customFormat="1" ht="21.75" customHeight="1">
      <c r="A63" s="746" t="s">
        <v>596</v>
      </c>
      <c r="B63" s="789">
        <v>3643343.5599999987</v>
      </c>
      <c r="C63" s="789"/>
      <c r="D63" s="817">
        <v>0</v>
      </c>
      <c r="E63" s="817">
        <v>0</v>
      </c>
      <c r="F63" s="818">
        <v>0</v>
      </c>
      <c r="G63" s="790">
        <v>0</v>
      </c>
      <c r="H63" s="429" t="s">
        <v>4</v>
      </c>
      <c r="I63" s="747"/>
      <c r="J63" s="399"/>
      <c r="K63" s="883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399"/>
      <c r="AH63" s="399"/>
      <c r="AI63" s="399"/>
      <c r="AJ63" s="399"/>
      <c r="AK63" s="399"/>
      <c r="AL63" s="399"/>
      <c r="AM63" s="399"/>
      <c r="AN63" s="399"/>
      <c r="AO63" s="399"/>
      <c r="AP63" s="399"/>
      <c r="AQ63" s="399"/>
      <c r="AR63" s="399"/>
      <c r="AS63" s="399"/>
      <c r="AT63" s="399"/>
      <c r="AU63" s="399"/>
      <c r="AV63" s="399"/>
      <c r="AW63" s="399"/>
      <c r="AX63" s="399"/>
      <c r="AY63" s="399"/>
      <c r="AZ63" s="399"/>
      <c r="BA63" s="399"/>
      <c r="BB63" s="399"/>
      <c r="BC63" s="399"/>
      <c r="BD63" s="399"/>
      <c r="BE63" s="399"/>
      <c r="BF63" s="399"/>
      <c r="BG63" s="399"/>
      <c r="BH63" s="399"/>
      <c r="BI63" s="399"/>
      <c r="BJ63" s="399"/>
      <c r="BK63" s="399"/>
      <c r="BL63" s="399"/>
      <c r="BM63" s="399"/>
      <c r="BN63" s="399"/>
      <c r="BO63" s="399"/>
      <c r="BP63" s="399"/>
      <c r="BQ63" s="399"/>
      <c r="BR63" s="399"/>
      <c r="BS63" s="399"/>
      <c r="BT63" s="399"/>
      <c r="BU63" s="399"/>
      <c r="BV63" s="399"/>
    </row>
    <row r="64" spans="1:74" s="437" customFormat="1" ht="21.75" customHeight="1">
      <c r="A64" s="746" t="s">
        <v>282</v>
      </c>
      <c r="B64" s="789">
        <v>14752.35</v>
      </c>
      <c r="C64" s="789"/>
      <c r="D64" s="817">
        <v>0</v>
      </c>
      <c r="E64" s="817">
        <v>0</v>
      </c>
      <c r="F64" s="818">
        <v>0</v>
      </c>
      <c r="G64" s="790">
        <v>0</v>
      </c>
      <c r="H64" s="429" t="s">
        <v>4</v>
      </c>
      <c r="I64" s="747"/>
      <c r="J64" s="399"/>
      <c r="K64" s="883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399"/>
      <c r="AE64" s="399"/>
      <c r="AF64" s="399"/>
      <c r="AG64" s="399"/>
      <c r="AH64" s="399"/>
      <c r="AI64" s="399"/>
      <c r="AJ64" s="399"/>
      <c r="AK64" s="399"/>
      <c r="AL64" s="399"/>
      <c r="AM64" s="399"/>
      <c r="AN64" s="399"/>
      <c r="AO64" s="399"/>
      <c r="AP64" s="399"/>
      <c r="AQ64" s="399"/>
      <c r="AR64" s="399"/>
      <c r="AS64" s="399"/>
      <c r="AT64" s="399"/>
      <c r="AU64" s="399"/>
      <c r="AV64" s="399"/>
      <c r="AW64" s="399"/>
      <c r="AX64" s="399"/>
      <c r="AY64" s="399"/>
      <c r="AZ64" s="399"/>
      <c r="BA64" s="399"/>
      <c r="BB64" s="399"/>
      <c r="BC64" s="399"/>
      <c r="BD64" s="399"/>
      <c r="BE64" s="399"/>
      <c r="BF64" s="399"/>
      <c r="BG64" s="399"/>
      <c r="BH64" s="399"/>
      <c r="BI64" s="399"/>
      <c r="BJ64" s="399"/>
      <c r="BK64" s="399"/>
      <c r="BL64" s="399"/>
      <c r="BM64" s="399"/>
      <c r="BN64" s="399"/>
      <c r="BO64" s="399"/>
      <c r="BP64" s="399"/>
      <c r="BQ64" s="399"/>
      <c r="BR64" s="399"/>
      <c r="BS64" s="399"/>
      <c r="BT64" s="399"/>
      <c r="BU64" s="399"/>
      <c r="BV64" s="399"/>
    </row>
    <row r="65" spans="1:76" s="437" customFormat="1" ht="21.75" customHeight="1">
      <c r="A65" s="746" t="s">
        <v>740</v>
      </c>
      <c r="B65" s="789">
        <v>2555891.56</v>
      </c>
      <c r="C65" s="789"/>
      <c r="D65" s="817">
        <v>0</v>
      </c>
      <c r="E65" s="817">
        <v>0</v>
      </c>
      <c r="F65" s="818">
        <v>0</v>
      </c>
      <c r="G65" s="790">
        <v>0</v>
      </c>
      <c r="H65" s="429"/>
      <c r="I65" s="747"/>
      <c r="J65" s="399"/>
      <c r="K65" s="883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99"/>
      <c r="AC65" s="399"/>
      <c r="AD65" s="399"/>
      <c r="AE65" s="399"/>
      <c r="AF65" s="399"/>
      <c r="AG65" s="399"/>
      <c r="AH65" s="399"/>
      <c r="AI65" s="399"/>
      <c r="AJ65" s="399"/>
      <c r="AK65" s="399"/>
      <c r="AL65" s="399"/>
      <c r="AM65" s="399"/>
      <c r="AN65" s="399"/>
      <c r="AO65" s="399"/>
      <c r="AP65" s="399"/>
      <c r="AQ65" s="399"/>
      <c r="AR65" s="399"/>
      <c r="AS65" s="399"/>
      <c r="AT65" s="399"/>
      <c r="AU65" s="399"/>
      <c r="AV65" s="399"/>
      <c r="AW65" s="399"/>
      <c r="AX65" s="399"/>
      <c r="AY65" s="399"/>
      <c r="AZ65" s="399"/>
      <c r="BA65" s="399"/>
      <c r="BB65" s="399"/>
      <c r="BC65" s="399"/>
      <c r="BD65" s="399"/>
      <c r="BE65" s="399"/>
      <c r="BF65" s="399"/>
      <c r="BG65" s="399"/>
      <c r="BH65" s="399"/>
      <c r="BI65" s="399"/>
      <c r="BJ65" s="399"/>
      <c r="BK65" s="399"/>
      <c r="BL65" s="399"/>
      <c r="BM65" s="399"/>
      <c r="BN65" s="399"/>
      <c r="BO65" s="399"/>
      <c r="BP65" s="399"/>
      <c r="BQ65" s="399"/>
      <c r="BR65" s="399"/>
      <c r="BS65" s="399"/>
      <c r="BT65" s="399"/>
      <c r="BU65" s="399"/>
      <c r="BV65" s="399"/>
    </row>
    <row r="66" spans="1:76" s="437" customFormat="1" ht="21.75" customHeight="1">
      <c r="A66" s="746" t="s">
        <v>283</v>
      </c>
      <c r="B66" s="789">
        <v>4517069.9100000029</v>
      </c>
      <c r="C66" s="789"/>
      <c r="D66" s="817">
        <v>0</v>
      </c>
      <c r="E66" s="817">
        <v>0</v>
      </c>
      <c r="F66" s="818">
        <v>0</v>
      </c>
      <c r="G66" s="790">
        <v>0</v>
      </c>
      <c r="H66" s="429" t="s">
        <v>4</v>
      </c>
      <c r="I66" s="747"/>
      <c r="J66" s="399"/>
      <c r="K66" s="883"/>
      <c r="L66" s="399"/>
      <c r="M66" s="399"/>
      <c r="N66" s="399"/>
      <c r="O66" s="399"/>
      <c r="P66" s="399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399"/>
      <c r="AK66" s="399"/>
      <c r="AL66" s="399"/>
      <c r="AM66" s="399"/>
      <c r="AN66" s="399"/>
      <c r="AO66" s="399"/>
      <c r="AP66" s="399"/>
      <c r="AQ66" s="399"/>
      <c r="AR66" s="399"/>
      <c r="AS66" s="399"/>
      <c r="AT66" s="399"/>
      <c r="AU66" s="399"/>
      <c r="AV66" s="399"/>
      <c r="AW66" s="399"/>
      <c r="AX66" s="399"/>
      <c r="AY66" s="399"/>
      <c r="AZ66" s="399"/>
      <c r="BA66" s="399"/>
      <c r="BB66" s="399"/>
      <c r="BC66" s="399"/>
      <c r="BD66" s="399"/>
      <c r="BE66" s="399"/>
      <c r="BF66" s="399"/>
      <c r="BG66" s="399"/>
      <c r="BH66" s="399"/>
      <c r="BI66" s="399"/>
      <c r="BJ66" s="399"/>
      <c r="BK66" s="399"/>
      <c r="BL66" s="399"/>
      <c r="BM66" s="399"/>
      <c r="BN66" s="399"/>
      <c r="BO66" s="399"/>
      <c r="BP66" s="399"/>
      <c r="BQ66" s="399"/>
      <c r="BR66" s="399"/>
      <c r="BS66" s="399"/>
      <c r="BT66" s="399"/>
      <c r="BU66" s="399"/>
      <c r="BV66" s="399"/>
    </row>
    <row r="67" spans="1:76" s="437" customFormat="1" ht="21.95" customHeight="1">
      <c r="A67" s="746" t="s">
        <v>284</v>
      </c>
      <c r="B67" s="789">
        <v>14451815.740000002</v>
      </c>
      <c r="C67" s="789"/>
      <c r="D67" s="817">
        <v>0</v>
      </c>
      <c r="E67" s="817">
        <v>0</v>
      </c>
      <c r="F67" s="818">
        <v>0</v>
      </c>
      <c r="G67" s="790">
        <v>0</v>
      </c>
      <c r="H67" s="429" t="s">
        <v>4</v>
      </c>
      <c r="I67" s="747"/>
      <c r="J67" s="399"/>
      <c r="K67" s="883"/>
      <c r="L67" s="399"/>
      <c r="M67" s="399"/>
      <c r="N67" s="399"/>
      <c r="O67" s="399"/>
      <c r="P67" s="399"/>
      <c r="Q67" s="399"/>
      <c r="R67" s="399"/>
      <c r="S67" s="399"/>
      <c r="T67" s="399"/>
      <c r="U67" s="399"/>
      <c r="V67" s="399"/>
      <c r="W67" s="399"/>
      <c r="X67" s="399"/>
      <c r="Y67" s="399"/>
      <c r="Z67" s="399"/>
      <c r="AA67" s="399"/>
      <c r="AB67" s="399"/>
      <c r="AC67" s="399"/>
      <c r="AD67" s="399"/>
      <c r="AE67" s="399"/>
      <c r="AF67" s="399"/>
      <c r="AG67" s="399"/>
      <c r="AH67" s="399"/>
      <c r="AI67" s="399"/>
      <c r="AJ67" s="399"/>
      <c r="AK67" s="399"/>
      <c r="AL67" s="399"/>
      <c r="AM67" s="399"/>
      <c r="AN67" s="399"/>
      <c r="AO67" s="399"/>
      <c r="AP67" s="399"/>
      <c r="AQ67" s="399"/>
      <c r="AR67" s="399"/>
      <c r="AS67" s="399"/>
      <c r="AT67" s="399"/>
      <c r="AU67" s="399"/>
      <c r="AV67" s="399"/>
      <c r="AW67" s="399"/>
      <c r="AX67" s="399"/>
      <c r="AY67" s="399"/>
      <c r="AZ67" s="399"/>
      <c r="BA67" s="399"/>
      <c r="BB67" s="399"/>
      <c r="BC67" s="399"/>
      <c r="BD67" s="399"/>
      <c r="BE67" s="399"/>
      <c r="BF67" s="399"/>
      <c r="BG67" s="399"/>
      <c r="BH67" s="399"/>
      <c r="BI67" s="399"/>
      <c r="BJ67" s="399"/>
      <c r="BK67" s="399"/>
      <c r="BL67" s="399"/>
      <c r="BM67" s="399"/>
      <c r="BN67" s="399"/>
      <c r="BO67" s="399"/>
      <c r="BP67" s="399"/>
      <c r="BQ67" s="399"/>
      <c r="BR67" s="399"/>
      <c r="BS67" s="399"/>
      <c r="BT67" s="399"/>
      <c r="BU67" s="399"/>
      <c r="BV67" s="399"/>
    </row>
    <row r="68" spans="1:76" s="437" customFormat="1" ht="21.95" customHeight="1">
      <c r="A68" s="746" t="s">
        <v>285</v>
      </c>
      <c r="B68" s="789">
        <v>11317764.799999999</v>
      </c>
      <c r="C68" s="789"/>
      <c r="D68" s="817">
        <v>0</v>
      </c>
      <c r="E68" s="817">
        <v>0</v>
      </c>
      <c r="F68" s="818">
        <v>0</v>
      </c>
      <c r="G68" s="790">
        <v>0</v>
      </c>
      <c r="H68" s="429" t="s">
        <v>4</v>
      </c>
      <c r="I68" s="747"/>
      <c r="J68" s="399"/>
      <c r="K68" s="883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9"/>
      <c r="AL68" s="399"/>
      <c r="AM68" s="399"/>
      <c r="AN68" s="399"/>
      <c r="AO68" s="399"/>
      <c r="AP68" s="399"/>
      <c r="AQ68" s="399"/>
      <c r="AR68" s="399"/>
      <c r="AS68" s="399"/>
      <c r="AT68" s="399"/>
      <c r="AU68" s="399"/>
      <c r="AV68" s="399"/>
      <c r="AW68" s="399"/>
      <c r="AX68" s="399"/>
      <c r="AY68" s="399"/>
      <c r="AZ68" s="399"/>
      <c r="BA68" s="399"/>
      <c r="BB68" s="399"/>
      <c r="BC68" s="399"/>
      <c r="BD68" s="399"/>
      <c r="BE68" s="399"/>
      <c r="BF68" s="399"/>
      <c r="BG68" s="399"/>
      <c r="BH68" s="399"/>
      <c r="BI68" s="399"/>
      <c r="BJ68" s="399"/>
      <c r="BK68" s="399"/>
      <c r="BL68" s="399"/>
      <c r="BM68" s="399"/>
      <c r="BN68" s="399"/>
      <c r="BO68" s="399"/>
      <c r="BP68" s="399"/>
      <c r="BQ68" s="399"/>
      <c r="BR68" s="399"/>
      <c r="BS68" s="399"/>
      <c r="BT68" s="399"/>
      <c r="BU68" s="399"/>
      <c r="BV68" s="399"/>
    </row>
    <row r="69" spans="1:76" s="437" customFormat="1" ht="21.95" customHeight="1">
      <c r="A69" s="746" t="s">
        <v>286</v>
      </c>
      <c r="B69" s="789">
        <v>277696.37999999995</v>
      </c>
      <c r="C69" s="789"/>
      <c r="D69" s="817">
        <v>0</v>
      </c>
      <c r="E69" s="817">
        <v>0</v>
      </c>
      <c r="F69" s="818">
        <v>0</v>
      </c>
      <c r="G69" s="790">
        <v>0</v>
      </c>
      <c r="H69" s="429" t="s">
        <v>4</v>
      </c>
      <c r="I69" s="747"/>
      <c r="J69" s="399"/>
      <c r="K69" s="883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399"/>
      <c r="AA69" s="399"/>
      <c r="AB69" s="399"/>
      <c r="AC69" s="399"/>
      <c r="AD69" s="399"/>
      <c r="AE69" s="399"/>
      <c r="AF69" s="399"/>
      <c r="AG69" s="399"/>
      <c r="AH69" s="399"/>
      <c r="AI69" s="399"/>
      <c r="AJ69" s="399"/>
      <c r="AK69" s="399"/>
      <c r="AL69" s="399"/>
      <c r="AM69" s="399"/>
      <c r="AN69" s="399"/>
      <c r="AO69" s="399"/>
      <c r="AP69" s="399"/>
      <c r="AQ69" s="399"/>
      <c r="AR69" s="399"/>
      <c r="AS69" s="399"/>
      <c r="AT69" s="399"/>
      <c r="AU69" s="399"/>
      <c r="AV69" s="399"/>
      <c r="AW69" s="399"/>
      <c r="AX69" s="399"/>
      <c r="AY69" s="399"/>
      <c r="AZ69" s="399"/>
      <c r="BA69" s="399"/>
      <c r="BB69" s="399"/>
      <c r="BC69" s="399"/>
      <c r="BD69" s="399"/>
      <c r="BE69" s="399"/>
      <c r="BF69" s="399"/>
      <c r="BG69" s="399"/>
      <c r="BH69" s="399"/>
      <c r="BI69" s="399"/>
      <c r="BJ69" s="399"/>
      <c r="BK69" s="399"/>
      <c r="BL69" s="399"/>
      <c r="BM69" s="399"/>
      <c r="BN69" s="399"/>
      <c r="BO69" s="399"/>
      <c r="BP69" s="399"/>
      <c r="BQ69" s="399"/>
      <c r="BR69" s="399"/>
      <c r="BS69" s="399"/>
      <c r="BT69" s="399"/>
      <c r="BU69" s="399"/>
      <c r="BV69" s="399"/>
    </row>
    <row r="70" spans="1:76" s="437" customFormat="1" ht="21.95" customHeight="1">
      <c r="A70" s="746" t="s">
        <v>287</v>
      </c>
      <c r="B70" s="789">
        <v>519724.48</v>
      </c>
      <c r="C70" s="789"/>
      <c r="D70" s="817">
        <v>0</v>
      </c>
      <c r="E70" s="817">
        <v>0</v>
      </c>
      <c r="F70" s="818">
        <v>0</v>
      </c>
      <c r="G70" s="790">
        <v>0</v>
      </c>
      <c r="H70" s="429" t="s">
        <v>4</v>
      </c>
      <c r="I70" s="747"/>
      <c r="J70" s="399"/>
      <c r="K70" s="883"/>
      <c r="L70" s="399"/>
      <c r="M70" s="399"/>
      <c r="N70" s="399"/>
      <c r="O70" s="399"/>
      <c r="P70" s="399"/>
      <c r="Q70" s="399"/>
      <c r="R70" s="399"/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399"/>
      <c r="AF70" s="399"/>
      <c r="AG70" s="399"/>
      <c r="AH70" s="399"/>
      <c r="AI70" s="399"/>
      <c r="AJ70" s="399"/>
      <c r="AK70" s="399"/>
      <c r="AL70" s="399"/>
      <c r="AM70" s="399"/>
      <c r="AN70" s="399"/>
      <c r="AO70" s="399"/>
      <c r="AP70" s="399"/>
      <c r="AQ70" s="399"/>
      <c r="AR70" s="399"/>
      <c r="AS70" s="399"/>
      <c r="AT70" s="399"/>
      <c r="AU70" s="399"/>
      <c r="AV70" s="399"/>
      <c r="AW70" s="399"/>
      <c r="AX70" s="399"/>
      <c r="AY70" s="399"/>
      <c r="AZ70" s="399"/>
      <c r="BA70" s="399"/>
      <c r="BB70" s="399"/>
      <c r="BC70" s="399"/>
      <c r="BD70" s="399"/>
      <c r="BE70" s="399"/>
      <c r="BF70" s="399"/>
      <c r="BG70" s="399"/>
      <c r="BH70" s="399"/>
      <c r="BI70" s="399"/>
      <c r="BJ70" s="399"/>
      <c r="BK70" s="399"/>
      <c r="BL70" s="399"/>
      <c r="BM70" s="399"/>
      <c r="BN70" s="399"/>
      <c r="BO70" s="399"/>
      <c r="BP70" s="399"/>
      <c r="BQ70" s="399"/>
      <c r="BR70" s="399"/>
      <c r="BS70" s="399"/>
      <c r="BT70" s="399"/>
      <c r="BU70" s="399"/>
      <c r="BV70" s="399"/>
    </row>
    <row r="71" spans="1:76" s="437" customFormat="1" ht="21.95" customHeight="1">
      <c r="A71" s="746" t="s">
        <v>288</v>
      </c>
      <c r="B71" s="789">
        <v>680711.72</v>
      </c>
      <c r="C71" s="789"/>
      <c r="D71" s="817">
        <v>0</v>
      </c>
      <c r="E71" s="817">
        <v>0</v>
      </c>
      <c r="F71" s="818">
        <v>0</v>
      </c>
      <c r="G71" s="790">
        <v>0</v>
      </c>
      <c r="H71" s="429" t="s">
        <v>4</v>
      </c>
      <c r="I71" s="747"/>
      <c r="J71" s="399"/>
      <c r="K71" s="883"/>
      <c r="L71" s="399"/>
      <c r="M71" s="399"/>
      <c r="N71" s="399"/>
      <c r="O71" s="399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399"/>
      <c r="AA71" s="399"/>
      <c r="AB71" s="399"/>
      <c r="AC71" s="399"/>
      <c r="AD71" s="399"/>
      <c r="AE71" s="399"/>
      <c r="AF71" s="399"/>
      <c r="AG71" s="399"/>
      <c r="AH71" s="399"/>
      <c r="AI71" s="399"/>
      <c r="AJ71" s="399"/>
      <c r="AK71" s="399"/>
      <c r="AL71" s="399"/>
      <c r="AM71" s="399"/>
      <c r="AN71" s="399"/>
      <c r="AO71" s="399"/>
      <c r="AP71" s="399"/>
      <c r="AQ71" s="399"/>
      <c r="AR71" s="399"/>
      <c r="AS71" s="399"/>
      <c r="AT71" s="399"/>
      <c r="AU71" s="399"/>
      <c r="AV71" s="399"/>
      <c r="AW71" s="399"/>
      <c r="AX71" s="399"/>
      <c r="AY71" s="399"/>
      <c r="AZ71" s="399"/>
      <c r="BA71" s="399"/>
      <c r="BB71" s="399"/>
      <c r="BC71" s="399"/>
      <c r="BD71" s="399"/>
      <c r="BE71" s="399"/>
      <c r="BF71" s="399"/>
      <c r="BG71" s="399"/>
      <c r="BH71" s="399"/>
      <c r="BI71" s="399"/>
      <c r="BJ71" s="399"/>
      <c r="BK71" s="399"/>
      <c r="BL71" s="399"/>
      <c r="BM71" s="399"/>
      <c r="BN71" s="399"/>
      <c r="BO71" s="399"/>
      <c r="BP71" s="399"/>
      <c r="BQ71" s="399"/>
      <c r="BR71" s="399"/>
      <c r="BS71" s="399"/>
      <c r="BT71" s="399"/>
      <c r="BU71" s="399"/>
      <c r="BV71" s="399"/>
    </row>
    <row r="72" spans="1:76" s="437" customFormat="1" ht="21.95" customHeight="1">
      <c r="A72" s="893" t="s">
        <v>289</v>
      </c>
      <c r="B72" s="789">
        <v>693265.52999999991</v>
      </c>
      <c r="C72" s="789"/>
      <c r="D72" s="817">
        <v>0</v>
      </c>
      <c r="E72" s="817">
        <v>0</v>
      </c>
      <c r="F72" s="818">
        <v>0</v>
      </c>
      <c r="G72" s="790">
        <v>0</v>
      </c>
      <c r="H72" s="429" t="s">
        <v>4</v>
      </c>
      <c r="I72" s="747"/>
      <c r="J72" s="399"/>
      <c r="K72" s="883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399"/>
      <c r="AB72" s="399"/>
      <c r="AC72" s="399"/>
      <c r="AD72" s="399"/>
      <c r="AE72" s="399"/>
      <c r="AF72" s="399"/>
      <c r="AG72" s="399"/>
      <c r="AH72" s="399"/>
      <c r="AI72" s="399"/>
      <c r="AJ72" s="399"/>
      <c r="AK72" s="399"/>
      <c r="AL72" s="399"/>
      <c r="AM72" s="399"/>
      <c r="AN72" s="399"/>
      <c r="AO72" s="399"/>
      <c r="AP72" s="399"/>
      <c r="AQ72" s="399"/>
      <c r="AR72" s="399"/>
      <c r="AS72" s="399"/>
      <c r="AT72" s="399"/>
      <c r="AU72" s="399"/>
      <c r="AV72" s="399"/>
      <c r="AW72" s="399"/>
      <c r="AX72" s="399"/>
      <c r="AY72" s="399"/>
      <c r="AZ72" s="399"/>
      <c r="BA72" s="399"/>
      <c r="BB72" s="399"/>
      <c r="BC72" s="399"/>
      <c r="BD72" s="399"/>
      <c r="BE72" s="399"/>
      <c r="BF72" s="399"/>
      <c r="BG72" s="399"/>
      <c r="BH72" s="399"/>
      <c r="BI72" s="399"/>
      <c r="BJ72" s="399"/>
      <c r="BK72" s="399"/>
      <c r="BL72" s="399"/>
      <c r="BM72" s="399"/>
      <c r="BN72" s="399"/>
      <c r="BO72" s="399"/>
      <c r="BP72" s="399"/>
      <c r="BQ72" s="399"/>
      <c r="BR72" s="399"/>
      <c r="BS72" s="399"/>
      <c r="BT72" s="399"/>
      <c r="BU72" s="399"/>
      <c r="BV72" s="399"/>
    </row>
    <row r="73" spans="1:76" s="437" customFormat="1" ht="21.95" customHeight="1">
      <c r="A73" s="893" t="s">
        <v>290</v>
      </c>
      <c r="B73" s="789">
        <v>353973.84000000008</v>
      </c>
      <c r="C73" s="789"/>
      <c r="D73" s="817">
        <v>0</v>
      </c>
      <c r="E73" s="817">
        <v>0</v>
      </c>
      <c r="F73" s="818">
        <v>0</v>
      </c>
      <c r="G73" s="790">
        <v>0</v>
      </c>
      <c r="H73" s="429" t="s">
        <v>4</v>
      </c>
      <c r="I73" s="747"/>
      <c r="J73" s="399"/>
      <c r="K73" s="883"/>
      <c r="L73" s="399"/>
      <c r="M73" s="399"/>
      <c r="N73" s="399"/>
      <c r="O73" s="399"/>
      <c r="P73" s="399"/>
      <c r="Q73" s="399"/>
      <c r="R73" s="399"/>
      <c r="S73" s="399"/>
      <c r="T73" s="399"/>
      <c r="U73" s="399"/>
      <c r="V73" s="399"/>
      <c r="W73" s="399"/>
      <c r="X73" s="399"/>
      <c r="Y73" s="399"/>
      <c r="Z73" s="399"/>
      <c r="AA73" s="399"/>
      <c r="AB73" s="399"/>
      <c r="AC73" s="399"/>
      <c r="AD73" s="399"/>
      <c r="AE73" s="399"/>
      <c r="AF73" s="399"/>
      <c r="AG73" s="399"/>
      <c r="AH73" s="399"/>
      <c r="AI73" s="399"/>
      <c r="AJ73" s="399"/>
      <c r="AK73" s="399"/>
      <c r="AL73" s="399"/>
      <c r="AM73" s="399"/>
      <c r="AN73" s="399"/>
      <c r="AO73" s="399"/>
      <c r="AP73" s="399"/>
      <c r="AQ73" s="399"/>
      <c r="AR73" s="399"/>
      <c r="AS73" s="399"/>
      <c r="AT73" s="399"/>
      <c r="AU73" s="399"/>
      <c r="AV73" s="399"/>
      <c r="AW73" s="399"/>
      <c r="AX73" s="399"/>
      <c r="AY73" s="399"/>
      <c r="AZ73" s="399"/>
      <c r="BA73" s="399"/>
      <c r="BB73" s="399"/>
      <c r="BC73" s="399"/>
      <c r="BD73" s="399"/>
      <c r="BE73" s="399"/>
      <c r="BF73" s="399"/>
      <c r="BG73" s="399"/>
      <c r="BH73" s="399"/>
      <c r="BI73" s="399"/>
      <c r="BJ73" s="399"/>
      <c r="BK73" s="399"/>
      <c r="BL73" s="399"/>
      <c r="BM73" s="399"/>
      <c r="BN73" s="399"/>
      <c r="BO73" s="399"/>
      <c r="BP73" s="399"/>
      <c r="BQ73" s="399"/>
      <c r="BR73" s="399"/>
      <c r="BS73" s="399"/>
      <c r="BT73" s="399"/>
      <c r="BU73" s="399"/>
      <c r="BV73" s="399"/>
    </row>
    <row r="74" spans="1:76" s="437" customFormat="1" ht="21.95" customHeight="1">
      <c r="A74" s="893" t="s">
        <v>291</v>
      </c>
      <c r="B74" s="789">
        <v>1943278.6099999996</v>
      </c>
      <c r="C74" s="789"/>
      <c r="D74" s="817">
        <v>244.36</v>
      </c>
      <c r="E74" s="817">
        <v>0</v>
      </c>
      <c r="F74" s="818">
        <v>244.36</v>
      </c>
      <c r="G74" s="790">
        <v>0</v>
      </c>
      <c r="H74" s="429" t="s">
        <v>4</v>
      </c>
      <c r="I74" s="747"/>
      <c r="J74" s="399"/>
      <c r="K74" s="883"/>
      <c r="L74" s="399"/>
      <c r="M74" s="399"/>
      <c r="N74" s="399"/>
      <c r="O74" s="399"/>
      <c r="P74" s="399"/>
      <c r="Q74" s="399"/>
      <c r="R74" s="399"/>
      <c r="S74" s="399"/>
      <c r="T74" s="399"/>
      <c r="U74" s="399"/>
      <c r="V74" s="399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9"/>
      <c r="AL74" s="399"/>
      <c r="AM74" s="399"/>
      <c r="AN74" s="399"/>
      <c r="AO74" s="399"/>
      <c r="AP74" s="399"/>
      <c r="AQ74" s="399"/>
      <c r="AR74" s="399"/>
      <c r="AS74" s="399"/>
      <c r="AT74" s="399"/>
      <c r="AU74" s="399"/>
      <c r="AV74" s="399"/>
      <c r="AW74" s="399"/>
      <c r="AX74" s="399"/>
      <c r="AY74" s="399"/>
      <c r="AZ74" s="399"/>
      <c r="BA74" s="399"/>
      <c r="BB74" s="399"/>
      <c r="BC74" s="399"/>
      <c r="BD74" s="399"/>
      <c r="BE74" s="399"/>
      <c r="BF74" s="399"/>
      <c r="BG74" s="399"/>
      <c r="BH74" s="399"/>
      <c r="BI74" s="399"/>
      <c r="BJ74" s="399"/>
      <c r="BK74" s="399"/>
      <c r="BL74" s="399"/>
      <c r="BM74" s="399"/>
      <c r="BN74" s="399"/>
      <c r="BO74" s="399"/>
      <c r="BP74" s="399"/>
      <c r="BQ74" s="399"/>
      <c r="BR74" s="399"/>
      <c r="BS74" s="399"/>
      <c r="BT74" s="399"/>
      <c r="BU74" s="399"/>
      <c r="BV74" s="399"/>
    </row>
    <row r="75" spans="1:76" s="437" customFormat="1" ht="21.95" customHeight="1">
      <c r="A75" s="893" t="s">
        <v>292</v>
      </c>
      <c r="B75" s="789">
        <v>3775108.6199999996</v>
      </c>
      <c r="C75" s="789"/>
      <c r="D75" s="817">
        <v>0</v>
      </c>
      <c r="E75" s="817">
        <v>0</v>
      </c>
      <c r="F75" s="818">
        <v>0</v>
      </c>
      <c r="G75" s="790">
        <v>0</v>
      </c>
      <c r="H75" s="429" t="s">
        <v>4</v>
      </c>
      <c r="I75" s="747"/>
      <c r="J75" s="399"/>
      <c r="K75" s="883"/>
      <c r="L75" s="399"/>
      <c r="M75" s="399"/>
      <c r="N75" s="399"/>
      <c r="O75" s="399"/>
      <c r="P75" s="399"/>
      <c r="Q75" s="399"/>
      <c r="R75" s="399"/>
      <c r="S75" s="399"/>
      <c r="T75" s="399"/>
      <c r="U75" s="399"/>
      <c r="V75" s="399"/>
      <c r="W75" s="399"/>
      <c r="X75" s="399"/>
      <c r="Y75" s="399"/>
      <c r="Z75" s="399"/>
      <c r="AA75" s="399"/>
      <c r="AB75" s="399"/>
      <c r="AC75" s="399"/>
      <c r="AD75" s="399"/>
      <c r="AE75" s="399"/>
      <c r="AF75" s="399"/>
      <c r="AG75" s="399"/>
      <c r="AH75" s="399"/>
      <c r="AI75" s="399"/>
      <c r="AJ75" s="399"/>
      <c r="AK75" s="399"/>
      <c r="AL75" s="399"/>
      <c r="AM75" s="399"/>
      <c r="AN75" s="399"/>
      <c r="AO75" s="399"/>
      <c r="AP75" s="399"/>
      <c r="AQ75" s="399"/>
      <c r="AR75" s="399"/>
      <c r="AS75" s="399"/>
      <c r="AT75" s="399"/>
      <c r="AU75" s="399"/>
      <c r="AV75" s="399"/>
      <c r="AW75" s="399"/>
      <c r="AX75" s="399"/>
      <c r="AY75" s="399"/>
      <c r="AZ75" s="399"/>
      <c r="BA75" s="399"/>
      <c r="BB75" s="399"/>
      <c r="BC75" s="399"/>
      <c r="BD75" s="399"/>
      <c r="BE75" s="399"/>
      <c r="BF75" s="399"/>
      <c r="BG75" s="399"/>
      <c r="BH75" s="399"/>
      <c r="BI75" s="399"/>
      <c r="BJ75" s="399"/>
      <c r="BK75" s="399"/>
      <c r="BL75" s="399"/>
      <c r="BM75" s="399"/>
      <c r="BN75" s="399"/>
      <c r="BO75" s="399"/>
      <c r="BP75" s="399"/>
      <c r="BQ75" s="399"/>
      <c r="BR75" s="399"/>
      <c r="BS75" s="399"/>
      <c r="BT75" s="399"/>
      <c r="BU75" s="399"/>
      <c r="BV75" s="399"/>
    </row>
    <row r="76" spans="1:76" s="437" customFormat="1" ht="21.95" customHeight="1">
      <c r="A76" s="893" t="s">
        <v>293</v>
      </c>
      <c r="B76" s="789">
        <v>288187.23000000004</v>
      </c>
      <c r="C76" s="789"/>
      <c r="D76" s="817">
        <v>0</v>
      </c>
      <c r="E76" s="817">
        <v>0</v>
      </c>
      <c r="F76" s="818">
        <v>0</v>
      </c>
      <c r="G76" s="790">
        <v>0</v>
      </c>
      <c r="H76" s="429" t="s">
        <v>4</v>
      </c>
      <c r="I76" s="747"/>
      <c r="J76" s="399"/>
      <c r="K76" s="883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399"/>
      <c r="AA76" s="399"/>
      <c r="AB76" s="399"/>
      <c r="AC76" s="399"/>
      <c r="AD76" s="399"/>
      <c r="AE76" s="399"/>
      <c r="AF76" s="399"/>
      <c r="AG76" s="399"/>
      <c r="AH76" s="399"/>
      <c r="AI76" s="399"/>
      <c r="AJ76" s="399"/>
      <c r="AK76" s="399"/>
      <c r="AL76" s="399"/>
      <c r="AM76" s="399"/>
      <c r="AN76" s="399"/>
      <c r="AO76" s="399"/>
      <c r="AP76" s="399"/>
      <c r="AQ76" s="399"/>
      <c r="AR76" s="399"/>
      <c r="AS76" s="399"/>
      <c r="AT76" s="399"/>
      <c r="AU76" s="399"/>
      <c r="AV76" s="399"/>
      <c r="AW76" s="399"/>
      <c r="AX76" s="399"/>
      <c r="AY76" s="399"/>
      <c r="AZ76" s="399"/>
      <c r="BA76" s="399"/>
      <c r="BB76" s="399"/>
      <c r="BC76" s="399"/>
      <c r="BD76" s="399"/>
      <c r="BE76" s="399"/>
      <c r="BF76" s="399"/>
      <c r="BG76" s="399"/>
      <c r="BH76" s="399"/>
      <c r="BI76" s="399"/>
      <c r="BJ76" s="399"/>
      <c r="BK76" s="399"/>
      <c r="BL76" s="399"/>
      <c r="BM76" s="399"/>
      <c r="BN76" s="399"/>
      <c r="BO76" s="399"/>
      <c r="BP76" s="399"/>
      <c r="BQ76" s="399"/>
      <c r="BR76" s="399"/>
      <c r="BS76" s="399"/>
      <c r="BT76" s="399"/>
      <c r="BU76" s="399"/>
      <c r="BV76" s="399"/>
    </row>
    <row r="77" spans="1:76" s="437" customFormat="1" ht="21.95" hidden="1" customHeight="1">
      <c r="A77" s="746" t="s">
        <v>294</v>
      </c>
      <c r="B77" s="789">
        <v>0</v>
      </c>
      <c r="C77" s="789"/>
      <c r="D77" s="817">
        <v>0</v>
      </c>
      <c r="E77" s="817">
        <v>0</v>
      </c>
      <c r="F77" s="818">
        <v>0</v>
      </c>
      <c r="G77" s="790">
        <v>0</v>
      </c>
      <c r="H77" s="429"/>
      <c r="I77" s="747"/>
      <c r="J77" s="399"/>
      <c r="K77" s="883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399"/>
      <c r="AQ77" s="399"/>
      <c r="AR77" s="399"/>
      <c r="AS77" s="399"/>
      <c r="AT77" s="399"/>
      <c r="AU77" s="399"/>
      <c r="AV77" s="399"/>
      <c r="AW77" s="399"/>
      <c r="AX77" s="399"/>
      <c r="AY77" s="399"/>
      <c r="AZ77" s="399"/>
      <c r="BA77" s="399"/>
      <c r="BB77" s="399"/>
      <c r="BC77" s="399"/>
      <c r="BD77" s="399"/>
      <c r="BE77" s="399"/>
      <c r="BF77" s="399"/>
      <c r="BG77" s="399"/>
      <c r="BH77" s="399"/>
      <c r="BI77" s="399"/>
      <c r="BJ77" s="399"/>
      <c r="BK77" s="399"/>
      <c r="BL77" s="399"/>
      <c r="BM77" s="399"/>
      <c r="BN77" s="399"/>
      <c r="BO77" s="399"/>
      <c r="BP77" s="399"/>
      <c r="BQ77" s="399"/>
      <c r="BR77" s="399"/>
      <c r="BS77" s="399"/>
      <c r="BT77" s="399"/>
      <c r="BU77" s="399"/>
      <c r="BV77" s="399"/>
    </row>
    <row r="78" spans="1:76" s="437" customFormat="1" ht="21.95" customHeight="1">
      <c r="A78" s="746" t="s">
        <v>295</v>
      </c>
      <c r="B78" s="789">
        <v>217370.31</v>
      </c>
      <c r="C78" s="789"/>
      <c r="D78" s="817">
        <v>0</v>
      </c>
      <c r="E78" s="817">
        <v>0</v>
      </c>
      <c r="F78" s="818">
        <v>0</v>
      </c>
      <c r="G78" s="790">
        <v>0</v>
      </c>
      <c r="H78" s="429" t="s">
        <v>4</v>
      </c>
      <c r="I78" s="747"/>
      <c r="J78" s="399"/>
      <c r="K78" s="883"/>
      <c r="L78" s="399"/>
      <c r="M78" s="399"/>
      <c r="N78" s="399"/>
      <c r="O78" s="399"/>
      <c r="P78" s="399"/>
      <c r="Q78" s="399"/>
      <c r="R78" s="399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  <c r="AK78" s="399"/>
      <c r="AL78" s="399"/>
      <c r="AM78" s="399"/>
      <c r="AN78" s="399"/>
      <c r="AO78" s="399"/>
      <c r="AP78" s="399"/>
      <c r="AQ78" s="399"/>
      <c r="AR78" s="399"/>
      <c r="AS78" s="399"/>
      <c r="AT78" s="399"/>
      <c r="AU78" s="399"/>
      <c r="AV78" s="399"/>
      <c r="AW78" s="399"/>
      <c r="AX78" s="399"/>
      <c r="AY78" s="399"/>
      <c r="AZ78" s="399"/>
      <c r="BA78" s="399"/>
      <c r="BB78" s="399"/>
      <c r="BC78" s="399"/>
      <c r="BD78" s="399"/>
      <c r="BE78" s="399"/>
      <c r="BF78" s="399"/>
      <c r="BG78" s="399"/>
      <c r="BH78" s="399"/>
      <c r="BI78" s="399"/>
      <c r="BJ78" s="399"/>
      <c r="BK78" s="399"/>
      <c r="BL78" s="399"/>
      <c r="BM78" s="399"/>
      <c r="BN78" s="399"/>
      <c r="BO78" s="399"/>
      <c r="BP78" s="399"/>
      <c r="BQ78" s="399"/>
      <c r="BR78" s="399"/>
      <c r="BS78" s="399"/>
      <c r="BT78" s="399"/>
      <c r="BU78" s="399"/>
      <c r="BV78" s="399"/>
    </row>
    <row r="79" spans="1:76" s="437" customFormat="1" ht="21.95" customHeight="1">
      <c r="A79" s="748" t="s">
        <v>296</v>
      </c>
      <c r="B79" s="789">
        <v>610180.18999999994</v>
      </c>
      <c r="C79" s="789"/>
      <c r="D79" s="817">
        <v>0</v>
      </c>
      <c r="E79" s="817">
        <v>0</v>
      </c>
      <c r="F79" s="818">
        <v>0</v>
      </c>
      <c r="G79" s="790">
        <v>0</v>
      </c>
      <c r="H79" s="429" t="s">
        <v>4</v>
      </c>
      <c r="I79" s="747"/>
      <c r="J79" s="399"/>
      <c r="K79" s="883"/>
      <c r="L79" s="747"/>
      <c r="M79" s="399"/>
      <c r="N79" s="399"/>
      <c r="O79" s="399"/>
      <c r="P79" s="399"/>
      <c r="Q79" s="399"/>
      <c r="R79" s="399"/>
      <c r="S79" s="399"/>
      <c r="T79" s="399"/>
      <c r="U79" s="399"/>
      <c r="V79" s="399"/>
      <c r="W79" s="399"/>
      <c r="X79" s="399"/>
      <c r="Y79" s="399"/>
      <c r="Z79" s="399"/>
      <c r="AA79" s="399"/>
      <c r="AB79" s="399"/>
      <c r="AC79" s="399"/>
      <c r="AD79" s="399"/>
      <c r="AE79" s="399"/>
      <c r="AF79" s="399"/>
      <c r="AG79" s="399"/>
      <c r="AH79" s="399"/>
      <c r="AI79" s="399"/>
      <c r="AJ79" s="399"/>
      <c r="AK79" s="399"/>
      <c r="AL79" s="399"/>
      <c r="AM79" s="399"/>
      <c r="AN79" s="399"/>
      <c r="AO79" s="399"/>
      <c r="AP79" s="399"/>
      <c r="AQ79" s="399"/>
      <c r="AR79" s="399"/>
      <c r="AS79" s="399"/>
      <c r="AT79" s="399"/>
      <c r="AU79" s="399"/>
      <c r="AV79" s="399"/>
      <c r="AW79" s="399"/>
      <c r="AX79" s="399"/>
      <c r="AY79" s="399"/>
      <c r="AZ79" s="399"/>
      <c r="BA79" s="399"/>
      <c r="BB79" s="399"/>
      <c r="BC79" s="399"/>
      <c r="BD79" s="399"/>
      <c r="BE79" s="399"/>
      <c r="BF79" s="399"/>
      <c r="BG79" s="399"/>
      <c r="BH79" s="399"/>
      <c r="BI79" s="399"/>
      <c r="BJ79" s="399"/>
      <c r="BK79" s="399"/>
      <c r="BL79" s="399"/>
      <c r="BM79" s="399"/>
      <c r="BN79" s="399"/>
      <c r="BO79" s="399"/>
      <c r="BP79" s="399"/>
      <c r="BQ79" s="399"/>
      <c r="BR79" s="399"/>
      <c r="BS79" s="399"/>
      <c r="BT79" s="399"/>
      <c r="BU79" s="399"/>
      <c r="BV79" s="399"/>
      <c r="BW79" s="399"/>
      <c r="BX79" s="399"/>
    </row>
    <row r="80" spans="1:76" s="437" customFormat="1" ht="21.95" customHeight="1">
      <c r="A80" s="746" t="s">
        <v>297</v>
      </c>
      <c r="B80" s="789">
        <v>63223.360000000008</v>
      </c>
      <c r="C80" s="789"/>
      <c r="D80" s="817">
        <v>0</v>
      </c>
      <c r="E80" s="817">
        <v>0</v>
      </c>
      <c r="F80" s="818">
        <v>0</v>
      </c>
      <c r="G80" s="790">
        <v>0</v>
      </c>
      <c r="H80" s="429"/>
      <c r="I80" s="747"/>
      <c r="J80" s="399"/>
      <c r="K80" s="883"/>
      <c r="L80" s="747"/>
      <c r="M80" s="399"/>
      <c r="N80" s="399"/>
      <c r="O80" s="399"/>
      <c r="P80" s="399"/>
      <c r="Q80" s="399"/>
      <c r="R80" s="399"/>
      <c r="S80" s="399"/>
      <c r="T80" s="399"/>
      <c r="U80" s="399"/>
      <c r="V80" s="399"/>
      <c r="W80" s="399"/>
      <c r="X80" s="399"/>
      <c r="Y80" s="399"/>
      <c r="Z80" s="399"/>
      <c r="AA80" s="399"/>
      <c r="AB80" s="399"/>
      <c r="AC80" s="399"/>
      <c r="AD80" s="399"/>
      <c r="AE80" s="399"/>
      <c r="AF80" s="399"/>
      <c r="AG80" s="399"/>
      <c r="AH80" s="399"/>
      <c r="AI80" s="399"/>
      <c r="AJ80" s="399"/>
      <c r="AK80" s="399"/>
      <c r="AL80" s="399"/>
      <c r="AM80" s="399"/>
      <c r="AN80" s="399"/>
      <c r="AO80" s="399"/>
      <c r="AP80" s="399"/>
      <c r="AQ80" s="399"/>
      <c r="AR80" s="399"/>
      <c r="AS80" s="399"/>
      <c r="AT80" s="399"/>
      <c r="AU80" s="399"/>
      <c r="AV80" s="399"/>
      <c r="AW80" s="399"/>
      <c r="AX80" s="399"/>
      <c r="AY80" s="399"/>
      <c r="AZ80" s="399"/>
      <c r="BA80" s="399"/>
      <c r="BB80" s="399"/>
      <c r="BC80" s="399"/>
      <c r="BD80" s="399"/>
      <c r="BE80" s="399"/>
      <c r="BF80" s="399"/>
      <c r="BG80" s="399"/>
      <c r="BH80" s="399"/>
      <c r="BI80" s="399"/>
      <c r="BJ80" s="399"/>
      <c r="BK80" s="399"/>
      <c r="BL80" s="399"/>
      <c r="BM80" s="399"/>
      <c r="BN80" s="399"/>
      <c r="BO80" s="399"/>
      <c r="BP80" s="399"/>
      <c r="BQ80" s="399"/>
      <c r="BR80" s="399"/>
      <c r="BS80" s="399"/>
      <c r="BT80" s="399"/>
      <c r="BU80" s="399"/>
      <c r="BV80" s="399"/>
      <c r="BW80" s="399"/>
      <c r="BX80" s="399"/>
    </row>
    <row r="81" spans="1:76" s="437" customFormat="1" ht="21.95" customHeight="1">
      <c r="A81" s="746" t="s">
        <v>298</v>
      </c>
      <c r="B81" s="789">
        <v>882387.92</v>
      </c>
      <c r="C81" s="789"/>
      <c r="D81" s="817">
        <v>0</v>
      </c>
      <c r="E81" s="817">
        <v>0</v>
      </c>
      <c r="F81" s="818">
        <v>0</v>
      </c>
      <c r="G81" s="790">
        <v>0</v>
      </c>
      <c r="H81" s="429" t="s">
        <v>4</v>
      </c>
      <c r="I81" s="747"/>
      <c r="J81" s="399"/>
      <c r="K81" s="883"/>
      <c r="L81" s="747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399"/>
      <c r="Y81" s="399"/>
      <c r="Z81" s="399"/>
      <c r="AA81" s="399"/>
      <c r="AB81" s="399"/>
      <c r="AC81" s="399"/>
      <c r="AD81" s="399"/>
      <c r="AE81" s="399"/>
      <c r="AF81" s="399"/>
      <c r="AG81" s="399"/>
      <c r="AH81" s="399"/>
      <c r="AI81" s="399"/>
      <c r="AJ81" s="399"/>
      <c r="AK81" s="399"/>
      <c r="AL81" s="399"/>
      <c r="AM81" s="399"/>
      <c r="AN81" s="399"/>
      <c r="AO81" s="399"/>
      <c r="AP81" s="399"/>
      <c r="AQ81" s="399"/>
      <c r="AR81" s="399"/>
      <c r="AS81" s="399"/>
      <c r="AT81" s="399"/>
      <c r="AU81" s="399"/>
      <c r="AV81" s="399"/>
      <c r="AW81" s="399"/>
      <c r="AX81" s="399"/>
      <c r="AY81" s="399"/>
      <c r="AZ81" s="399"/>
      <c r="BA81" s="399"/>
      <c r="BB81" s="399"/>
      <c r="BC81" s="399"/>
      <c r="BD81" s="399"/>
      <c r="BE81" s="399"/>
      <c r="BF81" s="399"/>
      <c r="BG81" s="399"/>
      <c r="BH81" s="399"/>
      <c r="BI81" s="399"/>
      <c r="BJ81" s="399"/>
      <c r="BK81" s="399"/>
      <c r="BL81" s="399"/>
      <c r="BM81" s="399"/>
      <c r="BN81" s="399"/>
      <c r="BO81" s="399"/>
      <c r="BP81" s="399"/>
      <c r="BQ81" s="399"/>
      <c r="BR81" s="399"/>
      <c r="BS81" s="399"/>
      <c r="BT81" s="399"/>
      <c r="BU81" s="399"/>
      <c r="BV81" s="399"/>
      <c r="BW81" s="399"/>
      <c r="BX81" s="399"/>
    </row>
    <row r="82" spans="1:76" s="437" customFormat="1" ht="21.95" hidden="1" customHeight="1">
      <c r="A82" s="746" t="s">
        <v>299</v>
      </c>
      <c r="B82" s="789">
        <v>0</v>
      </c>
      <c r="C82" s="789"/>
      <c r="D82" s="817">
        <v>0</v>
      </c>
      <c r="E82" s="817">
        <v>0</v>
      </c>
      <c r="F82" s="818">
        <v>0</v>
      </c>
      <c r="G82" s="790">
        <v>0</v>
      </c>
      <c r="H82" s="429" t="s">
        <v>4</v>
      </c>
      <c r="I82" s="747"/>
      <c r="J82" s="399"/>
      <c r="K82" s="883"/>
      <c r="L82" s="747"/>
      <c r="M82" s="399"/>
      <c r="N82" s="399"/>
      <c r="O82" s="399"/>
      <c r="P82" s="399"/>
      <c r="Q82" s="399"/>
      <c r="R82" s="399"/>
      <c r="S82" s="399"/>
      <c r="T82" s="399"/>
      <c r="U82" s="399"/>
      <c r="V82" s="399"/>
      <c r="W82" s="399"/>
      <c r="X82" s="399"/>
      <c r="Y82" s="399"/>
      <c r="Z82" s="399"/>
      <c r="AA82" s="399"/>
      <c r="AB82" s="399"/>
      <c r="AC82" s="399"/>
      <c r="AD82" s="399"/>
      <c r="AE82" s="399"/>
      <c r="AF82" s="399"/>
      <c r="AG82" s="399"/>
      <c r="AH82" s="399"/>
      <c r="AI82" s="399"/>
      <c r="AJ82" s="399"/>
      <c r="AK82" s="399"/>
      <c r="AL82" s="399"/>
      <c r="AM82" s="399"/>
      <c r="AN82" s="399"/>
      <c r="AO82" s="399"/>
      <c r="AP82" s="399"/>
      <c r="AQ82" s="399"/>
      <c r="AR82" s="399"/>
      <c r="AS82" s="399"/>
      <c r="AT82" s="399"/>
      <c r="AU82" s="399"/>
      <c r="AV82" s="399"/>
      <c r="AW82" s="399"/>
      <c r="AX82" s="399"/>
      <c r="AY82" s="399"/>
      <c r="AZ82" s="399"/>
      <c r="BA82" s="399"/>
      <c r="BB82" s="399"/>
      <c r="BC82" s="399"/>
      <c r="BD82" s="399"/>
      <c r="BE82" s="399"/>
      <c r="BF82" s="399"/>
      <c r="BG82" s="399"/>
      <c r="BH82" s="399"/>
      <c r="BI82" s="399"/>
      <c r="BJ82" s="399"/>
      <c r="BK82" s="399"/>
      <c r="BL82" s="399"/>
      <c r="BM82" s="399"/>
      <c r="BN82" s="399"/>
      <c r="BO82" s="399"/>
      <c r="BP82" s="399"/>
      <c r="BQ82" s="399"/>
      <c r="BR82" s="399"/>
      <c r="BS82" s="399"/>
      <c r="BT82" s="399"/>
      <c r="BU82" s="399"/>
      <c r="BV82" s="399"/>
      <c r="BW82" s="399"/>
      <c r="BX82" s="399"/>
    </row>
    <row r="83" spans="1:76" s="437" customFormat="1" ht="21.95" customHeight="1">
      <c r="A83" s="746" t="s">
        <v>347</v>
      </c>
      <c r="B83" s="789">
        <v>1320922.7900000003</v>
      </c>
      <c r="C83" s="789"/>
      <c r="D83" s="817">
        <v>0</v>
      </c>
      <c r="E83" s="817">
        <v>0</v>
      </c>
      <c r="F83" s="818">
        <v>0</v>
      </c>
      <c r="G83" s="790">
        <v>0</v>
      </c>
      <c r="H83" s="429" t="s">
        <v>4</v>
      </c>
      <c r="I83" s="747"/>
      <c r="J83" s="399"/>
      <c r="K83" s="883"/>
      <c r="L83" s="747"/>
      <c r="M83" s="399"/>
      <c r="N83" s="399"/>
      <c r="O83" s="399"/>
      <c r="P83" s="399"/>
      <c r="Q83" s="399"/>
      <c r="R83" s="399"/>
      <c r="S83" s="399"/>
      <c r="T83" s="399"/>
      <c r="U83" s="399"/>
      <c r="V83" s="399"/>
      <c r="W83" s="399"/>
      <c r="X83" s="399"/>
      <c r="Y83" s="399"/>
      <c r="Z83" s="399"/>
      <c r="AA83" s="399"/>
      <c r="AB83" s="399"/>
      <c r="AC83" s="399"/>
      <c r="AD83" s="399"/>
      <c r="AE83" s="399"/>
      <c r="AF83" s="399"/>
      <c r="AG83" s="399"/>
      <c r="AH83" s="399"/>
      <c r="AI83" s="399"/>
      <c r="AJ83" s="399"/>
      <c r="AK83" s="399"/>
      <c r="AL83" s="399"/>
      <c r="AM83" s="399"/>
      <c r="AN83" s="399"/>
      <c r="AO83" s="399"/>
      <c r="AP83" s="399"/>
      <c r="AQ83" s="399"/>
      <c r="AR83" s="399"/>
      <c r="AS83" s="399"/>
      <c r="AT83" s="399"/>
      <c r="AU83" s="399"/>
      <c r="AV83" s="399"/>
      <c r="AW83" s="399"/>
      <c r="AX83" s="399"/>
      <c r="AY83" s="399"/>
      <c r="AZ83" s="399"/>
      <c r="BA83" s="399"/>
      <c r="BB83" s="399"/>
      <c r="BC83" s="399"/>
      <c r="BD83" s="399"/>
      <c r="BE83" s="399"/>
      <c r="BF83" s="399"/>
      <c r="BG83" s="399"/>
      <c r="BH83" s="399"/>
      <c r="BI83" s="399"/>
      <c r="BJ83" s="399"/>
      <c r="BK83" s="399"/>
      <c r="BL83" s="399"/>
      <c r="BM83" s="399"/>
      <c r="BN83" s="399"/>
      <c r="BO83" s="399"/>
      <c r="BP83" s="399"/>
      <c r="BQ83" s="399"/>
      <c r="BR83" s="399"/>
      <c r="BS83" s="399"/>
      <c r="BT83" s="399"/>
      <c r="BU83" s="399"/>
      <c r="BV83" s="399"/>
      <c r="BW83" s="399"/>
      <c r="BX83" s="399"/>
    </row>
    <row r="84" spans="1:76" s="437" customFormat="1" ht="21.95" customHeight="1">
      <c r="A84" s="746" t="s">
        <v>300</v>
      </c>
      <c r="B84" s="789">
        <v>1380098.46</v>
      </c>
      <c r="C84" s="789"/>
      <c r="D84" s="817">
        <v>0</v>
      </c>
      <c r="E84" s="817">
        <v>0</v>
      </c>
      <c r="F84" s="818">
        <v>0</v>
      </c>
      <c r="G84" s="790">
        <v>0</v>
      </c>
      <c r="H84" s="429" t="s">
        <v>4</v>
      </c>
      <c r="I84" s="747"/>
      <c r="J84" s="399"/>
      <c r="K84" s="883"/>
      <c r="L84" s="747"/>
      <c r="M84" s="399"/>
      <c r="N84" s="399"/>
      <c r="O84" s="399"/>
      <c r="P84" s="399"/>
      <c r="Q84" s="399"/>
      <c r="R84" s="399"/>
      <c r="S84" s="399"/>
      <c r="T84" s="399"/>
      <c r="U84" s="399"/>
      <c r="V84" s="399"/>
      <c r="W84" s="399"/>
      <c r="X84" s="399"/>
      <c r="Y84" s="399"/>
      <c r="Z84" s="399"/>
      <c r="AA84" s="399"/>
      <c r="AB84" s="399"/>
      <c r="AC84" s="399"/>
      <c r="AD84" s="399"/>
      <c r="AE84" s="399"/>
      <c r="AF84" s="399"/>
      <c r="AG84" s="399"/>
      <c r="AH84" s="399"/>
      <c r="AI84" s="399"/>
      <c r="AJ84" s="399"/>
      <c r="AK84" s="399"/>
      <c r="AL84" s="399"/>
      <c r="AM84" s="399"/>
      <c r="AN84" s="399"/>
      <c r="AO84" s="399"/>
      <c r="AP84" s="399"/>
      <c r="AQ84" s="399"/>
      <c r="AR84" s="399"/>
      <c r="AS84" s="399"/>
      <c r="AT84" s="399"/>
      <c r="AU84" s="399"/>
      <c r="AV84" s="399"/>
      <c r="AW84" s="399"/>
      <c r="AX84" s="399"/>
      <c r="AY84" s="399"/>
      <c r="AZ84" s="399"/>
      <c r="BA84" s="399"/>
      <c r="BB84" s="399"/>
      <c r="BC84" s="399"/>
      <c r="BD84" s="399"/>
      <c r="BE84" s="399"/>
      <c r="BF84" s="399"/>
      <c r="BG84" s="399"/>
      <c r="BH84" s="399"/>
      <c r="BI84" s="399"/>
      <c r="BJ84" s="399"/>
      <c r="BK84" s="399"/>
      <c r="BL84" s="399"/>
      <c r="BM84" s="399"/>
      <c r="BN84" s="399"/>
      <c r="BO84" s="399"/>
      <c r="BP84" s="399"/>
      <c r="BQ84" s="399"/>
      <c r="BR84" s="399"/>
      <c r="BS84" s="399"/>
      <c r="BT84" s="399"/>
      <c r="BU84" s="399"/>
      <c r="BV84" s="399"/>
      <c r="BW84" s="399"/>
      <c r="BX84" s="399"/>
    </row>
    <row r="85" spans="1:76" s="437" customFormat="1" ht="21.95" customHeight="1">
      <c r="A85" s="750" t="s">
        <v>301</v>
      </c>
      <c r="B85" s="789">
        <v>294028.98</v>
      </c>
      <c r="C85" s="789"/>
      <c r="D85" s="817">
        <v>0</v>
      </c>
      <c r="E85" s="817">
        <v>0</v>
      </c>
      <c r="F85" s="818">
        <v>0</v>
      </c>
      <c r="G85" s="790">
        <v>0</v>
      </c>
      <c r="H85" s="429" t="s">
        <v>4</v>
      </c>
      <c r="I85" s="747"/>
      <c r="J85" s="399"/>
      <c r="K85" s="883"/>
      <c r="L85" s="747"/>
      <c r="M85" s="399"/>
      <c r="N85" s="399"/>
      <c r="O85" s="399"/>
      <c r="P85" s="399"/>
      <c r="Q85" s="399"/>
      <c r="R85" s="399"/>
      <c r="S85" s="399"/>
      <c r="T85" s="399"/>
      <c r="U85" s="399"/>
      <c r="V85" s="399"/>
      <c r="W85" s="399"/>
      <c r="X85" s="399"/>
      <c r="Y85" s="399"/>
      <c r="Z85" s="399"/>
      <c r="AA85" s="399"/>
      <c r="AB85" s="399"/>
      <c r="AC85" s="399"/>
      <c r="AD85" s="399"/>
      <c r="AE85" s="399"/>
      <c r="AF85" s="399"/>
      <c r="AG85" s="399"/>
      <c r="AH85" s="399"/>
      <c r="AI85" s="399"/>
      <c r="AJ85" s="399"/>
      <c r="AK85" s="399"/>
      <c r="AL85" s="399"/>
      <c r="AM85" s="399"/>
      <c r="AN85" s="399"/>
      <c r="AO85" s="399"/>
      <c r="AP85" s="399"/>
      <c r="AQ85" s="399"/>
      <c r="AR85" s="399"/>
      <c r="AS85" s="399"/>
      <c r="AT85" s="399"/>
      <c r="AU85" s="399"/>
      <c r="AV85" s="399"/>
      <c r="AW85" s="399"/>
      <c r="AX85" s="399"/>
      <c r="AY85" s="399"/>
      <c r="AZ85" s="399"/>
      <c r="BA85" s="399"/>
      <c r="BB85" s="399"/>
      <c r="BC85" s="399"/>
      <c r="BD85" s="399"/>
      <c r="BE85" s="399"/>
      <c r="BF85" s="399"/>
      <c r="BG85" s="399"/>
      <c r="BH85" s="399"/>
      <c r="BI85" s="399"/>
      <c r="BJ85" s="399"/>
      <c r="BK85" s="399"/>
      <c r="BL85" s="399"/>
      <c r="BM85" s="399"/>
      <c r="BN85" s="399"/>
      <c r="BO85" s="399"/>
      <c r="BP85" s="399"/>
      <c r="BQ85" s="399"/>
      <c r="BR85" s="399"/>
      <c r="BS85" s="399"/>
      <c r="BT85" s="399"/>
      <c r="BU85" s="399"/>
      <c r="BV85" s="399"/>
      <c r="BW85" s="399"/>
      <c r="BX85" s="399"/>
    </row>
    <row r="86" spans="1:76" s="437" customFormat="1" ht="21.95" customHeight="1">
      <c r="A86" s="746" t="s">
        <v>304</v>
      </c>
      <c r="B86" s="789">
        <v>1606656.9800000002</v>
      </c>
      <c r="C86" s="789"/>
      <c r="D86" s="817">
        <v>0</v>
      </c>
      <c r="E86" s="817">
        <v>0</v>
      </c>
      <c r="F86" s="818">
        <v>0</v>
      </c>
      <c r="G86" s="790">
        <v>0</v>
      </c>
      <c r="H86" s="429" t="s">
        <v>4</v>
      </c>
      <c r="I86" s="747"/>
      <c r="J86" s="399"/>
      <c r="K86" s="883"/>
      <c r="L86" s="747"/>
      <c r="M86" s="399"/>
      <c r="N86" s="399"/>
      <c r="O86" s="399"/>
      <c r="P86" s="399"/>
      <c r="Q86" s="399"/>
      <c r="R86" s="399"/>
      <c r="S86" s="399"/>
      <c r="T86" s="399"/>
      <c r="U86" s="399"/>
      <c r="V86" s="399"/>
      <c r="W86" s="399"/>
      <c r="X86" s="399"/>
      <c r="Y86" s="399"/>
      <c r="Z86" s="399"/>
      <c r="AA86" s="399"/>
      <c r="AB86" s="399"/>
      <c r="AC86" s="399"/>
      <c r="AD86" s="399"/>
      <c r="AE86" s="399"/>
      <c r="AF86" s="399"/>
      <c r="AG86" s="399"/>
      <c r="AH86" s="399"/>
      <c r="AI86" s="399"/>
      <c r="AJ86" s="399"/>
      <c r="AK86" s="399"/>
      <c r="AL86" s="399"/>
      <c r="AM86" s="399"/>
      <c r="AN86" s="399"/>
      <c r="AO86" s="399"/>
      <c r="AP86" s="399"/>
      <c r="AQ86" s="399"/>
      <c r="AR86" s="399"/>
      <c r="AS86" s="399"/>
      <c r="AT86" s="399"/>
      <c r="AU86" s="399"/>
      <c r="AV86" s="399"/>
      <c r="AW86" s="399"/>
      <c r="AX86" s="399"/>
      <c r="AY86" s="399"/>
      <c r="AZ86" s="399"/>
      <c r="BA86" s="399"/>
      <c r="BB86" s="399"/>
      <c r="BC86" s="399"/>
      <c r="BD86" s="399"/>
      <c r="BE86" s="399"/>
      <c r="BF86" s="399"/>
      <c r="BG86" s="399"/>
      <c r="BH86" s="399"/>
      <c r="BI86" s="399"/>
      <c r="BJ86" s="399"/>
      <c r="BK86" s="399"/>
      <c r="BL86" s="399"/>
      <c r="BM86" s="399"/>
      <c r="BN86" s="399"/>
      <c r="BO86" s="399"/>
      <c r="BP86" s="399"/>
      <c r="BQ86" s="399"/>
      <c r="BR86" s="399"/>
      <c r="BS86" s="399"/>
      <c r="BT86" s="399"/>
      <c r="BU86" s="399"/>
      <c r="BV86" s="399"/>
      <c r="BW86" s="399"/>
      <c r="BX86" s="399"/>
    </row>
    <row r="87" spans="1:76" s="437" customFormat="1" ht="21.95" hidden="1" customHeight="1">
      <c r="A87" s="746" t="s">
        <v>306</v>
      </c>
      <c r="B87" s="789">
        <v>0</v>
      </c>
      <c r="C87" s="789"/>
      <c r="D87" s="817">
        <v>0</v>
      </c>
      <c r="E87" s="817">
        <v>0</v>
      </c>
      <c r="F87" s="818">
        <v>0</v>
      </c>
      <c r="G87" s="790">
        <v>0</v>
      </c>
      <c r="H87" s="429" t="s">
        <v>4</v>
      </c>
      <c r="I87" s="747"/>
      <c r="J87" s="399"/>
      <c r="K87" s="883"/>
      <c r="L87" s="747"/>
      <c r="M87" s="399"/>
      <c r="N87" s="399"/>
      <c r="O87" s="399"/>
      <c r="P87" s="399"/>
      <c r="Q87" s="399"/>
      <c r="R87" s="399"/>
      <c r="S87" s="399"/>
      <c r="T87" s="399"/>
      <c r="U87" s="399"/>
      <c r="V87" s="399"/>
      <c r="W87" s="399"/>
      <c r="X87" s="399"/>
      <c r="Y87" s="399"/>
      <c r="Z87" s="399"/>
      <c r="AA87" s="399"/>
      <c r="AB87" s="399"/>
      <c r="AC87" s="399"/>
      <c r="AD87" s="399"/>
      <c r="AE87" s="399"/>
      <c r="AF87" s="399"/>
      <c r="AG87" s="399"/>
      <c r="AH87" s="399"/>
      <c r="AI87" s="399"/>
      <c r="AJ87" s="399"/>
      <c r="AK87" s="399"/>
      <c r="AL87" s="399"/>
      <c r="AM87" s="399"/>
      <c r="AN87" s="399"/>
      <c r="AO87" s="399"/>
      <c r="AP87" s="399"/>
      <c r="AQ87" s="399"/>
      <c r="AR87" s="399"/>
      <c r="AS87" s="399"/>
      <c r="AT87" s="399"/>
      <c r="AU87" s="399"/>
      <c r="AV87" s="399"/>
      <c r="AW87" s="399"/>
      <c r="AX87" s="399"/>
      <c r="AY87" s="399"/>
      <c r="AZ87" s="399"/>
      <c r="BA87" s="399"/>
      <c r="BB87" s="399"/>
      <c r="BC87" s="399"/>
      <c r="BD87" s="399"/>
      <c r="BE87" s="399"/>
      <c r="BF87" s="399"/>
      <c r="BG87" s="399"/>
      <c r="BH87" s="399"/>
      <c r="BI87" s="399"/>
      <c r="BJ87" s="399"/>
      <c r="BK87" s="399"/>
      <c r="BL87" s="399"/>
      <c r="BM87" s="399"/>
      <c r="BN87" s="399"/>
      <c r="BO87" s="399"/>
      <c r="BP87" s="399"/>
      <c r="BQ87" s="399"/>
      <c r="BR87" s="399"/>
      <c r="BS87" s="399"/>
      <c r="BT87" s="399"/>
      <c r="BU87" s="399"/>
      <c r="BV87" s="399"/>
      <c r="BW87" s="399"/>
      <c r="BX87" s="399"/>
    </row>
    <row r="88" spans="1:76" ht="21.95" customHeight="1">
      <c r="A88" s="746" t="s">
        <v>307</v>
      </c>
      <c r="B88" s="789">
        <v>155757890.08000007</v>
      </c>
      <c r="C88" s="789"/>
      <c r="D88" s="817">
        <v>567808.51</v>
      </c>
      <c r="E88" s="817">
        <v>233957.1</v>
      </c>
      <c r="F88" s="818">
        <v>566790.1</v>
      </c>
      <c r="G88" s="790">
        <v>1018.41</v>
      </c>
      <c r="H88" s="429" t="s">
        <v>4</v>
      </c>
      <c r="I88" s="747"/>
      <c r="K88" s="883"/>
      <c r="L88" s="747"/>
    </row>
    <row r="89" spans="1:76" ht="21.95" customHeight="1">
      <c r="A89" s="746" t="s">
        <v>308</v>
      </c>
      <c r="B89" s="789">
        <v>3175359.55</v>
      </c>
      <c r="C89" s="789"/>
      <c r="D89" s="817">
        <v>83770</v>
      </c>
      <c r="E89" s="817">
        <v>7325</v>
      </c>
      <c r="F89" s="818">
        <v>83770</v>
      </c>
      <c r="G89" s="790">
        <v>0</v>
      </c>
      <c r="H89" s="429" t="s">
        <v>4</v>
      </c>
      <c r="I89" s="747"/>
      <c r="K89" s="883"/>
      <c r="L89" s="747"/>
    </row>
    <row r="90" spans="1:76" s="437" customFormat="1" ht="21.95" customHeight="1">
      <c r="A90" s="746" t="s">
        <v>309</v>
      </c>
      <c r="B90" s="789">
        <v>45719507.36999999</v>
      </c>
      <c r="C90" s="820"/>
      <c r="D90" s="817">
        <v>0</v>
      </c>
      <c r="E90" s="821">
        <v>0</v>
      </c>
      <c r="F90" s="818">
        <v>0</v>
      </c>
      <c r="G90" s="790">
        <v>0</v>
      </c>
      <c r="H90" s="429" t="s">
        <v>4</v>
      </c>
      <c r="I90" s="747"/>
      <c r="J90" s="399"/>
      <c r="K90" s="883"/>
      <c r="L90" s="747"/>
      <c r="M90" s="399"/>
      <c r="N90" s="399"/>
      <c r="O90" s="399"/>
      <c r="P90" s="399"/>
      <c r="Q90" s="399"/>
      <c r="R90" s="399"/>
      <c r="S90" s="399"/>
      <c r="T90" s="399"/>
      <c r="U90" s="399"/>
      <c r="V90" s="399"/>
      <c r="W90" s="399"/>
      <c r="X90" s="399"/>
      <c r="Y90" s="399"/>
      <c r="Z90" s="399"/>
      <c r="AA90" s="399"/>
      <c r="AB90" s="399"/>
      <c r="AC90" s="399"/>
      <c r="AD90" s="399"/>
      <c r="AE90" s="399"/>
      <c r="AF90" s="399"/>
      <c r="AG90" s="399"/>
      <c r="AH90" s="399"/>
      <c r="AI90" s="399"/>
      <c r="AJ90" s="399"/>
      <c r="AK90" s="399"/>
      <c r="AL90" s="399"/>
      <c r="AM90" s="399"/>
      <c r="AN90" s="399"/>
      <c r="AO90" s="399"/>
      <c r="AP90" s="399"/>
      <c r="AQ90" s="399"/>
      <c r="AR90" s="399"/>
      <c r="AS90" s="399"/>
      <c r="AT90" s="399"/>
      <c r="AU90" s="399"/>
      <c r="AV90" s="399"/>
      <c r="AW90" s="399"/>
      <c r="AX90" s="399"/>
      <c r="AY90" s="399"/>
      <c r="AZ90" s="399"/>
      <c r="BA90" s="399"/>
      <c r="BB90" s="399"/>
      <c r="BC90" s="399"/>
      <c r="BD90" s="399"/>
      <c r="BE90" s="399"/>
      <c r="BF90" s="399"/>
      <c r="BG90" s="399"/>
      <c r="BH90" s="399"/>
      <c r="BI90" s="399"/>
      <c r="BJ90" s="399"/>
      <c r="BK90" s="399"/>
      <c r="BL90" s="399"/>
      <c r="BM90" s="399"/>
      <c r="BN90" s="399"/>
      <c r="BO90" s="399"/>
      <c r="BP90" s="399"/>
      <c r="BQ90" s="399"/>
      <c r="BR90" s="399"/>
      <c r="BS90" s="399"/>
      <c r="BT90" s="399"/>
      <c r="BU90" s="399"/>
      <c r="BV90" s="399"/>
      <c r="BW90" s="399"/>
      <c r="BX90" s="399"/>
    </row>
    <row r="91" spans="1:76" s="437" customFormat="1" ht="47.25" customHeight="1" thickBot="1">
      <c r="A91" s="438" t="s">
        <v>747</v>
      </c>
      <c r="B91" s="788">
        <v>102033.50000000001</v>
      </c>
      <c r="C91" s="820"/>
      <c r="D91" s="1193">
        <v>0</v>
      </c>
      <c r="E91" s="1194">
        <v>0</v>
      </c>
      <c r="F91" s="819">
        <v>0</v>
      </c>
      <c r="G91" s="793">
        <v>0</v>
      </c>
      <c r="H91" s="429" t="s">
        <v>4</v>
      </c>
      <c r="I91" s="747"/>
      <c r="J91" s="399"/>
      <c r="K91" s="883"/>
      <c r="L91" s="747"/>
      <c r="M91" s="399"/>
      <c r="N91" s="399"/>
      <c r="O91" s="399"/>
      <c r="P91" s="399"/>
      <c r="Q91" s="399"/>
      <c r="R91" s="399"/>
      <c r="S91" s="399"/>
      <c r="T91" s="399"/>
      <c r="U91" s="399"/>
      <c r="V91" s="399"/>
      <c r="W91" s="399"/>
      <c r="X91" s="399"/>
      <c r="Y91" s="399"/>
      <c r="Z91" s="399"/>
      <c r="AA91" s="399"/>
      <c r="AB91" s="399"/>
      <c r="AC91" s="399"/>
      <c r="AD91" s="399"/>
      <c r="AE91" s="399"/>
      <c r="AF91" s="399"/>
      <c r="AG91" s="399"/>
      <c r="AH91" s="399"/>
      <c r="AI91" s="399"/>
      <c r="AJ91" s="399"/>
      <c r="AK91" s="399"/>
      <c r="AL91" s="399"/>
      <c r="AM91" s="399"/>
      <c r="AN91" s="399"/>
      <c r="AO91" s="399"/>
      <c r="AP91" s="399"/>
      <c r="AQ91" s="399"/>
      <c r="AR91" s="399"/>
      <c r="AS91" s="399"/>
      <c r="AT91" s="399"/>
      <c r="AU91" s="399"/>
      <c r="AV91" s="399"/>
      <c r="AW91" s="399"/>
      <c r="AX91" s="399"/>
      <c r="AY91" s="399"/>
      <c r="AZ91" s="399"/>
      <c r="BA91" s="399"/>
      <c r="BB91" s="399"/>
      <c r="BC91" s="399"/>
      <c r="BD91" s="399"/>
      <c r="BE91" s="399"/>
      <c r="BF91" s="399"/>
      <c r="BG91" s="399"/>
      <c r="BH91" s="399"/>
      <c r="BI91" s="399"/>
      <c r="BJ91" s="399"/>
      <c r="BK91" s="399"/>
      <c r="BL91" s="399"/>
      <c r="BM91" s="399"/>
      <c r="BN91" s="399"/>
      <c r="BO91" s="399"/>
      <c r="BP91" s="399"/>
      <c r="BQ91" s="399"/>
      <c r="BR91" s="399"/>
      <c r="BS91" s="399"/>
      <c r="BT91" s="399"/>
      <c r="BU91" s="399"/>
      <c r="BV91" s="399"/>
      <c r="BW91" s="399"/>
      <c r="BX91" s="399"/>
    </row>
    <row r="92" spans="1:76" s="437" customFormat="1" ht="21.95" customHeight="1" thickTop="1">
      <c r="A92" s="751" t="s">
        <v>587</v>
      </c>
      <c r="B92" s="822"/>
      <c r="C92" s="823"/>
      <c r="D92" s="824"/>
      <c r="E92" s="825"/>
      <c r="F92" s="826"/>
      <c r="G92" s="795"/>
      <c r="H92" s="429" t="s">
        <v>4</v>
      </c>
      <c r="I92" s="747"/>
      <c r="J92" s="399"/>
      <c r="K92" s="883"/>
      <c r="L92" s="747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399"/>
      <c r="X92" s="399"/>
      <c r="Y92" s="399"/>
      <c r="Z92" s="399"/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399"/>
      <c r="AP92" s="399"/>
      <c r="AQ92" s="399"/>
      <c r="AR92" s="399"/>
      <c r="AS92" s="399"/>
      <c r="AT92" s="399"/>
      <c r="AU92" s="399"/>
      <c r="AV92" s="399"/>
      <c r="AW92" s="399"/>
      <c r="AX92" s="399"/>
      <c r="AY92" s="399"/>
      <c r="AZ92" s="399"/>
      <c r="BA92" s="399"/>
      <c r="BB92" s="399"/>
      <c r="BC92" s="399"/>
      <c r="BD92" s="399"/>
      <c r="BE92" s="399"/>
      <c r="BF92" s="399"/>
      <c r="BG92" s="399"/>
      <c r="BH92" s="399"/>
      <c r="BI92" s="399"/>
      <c r="BJ92" s="399"/>
      <c r="BK92" s="399"/>
      <c r="BL92" s="399"/>
      <c r="BM92" s="399"/>
      <c r="BN92" s="399"/>
      <c r="BO92" s="399"/>
      <c r="BP92" s="399"/>
      <c r="BQ92" s="399"/>
      <c r="BR92" s="399"/>
      <c r="BS92" s="399"/>
      <c r="BT92" s="399"/>
      <c r="BU92" s="399"/>
      <c r="BV92" s="399"/>
      <c r="BW92" s="399"/>
      <c r="BX92" s="399"/>
    </row>
    <row r="93" spans="1:76" s="437" customFormat="1" ht="21.95" customHeight="1">
      <c r="A93" s="441" t="s">
        <v>597</v>
      </c>
      <c r="B93" s="827">
        <v>17984758392.310001</v>
      </c>
      <c r="C93" s="796" t="s">
        <v>710</v>
      </c>
      <c r="D93" s="828">
        <v>0</v>
      </c>
      <c r="E93" s="829">
        <v>0</v>
      </c>
      <c r="F93" s="1121">
        <v>0</v>
      </c>
      <c r="G93" s="830">
        <v>0</v>
      </c>
      <c r="H93" s="429" t="s">
        <v>4</v>
      </c>
      <c r="I93" s="747"/>
      <c r="J93" s="399"/>
      <c r="K93" s="883"/>
      <c r="L93" s="747"/>
      <c r="M93" s="399"/>
      <c r="N93" s="399"/>
      <c r="O93" s="399"/>
      <c r="P93" s="399"/>
      <c r="Q93" s="399"/>
      <c r="R93" s="399"/>
      <c r="S93" s="399"/>
      <c r="T93" s="399"/>
      <c r="U93" s="399"/>
      <c r="V93" s="399"/>
      <c r="W93" s="399"/>
      <c r="X93" s="399"/>
      <c r="Y93" s="399"/>
      <c r="Z93" s="399"/>
      <c r="AA93" s="399"/>
      <c r="AB93" s="399"/>
      <c r="AC93" s="399"/>
      <c r="AD93" s="399"/>
      <c r="AE93" s="399"/>
      <c r="AF93" s="399"/>
      <c r="AG93" s="399"/>
      <c r="AH93" s="399"/>
      <c r="AI93" s="399"/>
      <c r="AJ93" s="399"/>
      <c r="AK93" s="399"/>
      <c r="AL93" s="399"/>
      <c r="AM93" s="399"/>
      <c r="AN93" s="399"/>
      <c r="AO93" s="399"/>
      <c r="AP93" s="399"/>
      <c r="AQ93" s="399"/>
      <c r="AR93" s="399"/>
      <c r="AS93" s="399"/>
      <c r="AT93" s="399"/>
      <c r="AU93" s="399"/>
      <c r="AV93" s="399"/>
      <c r="AW93" s="399"/>
      <c r="AX93" s="399"/>
      <c r="AY93" s="399"/>
      <c r="AZ93" s="399"/>
      <c r="BA93" s="399"/>
      <c r="BB93" s="399"/>
      <c r="BC93" s="399"/>
      <c r="BD93" s="399"/>
      <c r="BE93" s="399"/>
      <c r="BF93" s="399"/>
      <c r="BG93" s="399"/>
      <c r="BH93" s="399"/>
      <c r="BI93" s="399"/>
      <c r="BJ93" s="399"/>
      <c r="BK93" s="399"/>
      <c r="BL93" s="399"/>
      <c r="BM93" s="399"/>
      <c r="BN93" s="399"/>
      <c r="BO93" s="399"/>
      <c r="BP93" s="399"/>
      <c r="BQ93" s="399"/>
      <c r="BR93" s="399"/>
      <c r="BS93" s="399"/>
      <c r="BT93" s="399"/>
      <c r="BU93" s="399"/>
      <c r="BV93" s="399"/>
      <c r="BW93" s="399"/>
      <c r="BX93" s="399"/>
    </row>
    <row r="94" spans="1:76" s="440" customFormat="1" ht="13.5" customHeight="1">
      <c r="H94" s="429" t="s">
        <v>4</v>
      </c>
      <c r="I94" s="747"/>
      <c r="J94" s="747"/>
      <c r="K94" s="882"/>
      <c r="L94" s="747"/>
      <c r="M94" s="399"/>
      <c r="N94" s="399"/>
      <c r="O94" s="399"/>
      <c r="P94" s="399"/>
      <c r="Q94" s="399"/>
      <c r="R94" s="399"/>
      <c r="S94" s="399"/>
      <c r="T94" s="399"/>
      <c r="U94" s="399"/>
      <c r="V94" s="399"/>
      <c r="W94" s="399"/>
      <c r="X94" s="399"/>
      <c r="Y94" s="399"/>
      <c r="Z94" s="399"/>
      <c r="AA94" s="399"/>
      <c r="AB94" s="399"/>
      <c r="AC94" s="399"/>
      <c r="AD94" s="399"/>
      <c r="AE94" s="399"/>
      <c r="AF94" s="399"/>
      <c r="AG94" s="399"/>
      <c r="AH94" s="399"/>
      <c r="AI94" s="399"/>
      <c r="AJ94" s="399"/>
      <c r="AK94" s="399"/>
      <c r="AL94" s="399"/>
      <c r="AM94" s="399"/>
      <c r="AN94" s="399"/>
      <c r="AO94" s="399"/>
      <c r="AP94" s="399"/>
      <c r="AQ94" s="399"/>
      <c r="AR94" s="399"/>
      <c r="AS94" s="399"/>
      <c r="AT94" s="399"/>
    </row>
    <row r="95" spans="1:76" s="440" customFormat="1" ht="18" customHeight="1">
      <c r="A95" s="1125" t="s">
        <v>713</v>
      </c>
      <c r="B95" s="752"/>
      <c r="C95" s="752"/>
      <c r="D95" s="752"/>
      <c r="E95" s="752"/>
      <c r="H95" s="429" t="s">
        <v>4</v>
      </c>
      <c r="I95" s="747"/>
      <c r="J95" s="747"/>
      <c r="K95" s="882"/>
      <c r="L95" s="747"/>
      <c r="M95" s="399"/>
      <c r="N95" s="399"/>
      <c r="O95" s="399"/>
      <c r="P95" s="399"/>
      <c r="Q95" s="399"/>
      <c r="R95" s="399"/>
      <c r="S95" s="399"/>
      <c r="T95" s="399"/>
      <c r="U95" s="399"/>
      <c r="V95" s="399"/>
      <c r="W95" s="399"/>
      <c r="X95" s="399"/>
      <c r="Y95" s="399"/>
      <c r="Z95" s="399"/>
      <c r="AA95" s="399"/>
      <c r="AB95" s="399"/>
      <c r="AC95" s="399"/>
      <c r="AD95" s="399"/>
      <c r="AE95" s="399"/>
      <c r="AF95" s="399"/>
      <c r="AG95" s="399"/>
      <c r="AH95" s="399"/>
      <c r="AI95" s="399"/>
      <c r="AJ95" s="399"/>
      <c r="AK95" s="399"/>
      <c r="AL95" s="399"/>
      <c r="AM95" s="399"/>
      <c r="AN95" s="399"/>
      <c r="AO95" s="399"/>
      <c r="AP95" s="399"/>
      <c r="AQ95" s="399"/>
      <c r="AR95" s="399"/>
      <c r="AS95" s="399"/>
      <c r="AT95" s="399"/>
    </row>
    <row r="96" spans="1:76" s="440" customFormat="1" ht="16.5" customHeight="1">
      <c r="A96" s="1182" t="s">
        <v>765</v>
      </c>
      <c r="B96" s="752"/>
      <c r="C96" s="752"/>
      <c r="D96" s="752"/>
      <c r="E96" s="752"/>
      <c r="H96" s="429" t="s">
        <v>4</v>
      </c>
      <c r="I96" s="399"/>
      <c r="J96" s="399"/>
      <c r="K96" s="882"/>
      <c r="L96" s="399"/>
      <c r="M96" s="399"/>
      <c r="N96" s="399"/>
      <c r="O96" s="399"/>
      <c r="P96" s="399"/>
      <c r="Q96" s="399"/>
      <c r="R96" s="399"/>
      <c r="S96" s="399"/>
      <c r="T96" s="399"/>
      <c r="U96" s="399"/>
      <c r="V96" s="399"/>
      <c r="W96" s="399"/>
      <c r="X96" s="399"/>
      <c r="Y96" s="399"/>
      <c r="Z96" s="399"/>
      <c r="AA96" s="399"/>
      <c r="AB96" s="399"/>
      <c r="AC96" s="399"/>
      <c r="AD96" s="399"/>
      <c r="AE96" s="399"/>
      <c r="AF96" s="399"/>
      <c r="AG96" s="399"/>
      <c r="AH96" s="399"/>
      <c r="AI96" s="399"/>
      <c r="AJ96" s="399"/>
      <c r="AK96" s="399"/>
      <c r="AL96" s="399"/>
      <c r="AM96" s="399"/>
      <c r="AN96" s="399"/>
      <c r="AO96" s="399"/>
      <c r="AP96" s="399"/>
      <c r="AQ96" s="399"/>
      <c r="AR96" s="399"/>
      <c r="AS96" s="399"/>
      <c r="AT96" s="399"/>
    </row>
    <row r="97" spans="1:252" s="752" customFormat="1" ht="18" customHeight="1">
      <c r="A97" s="442"/>
      <c r="B97" s="442"/>
      <c r="C97" s="442"/>
      <c r="D97" s="442"/>
      <c r="E97" s="442"/>
      <c r="F97" s="442"/>
      <c r="G97" s="442"/>
      <c r="H97" s="442"/>
      <c r="I97" s="399"/>
      <c r="J97" s="399"/>
      <c r="K97" s="882"/>
      <c r="L97" s="399"/>
      <c r="M97" s="399"/>
      <c r="N97" s="399"/>
      <c r="O97" s="399"/>
      <c r="P97" s="399"/>
      <c r="Q97" s="399"/>
      <c r="R97" s="399"/>
      <c r="S97" s="399"/>
      <c r="T97" s="399"/>
      <c r="U97" s="399"/>
      <c r="V97" s="399"/>
      <c r="W97" s="399"/>
      <c r="X97" s="399"/>
      <c r="Y97" s="399"/>
      <c r="Z97" s="399"/>
      <c r="AA97" s="399"/>
      <c r="AB97" s="399"/>
      <c r="AC97" s="399"/>
      <c r="AD97" s="399"/>
      <c r="AE97" s="399"/>
      <c r="AF97" s="399"/>
      <c r="AG97" s="399"/>
      <c r="AH97" s="399"/>
      <c r="AI97" s="399"/>
      <c r="AJ97" s="399"/>
      <c r="AK97" s="399"/>
      <c r="AL97" s="399"/>
      <c r="AM97" s="399"/>
      <c r="AN97" s="399"/>
      <c r="AO97" s="399"/>
      <c r="AP97" s="399"/>
      <c r="AQ97" s="399"/>
      <c r="AR97" s="399"/>
      <c r="AS97" s="399"/>
      <c r="AT97" s="399"/>
      <c r="AU97" s="399"/>
      <c r="AV97" s="399"/>
      <c r="AW97" s="399"/>
      <c r="AX97" s="399"/>
      <c r="AY97" s="399"/>
      <c r="AZ97" s="399"/>
      <c r="BA97" s="399"/>
      <c r="BB97" s="399"/>
      <c r="BC97" s="399"/>
      <c r="BD97" s="399"/>
      <c r="BE97" s="399"/>
      <c r="BF97" s="399"/>
      <c r="BG97" s="399"/>
      <c r="BH97" s="399"/>
      <c r="BI97" s="399"/>
      <c r="BJ97" s="399"/>
      <c r="BK97" s="399"/>
      <c r="BL97" s="399"/>
      <c r="BM97" s="399"/>
      <c r="BN97" s="399"/>
      <c r="BO97" s="399"/>
      <c r="BP97" s="399"/>
      <c r="BQ97" s="399"/>
      <c r="BR97" s="399"/>
      <c r="BS97" s="399"/>
      <c r="BT97" s="399"/>
      <c r="BU97" s="399"/>
      <c r="BV97" s="399"/>
      <c r="BW97" s="399"/>
      <c r="BX97" s="399"/>
      <c r="BY97" s="399"/>
      <c r="BZ97" s="399"/>
      <c r="CA97" s="399"/>
      <c r="CB97" s="399"/>
      <c r="CC97" s="399"/>
      <c r="CD97" s="399"/>
      <c r="CE97" s="399"/>
      <c r="CF97" s="399"/>
      <c r="CG97" s="399"/>
      <c r="CH97" s="399"/>
      <c r="CI97" s="399"/>
      <c r="CJ97" s="399"/>
      <c r="CK97" s="399"/>
      <c r="CL97" s="399"/>
      <c r="CM97" s="399"/>
      <c r="CN97" s="399"/>
      <c r="CO97" s="399"/>
      <c r="CP97" s="399"/>
      <c r="CQ97" s="399"/>
      <c r="CR97" s="399"/>
      <c r="CS97" s="399"/>
      <c r="CT97" s="399"/>
      <c r="CU97" s="399"/>
      <c r="CV97" s="399"/>
      <c r="CW97" s="399"/>
      <c r="CX97" s="399"/>
      <c r="CY97" s="399"/>
      <c r="CZ97" s="399"/>
      <c r="DA97" s="399"/>
      <c r="DB97" s="399"/>
      <c r="DC97" s="399"/>
      <c r="DD97" s="399"/>
      <c r="DE97" s="399"/>
      <c r="DF97" s="399"/>
      <c r="DG97" s="399"/>
      <c r="DH97" s="399"/>
      <c r="DI97" s="399"/>
      <c r="DJ97" s="399"/>
      <c r="DK97" s="399"/>
      <c r="DL97" s="399"/>
      <c r="DM97" s="399"/>
      <c r="DN97" s="399"/>
      <c r="DO97" s="399"/>
      <c r="DP97" s="399"/>
      <c r="DQ97" s="399"/>
      <c r="DR97" s="399"/>
      <c r="DS97" s="399"/>
      <c r="DT97" s="399"/>
      <c r="DU97" s="399"/>
      <c r="DV97" s="399"/>
      <c r="DW97" s="399"/>
      <c r="DX97" s="399"/>
      <c r="DY97" s="399"/>
      <c r="DZ97" s="399"/>
      <c r="EA97" s="399"/>
      <c r="EB97" s="399"/>
      <c r="EC97" s="399"/>
      <c r="ED97" s="399"/>
      <c r="EE97" s="399"/>
      <c r="EF97" s="399"/>
      <c r="EG97" s="399"/>
      <c r="EH97" s="399"/>
      <c r="EI97" s="399"/>
      <c r="EJ97" s="399"/>
      <c r="EK97" s="399"/>
      <c r="EL97" s="399"/>
      <c r="EM97" s="399"/>
      <c r="EN97" s="399"/>
      <c r="EO97" s="399"/>
      <c r="EP97" s="399"/>
      <c r="EQ97" s="399"/>
      <c r="ER97" s="399"/>
      <c r="ES97" s="399"/>
      <c r="ET97" s="399"/>
      <c r="EU97" s="399"/>
      <c r="EV97" s="399"/>
      <c r="EW97" s="399"/>
      <c r="EX97" s="399"/>
      <c r="EY97" s="399"/>
      <c r="EZ97" s="399"/>
      <c r="FA97" s="399"/>
      <c r="FB97" s="399"/>
      <c r="FC97" s="399"/>
      <c r="FD97" s="399"/>
      <c r="FE97" s="399"/>
      <c r="FF97" s="399"/>
      <c r="FG97" s="399"/>
      <c r="FH97" s="399"/>
      <c r="FI97" s="399"/>
      <c r="FJ97" s="399"/>
      <c r="FK97" s="399"/>
      <c r="FL97" s="399"/>
      <c r="FM97" s="399"/>
      <c r="FN97" s="399"/>
      <c r="FO97" s="399"/>
      <c r="FP97" s="399"/>
      <c r="FQ97" s="399"/>
      <c r="FR97" s="399"/>
      <c r="FS97" s="399"/>
      <c r="FT97" s="399"/>
      <c r="FU97" s="399"/>
      <c r="FV97" s="399"/>
      <c r="FW97" s="399"/>
      <c r="FX97" s="399"/>
      <c r="FY97" s="399"/>
      <c r="FZ97" s="399"/>
      <c r="GA97" s="399"/>
      <c r="GB97" s="399"/>
      <c r="GC97" s="399"/>
      <c r="GD97" s="399"/>
      <c r="GE97" s="399"/>
      <c r="GF97" s="399"/>
      <c r="GG97" s="399"/>
      <c r="GH97" s="399"/>
      <c r="GI97" s="399"/>
      <c r="GJ97" s="399"/>
      <c r="GK97" s="399"/>
      <c r="GL97" s="399"/>
      <c r="GM97" s="399"/>
      <c r="GN97" s="399"/>
      <c r="GO97" s="399"/>
      <c r="GP97" s="399"/>
      <c r="GQ97" s="399"/>
      <c r="GR97" s="399"/>
      <c r="GS97" s="399"/>
      <c r="GT97" s="399"/>
      <c r="GU97" s="399"/>
      <c r="GV97" s="399"/>
      <c r="GW97" s="399"/>
      <c r="GX97" s="399"/>
      <c r="GY97" s="399"/>
      <c r="GZ97" s="399"/>
      <c r="HA97" s="399"/>
      <c r="HB97" s="399"/>
      <c r="HC97" s="399"/>
      <c r="HD97" s="399"/>
      <c r="HE97" s="399"/>
      <c r="HF97" s="399"/>
      <c r="HG97" s="399"/>
      <c r="HH97" s="399"/>
      <c r="HI97" s="399"/>
      <c r="HJ97" s="399"/>
      <c r="HK97" s="399"/>
      <c r="HL97" s="399"/>
      <c r="HM97" s="399"/>
      <c r="HN97" s="399"/>
      <c r="HO97" s="399"/>
      <c r="HP97" s="399"/>
      <c r="HQ97" s="399"/>
      <c r="HR97" s="399"/>
      <c r="HS97" s="399"/>
      <c r="HT97" s="399"/>
      <c r="HU97" s="399"/>
      <c r="HV97" s="399"/>
      <c r="HW97" s="399"/>
      <c r="HX97" s="399"/>
      <c r="HY97" s="399"/>
      <c r="HZ97" s="399"/>
      <c r="IA97" s="399"/>
      <c r="IB97" s="399"/>
      <c r="IC97" s="399"/>
      <c r="ID97" s="399"/>
      <c r="IE97" s="399"/>
      <c r="IF97" s="399"/>
      <c r="IG97" s="399"/>
      <c r="IH97" s="399"/>
      <c r="II97" s="399"/>
      <c r="IJ97" s="399"/>
      <c r="IK97" s="399"/>
      <c r="IL97" s="399"/>
      <c r="IM97" s="399"/>
      <c r="IN97" s="399"/>
      <c r="IO97" s="399"/>
      <c r="IP97" s="399"/>
      <c r="IQ97" s="399"/>
      <c r="IR97" s="399"/>
    </row>
    <row r="98" spans="1:252">
      <c r="A98" s="443"/>
      <c r="B98" s="443"/>
      <c r="C98" s="443"/>
      <c r="D98" s="443"/>
      <c r="E98" s="443"/>
      <c r="F98" s="443"/>
      <c r="G98" s="443"/>
      <c r="H98" s="443"/>
    </row>
    <row r="99" spans="1:252">
      <c r="A99" s="753" t="s">
        <v>4</v>
      </c>
      <c r="H99" s="429" t="s">
        <v>4</v>
      </c>
    </row>
    <row r="100" spans="1:252">
      <c r="H100" s="429" t="s">
        <v>4</v>
      </c>
    </row>
    <row r="101" spans="1:252">
      <c r="H101" s="429" t="s">
        <v>4</v>
      </c>
    </row>
    <row r="102" spans="1:252">
      <c r="H102" s="429" t="s">
        <v>4</v>
      </c>
    </row>
    <row r="103" spans="1:252">
      <c r="H103" s="429" t="s">
        <v>4</v>
      </c>
    </row>
    <row r="104" spans="1:252">
      <c r="H104" s="429" t="s">
        <v>4</v>
      </c>
    </row>
    <row r="105" spans="1:252">
      <c r="H105" s="429" t="s">
        <v>4</v>
      </c>
    </row>
    <row r="106" spans="1:252">
      <c r="H106" s="429" t="s">
        <v>4</v>
      </c>
    </row>
    <row r="107" spans="1:252">
      <c r="H107" s="429" t="s">
        <v>4</v>
      </c>
    </row>
    <row r="108" spans="1:252">
      <c r="H108" s="429" t="s">
        <v>4</v>
      </c>
    </row>
    <row r="109" spans="1:252">
      <c r="B109" s="444" t="s">
        <v>4</v>
      </c>
      <c r="C109" s="444"/>
      <c r="H109" s="429" t="s">
        <v>4</v>
      </c>
    </row>
    <row r="110" spans="1:252">
      <c r="H110" s="429" t="s">
        <v>4</v>
      </c>
    </row>
    <row r="111" spans="1:252">
      <c r="H111" s="429" t="s">
        <v>4</v>
      </c>
    </row>
    <row r="112" spans="1:252">
      <c r="H112" s="429" t="s">
        <v>4</v>
      </c>
    </row>
    <row r="113" spans="8:8">
      <c r="H113" s="429" t="s">
        <v>4</v>
      </c>
    </row>
    <row r="114" spans="8:8">
      <c r="H114" s="429" t="s">
        <v>4</v>
      </c>
    </row>
    <row r="115" spans="8:8">
      <c r="H115" s="429" t="s">
        <v>4</v>
      </c>
    </row>
    <row r="116" spans="8:8">
      <c r="H116" s="429" t="s">
        <v>4</v>
      </c>
    </row>
    <row r="117" spans="8:8">
      <c r="H117" s="429" t="s">
        <v>4</v>
      </c>
    </row>
    <row r="118" spans="8:8">
      <c r="H118" s="429" t="s">
        <v>4</v>
      </c>
    </row>
    <row r="119" spans="8:8">
      <c r="H119" s="429" t="s">
        <v>4</v>
      </c>
    </row>
    <row r="120" spans="8:8">
      <c r="H120" s="429" t="s">
        <v>4</v>
      </c>
    </row>
    <row r="121" spans="8:8">
      <c r="H121" s="429" t="s">
        <v>4</v>
      </c>
    </row>
    <row r="122" spans="8:8">
      <c r="H122" s="429" t="s">
        <v>4</v>
      </c>
    </row>
    <row r="123" spans="8:8">
      <c r="H123" s="429" t="s">
        <v>4</v>
      </c>
    </row>
    <row r="124" spans="8:8">
      <c r="H124" s="429" t="s">
        <v>4</v>
      </c>
    </row>
    <row r="125" spans="8:8">
      <c r="H125" s="429" t="s">
        <v>4</v>
      </c>
    </row>
    <row r="126" spans="8:8">
      <c r="H126" s="429" t="s">
        <v>4</v>
      </c>
    </row>
    <row r="127" spans="8:8">
      <c r="H127" s="429" t="s">
        <v>4</v>
      </c>
    </row>
    <row r="128" spans="8:8">
      <c r="H128" s="429" t="s">
        <v>4</v>
      </c>
    </row>
    <row r="129" spans="8:8">
      <c r="H129" s="429" t="s">
        <v>4</v>
      </c>
    </row>
    <row r="130" spans="8:8">
      <c r="H130" s="429" t="s">
        <v>4</v>
      </c>
    </row>
    <row r="131" spans="8:8">
      <c r="H131" s="429" t="s">
        <v>4</v>
      </c>
    </row>
    <row r="132" spans="8:8">
      <c r="H132" s="429" t="s">
        <v>4</v>
      </c>
    </row>
    <row r="133" spans="8:8">
      <c r="H133" s="429" t="s">
        <v>4</v>
      </c>
    </row>
    <row r="134" spans="8:8">
      <c r="H134" s="429" t="s">
        <v>4</v>
      </c>
    </row>
    <row r="135" spans="8:8">
      <c r="H135" s="429" t="s">
        <v>4</v>
      </c>
    </row>
    <row r="136" spans="8:8">
      <c r="H136" s="429" t="s">
        <v>4</v>
      </c>
    </row>
    <row r="137" spans="8:8">
      <c r="H137" s="429" t="s">
        <v>4</v>
      </c>
    </row>
    <row r="138" spans="8:8">
      <c r="H138" s="429" t="s">
        <v>4</v>
      </c>
    </row>
    <row r="139" spans="8:8">
      <c r="H139" s="429" t="s">
        <v>4</v>
      </c>
    </row>
    <row r="140" spans="8:8">
      <c r="H140" s="429" t="s">
        <v>4</v>
      </c>
    </row>
    <row r="141" spans="8:8">
      <c r="H141" s="429" t="s">
        <v>4</v>
      </c>
    </row>
    <row r="142" spans="8:8">
      <c r="H142" s="429" t="s">
        <v>4</v>
      </c>
    </row>
    <row r="143" spans="8:8">
      <c r="H143" s="429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49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74"/>
  <sheetViews>
    <sheetView showGridLines="0" zoomScale="75" zoomScaleNormal="75" workbookViewId="0">
      <selection activeCell="T29" sqref="T29"/>
    </sheetView>
  </sheetViews>
  <sheetFormatPr defaultColWidth="12.5703125" defaultRowHeight="15"/>
  <cols>
    <col min="1" max="1" width="6" style="447" bestFit="1" customWidth="1"/>
    <col min="2" max="2" width="2" style="447" customWidth="1"/>
    <col min="3" max="3" width="57.140625" style="447" customWidth="1"/>
    <col min="4" max="4" width="20.140625" style="447" customWidth="1"/>
    <col min="5" max="8" width="21.42578125" style="447" customWidth="1"/>
    <col min="9" max="9" width="16.7109375" style="447" customWidth="1"/>
    <col min="10" max="10" width="12.5703125" style="447"/>
    <col min="11" max="11" width="16.7109375" style="447" customWidth="1"/>
    <col min="12" max="12" width="22.85546875" style="447" customWidth="1"/>
    <col min="13" max="256" width="12.5703125" style="447"/>
    <col min="257" max="257" width="5" style="447" customWidth="1"/>
    <col min="258" max="258" width="2" style="447" customWidth="1"/>
    <col min="259" max="259" width="57.140625" style="447" customWidth="1"/>
    <col min="260" max="260" width="20.140625" style="447" customWidth="1"/>
    <col min="261" max="264" width="21.42578125" style="447" customWidth="1"/>
    <col min="265" max="265" width="16.7109375" style="447" customWidth="1"/>
    <col min="266" max="266" width="12.5703125" style="447"/>
    <col min="267" max="267" width="16.7109375" style="447" customWidth="1"/>
    <col min="268" max="268" width="22.85546875" style="447" customWidth="1"/>
    <col min="269" max="512" width="12.5703125" style="447"/>
    <col min="513" max="513" width="5" style="447" customWidth="1"/>
    <col min="514" max="514" width="2" style="447" customWidth="1"/>
    <col min="515" max="515" width="57.140625" style="447" customWidth="1"/>
    <col min="516" max="516" width="20.140625" style="447" customWidth="1"/>
    <col min="517" max="520" width="21.42578125" style="447" customWidth="1"/>
    <col min="521" max="521" width="16.7109375" style="447" customWidth="1"/>
    <col min="522" max="522" width="12.5703125" style="447"/>
    <col min="523" max="523" width="16.7109375" style="447" customWidth="1"/>
    <col min="524" max="524" width="22.85546875" style="447" customWidth="1"/>
    <col min="525" max="768" width="12.5703125" style="447"/>
    <col min="769" max="769" width="5" style="447" customWidth="1"/>
    <col min="770" max="770" width="2" style="447" customWidth="1"/>
    <col min="771" max="771" width="57.140625" style="447" customWidth="1"/>
    <col min="772" max="772" width="20.140625" style="447" customWidth="1"/>
    <col min="773" max="776" width="21.42578125" style="447" customWidth="1"/>
    <col min="777" max="777" width="16.7109375" style="447" customWidth="1"/>
    <col min="778" max="778" width="12.5703125" style="447"/>
    <col min="779" max="779" width="16.7109375" style="447" customWidth="1"/>
    <col min="780" max="780" width="22.85546875" style="447" customWidth="1"/>
    <col min="781" max="1024" width="12.5703125" style="447"/>
    <col min="1025" max="1025" width="5" style="447" customWidth="1"/>
    <col min="1026" max="1026" width="2" style="447" customWidth="1"/>
    <col min="1027" max="1027" width="57.140625" style="447" customWidth="1"/>
    <col min="1028" max="1028" width="20.140625" style="447" customWidth="1"/>
    <col min="1029" max="1032" width="21.42578125" style="447" customWidth="1"/>
    <col min="1033" max="1033" width="16.7109375" style="447" customWidth="1"/>
    <col min="1034" max="1034" width="12.5703125" style="447"/>
    <col min="1035" max="1035" width="16.7109375" style="447" customWidth="1"/>
    <col min="1036" max="1036" width="22.85546875" style="447" customWidth="1"/>
    <col min="1037" max="1280" width="12.5703125" style="447"/>
    <col min="1281" max="1281" width="5" style="447" customWidth="1"/>
    <col min="1282" max="1282" width="2" style="447" customWidth="1"/>
    <col min="1283" max="1283" width="57.140625" style="447" customWidth="1"/>
    <col min="1284" max="1284" width="20.140625" style="447" customWidth="1"/>
    <col min="1285" max="1288" width="21.42578125" style="447" customWidth="1"/>
    <col min="1289" max="1289" width="16.7109375" style="447" customWidth="1"/>
    <col min="1290" max="1290" width="12.5703125" style="447"/>
    <col min="1291" max="1291" width="16.7109375" style="447" customWidth="1"/>
    <col min="1292" max="1292" width="22.85546875" style="447" customWidth="1"/>
    <col min="1293" max="1536" width="12.5703125" style="447"/>
    <col min="1537" max="1537" width="5" style="447" customWidth="1"/>
    <col min="1538" max="1538" width="2" style="447" customWidth="1"/>
    <col min="1539" max="1539" width="57.140625" style="447" customWidth="1"/>
    <col min="1540" max="1540" width="20.140625" style="447" customWidth="1"/>
    <col min="1541" max="1544" width="21.42578125" style="447" customWidth="1"/>
    <col min="1545" max="1545" width="16.7109375" style="447" customWidth="1"/>
    <col min="1546" max="1546" width="12.5703125" style="447"/>
    <col min="1547" max="1547" width="16.7109375" style="447" customWidth="1"/>
    <col min="1548" max="1548" width="22.85546875" style="447" customWidth="1"/>
    <col min="1549" max="1792" width="12.5703125" style="447"/>
    <col min="1793" max="1793" width="5" style="447" customWidth="1"/>
    <col min="1794" max="1794" width="2" style="447" customWidth="1"/>
    <col min="1795" max="1795" width="57.140625" style="447" customWidth="1"/>
    <col min="1796" max="1796" width="20.140625" style="447" customWidth="1"/>
    <col min="1797" max="1800" width="21.42578125" style="447" customWidth="1"/>
    <col min="1801" max="1801" width="16.7109375" style="447" customWidth="1"/>
    <col min="1802" max="1802" width="12.5703125" style="447"/>
    <col min="1803" max="1803" width="16.7109375" style="447" customWidth="1"/>
    <col min="1804" max="1804" width="22.85546875" style="447" customWidth="1"/>
    <col min="1805" max="2048" width="12.5703125" style="447"/>
    <col min="2049" max="2049" width="5" style="447" customWidth="1"/>
    <col min="2050" max="2050" width="2" style="447" customWidth="1"/>
    <col min="2051" max="2051" width="57.140625" style="447" customWidth="1"/>
    <col min="2052" max="2052" width="20.140625" style="447" customWidth="1"/>
    <col min="2053" max="2056" width="21.42578125" style="447" customWidth="1"/>
    <col min="2057" max="2057" width="16.7109375" style="447" customWidth="1"/>
    <col min="2058" max="2058" width="12.5703125" style="447"/>
    <col min="2059" max="2059" width="16.7109375" style="447" customWidth="1"/>
    <col min="2060" max="2060" width="22.85546875" style="447" customWidth="1"/>
    <col min="2061" max="2304" width="12.5703125" style="447"/>
    <col min="2305" max="2305" width="5" style="447" customWidth="1"/>
    <col min="2306" max="2306" width="2" style="447" customWidth="1"/>
    <col min="2307" max="2307" width="57.140625" style="447" customWidth="1"/>
    <col min="2308" max="2308" width="20.140625" style="447" customWidth="1"/>
    <col min="2309" max="2312" width="21.42578125" style="447" customWidth="1"/>
    <col min="2313" max="2313" width="16.7109375" style="447" customWidth="1"/>
    <col min="2314" max="2314" width="12.5703125" style="447"/>
    <col min="2315" max="2315" width="16.7109375" style="447" customWidth="1"/>
    <col min="2316" max="2316" width="22.85546875" style="447" customWidth="1"/>
    <col min="2317" max="2560" width="12.5703125" style="447"/>
    <col min="2561" max="2561" width="5" style="447" customWidth="1"/>
    <col min="2562" max="2562" width="2" style="447" customWidth="1"/>
    <col min="2563" max="2563" width="57.140625" style="447" customWidth="1"/>
    <col min="2564" max="2564" width="20.140625" style="447" customWidth="1"/>
    <col min="2565" max="2568" width="21.42578125" style="447" customWidth="1"/>
    <col min="2569" max="2569" width="16.7109375" style="447" customWidth="1"/>
    <col min="2570" max="2570" width="12.5703125" style="447"/>
    <col min="2571" max="2571" width="16.7109375" style="447" customWidth="1"/>
    <col min="2572" max="2572" width="22.85546875" style="447" customWidth="1"/>
    <col min="2573" max="2816" width="12.5703125" style="447"/>
    <col min="2817" max="2817" width="5" style="447" customWidth="1"/>
    <col min="2818" max="2818" width="2" style="447" customWidth="1"/>
    <col min="2819" max="2819" width="57.140625" style="447" customWidth="1"/>
    <col min="2820" max="2820" width="20.140625" style="447" customWidth="1"/>
    <col min="2821" max="2824" width="21.42578125" style="447" customWidth="1"/>
    <col min="2825" max="2825" width="16.7109375" style="447" customWidth="1"/>
    <col min="2826" max="2826" width="12.5703125" style="447"/>
    <col min="2827" max="2827" width="16.7109375" style="447" customWidth="1"/>
    <col min="2828" max="2828" width="22.85546875" style="447" customWidth="1"/>
    <col min="2829" max="3072" width="12.5703125" style="447"/>
    <col min="3073" max="3073" width="5" style="447" customWidth="1"/>
    <col min="3074" max="3074" width="2" style="447" customWidth="1"/>
    <col min="3075" max="3075" width="57.140625" style="447" customWidth="1"/>
    <col min="3076" max="3076" width="20.140625" style="447" customWidth="1"/>
    <col min="3077" max="3080" width="21.42578125" style="447" customWidth="1"/>
    <col min="3081" max="3081" width="16.7109375" style="447" customWidth="1"/>
    <col min="3082" max="3082" width="12.5703125" style="447"/>
    <col min="3083" max="3083" width="16.7109375" style="447" customWidth="1"/>
    <col min="3084" max="3084" width="22.85546875" style="447" customWidth="1"/>
    <col min="3085" max="3328" width="12.5703125" style="447"/>
    <col min="3329" max="3329" width="5" style="447" customWidth="1"/>
    <col min="3330" max="3330" width="2" style="447" customWidth="1"/>
    <col min="3331" max="3331" width="57.140625" style="447" customWidth="1"/>
    <col min="3332" max="3332" width="20.140625" style="447" customWidth="1"/>
    <col min="3333" max="3336" width="21.42578125" style="447" customWidth="1"/>
    <col min="3337" max="3337" width="16.7109375" style="447" customWidth="1"/>
    <col min="3338" max="3338" width="12.5703125" style="447"/>
    <col min="3339" max="3339" width="16.7109375" style="447" customWidth="1"/>
    <col min="3340" max="3340" width="22.85546875" style="447" customWidth="1"/>
    <col min="3341" max="3584" width="12.5703125" style="447"/>
    <col min="3585" max="3585" width="5" style="447" customWidth="1"/>
    <col min="3586" max="3586" width="2" style="447" customWidth="1"/>
    <col min="3587" max="3587" width="57.140625" style="447" customWidth="1"/>
    <col min="3588" max="3588" width="20.140625" style="447" customWidth="1"/>
    <col min="3589" max="3592" width="21.42578125" style="447" customWidth="1"/>
    <col min="3593" max="3593" width="16.7109375" style="447" customWidth="1"/>
    <col min="3594" max="3594" width="12.5703125" style="447"/>
    <col min="3595" max="3595" width="16.7109375" style="447" customWidth="1"/>
    <col min="3596" max="3596" width="22.85546875" style="447" customWidth="1"/>
    <col min="3597" max="3840" width="12.5703125" style="447"/>
    <col min="3841" max="3841" width="5" style="447" customWidth="1"/>
    <col min="3842" max="3842" width="2" style="447" customWidth="1"/>
    <col min="3843" max="3843" width="57.140625" style="447" customWidth="1"/>
    <col min="3844" max="3844" width="20.140625" style="447" customWidth="1"/>
    <col min="3845" max="3848" width="21.42578125" style="447" customWidth="1"/>
    <col min="3849" max="3849" width="16.7109375" style="447" customWidth="1"/>
    <col min="3850" max="3850" width="12.5703125" style="447"/>
    <col min="3851" max="3851" width="16.7109375" style="447" customWidth="1"/>
    <col min="3852" max="3852" width="22.85546875" style="447" customWidth="1"/>
    <col min="3853" max="4096" width="12.5703125" style="447"/>
    <col min="4097" max="4097" width="5" style="447" customWidth="1"/>
    <col min="4098" max="4098" width="2" style="447" customWidth="1"/>
    <col min="4099" max="4099" width="57.140625" style="447" customWidth="1"/>
    <col min="4100" max="4100" width="20.140625" style="447" customWidth="1"/>
    <col min="4101" max="4104" width="21.42578125" style="447" customWidth="1"/>
    <col min="4105" max="4105" width="16.7109375" style="447" customWidth="1"/>
    <col min="4106" max="4106" width="12.5703125" style="447"/>
    <col min="4107" max="4107" width="16.7109375" style="447" customWidth="1"/>
    <col min="4108" max="4108" width="22.85546875" style="447" customWidth="1"/>
    <col min="4109" max="4352" width="12.5703125" style="447"/>
    <col min="4353" max="4353" width="5" style="447" customWidth="1"/>
    <col min="4354" max="4354" width="2" style="447" customWidth="1"/>
    <col min="4355" max="4355" width="57.140625" style="447" customWidth="1"/>
    <col min="4356" max="4356" width="20.140625" style="447" customWidth="1"/>
    <col min="4357" max="4360" width="21.42578125" style="447" customWidth="1"/>
    <col min="4361" max="4361" width="16.7109375" style="447" customWidth="1"/>
    <col min="4362" max="4362" width="12.5703125" style="447"/>
    <col min="4363" max="4363" width="16.7109375" style="447" customWidth="1"/>
    <col min="4364" max="4364" width="22.85546875" style="447" customWidth="1"/>
    <col min="4365" max="4608" width="12.5703125" style="447"/>
    <col min="4609" max="4609" width="5" style="447" customWidth="1"/>
    <col min="4610" max="4610" width="2" style="447" customWidth="1"/>
    <col min="4611" max="4611" width="57.140625" style="447" customWidth="1"/>
    <col min="4612" max="4612" width="20.140625" style="447" customWidth="1"/>
    <col min="4613" max="4616" width="21.42578125" style="447" customWidth="1"/>
    <col min="4617" max="4617" width="16.7109375" style="447" customWidth="1"/>
    <col min="4618" max="4618" width="12.5703125" style="447"/>
    <col min="4619" max="4619" width="16.7109375" style="447" customWidth="1"/>
    <col min="4620" max="4620" width="22.85546875" style="447" customWidth="1"/>
    <col min="4621" max="4864" width="12.5703125" style="447"/>
    <col min="4865" max="4865" width="5" style="447" customWidth="1"/>
    <col min="4866" max="4866" width="2" style="447" customWidth="1"/>
    <col min="4867" max="4867" width="57.140625" style="447" customWidth="1"/>
    <col min="4868" max="4868" width="20.140625" style="447" customWidth="1"/>
    <col min="4869" max="4872" width="21.42578125" style="447" customWidth="1"/>
    <col min="4873" max="4873" width="16.7109375" style="447" customWidth="1"/>
    <col min="4874" max="4874" width="12.5703125" style="447"/>
    <col min="4875" max="4875" width="16.7109375" style="447" customWidth="1"/>
    <col min="4876" max="4876" width="22.85546875" style="447" customWidth="1"/>
    <col min="4877" max="5120" width="12.5703125" style="447"/>
    <col min="5121" max="5121" width="5" style="447" customWidth="1"/>
    <col min="5122" max="5122" width="2" style="447" customWidth="1"/>
    <col min="5123" max="5123" width="57.140625" style="447" customWidth="1"/>
    <col min="5124" max="5124" width="20.140625" style="447" customWidth="1"/>
    <col min="5125" max="5128" width="21.42578125" style="447" customWidth="1"/>
    <col min="5129" max="5129" width="16.7109375" style="447" customWidth="1"/>
    <col min="5130" max="5130" width="12.5703125" style="447"/>
    <col min="5131" max="5131" width="16.7109375" style="447" customWidth="1"/>
    <col min="5132" max="5132" width="22.85546875" style="447" customWidth="1"/>
    <col min="5133" max="5376" width="12.5703125" style="447"/>
    <col min="5377" max="5377" width="5" style="447" customWidth="1"/>
    <col min="5378" max="5378" width="2" style="447" customWidth="1"/>
    <col min="5379" max="5379" width="57.140625" style="447" customWidth="1"/>
    <col min="5380" max="5380" width="20.140625" style="447" customWidth="1"/>
    <col min="5381" max="5384" width="21.42578125" style="447" customWidth="1"/>
    <col min="5385" max="5385" width="16.7109375" style="447" customWidth="1"/>
    <col min="5386" max="5386" width="12.5703125" style="447"/>
    <col min="5387" max="5387" width="16.7109375" style="447" customWidth="1"/>
    <col min="5388" max="5388" width="22.85546875" style="447" customWidth="1"/>
    <col min="5389" max="5632" width="12.5703125" style="447"/>
    <col min="5633" max="5633" width="5" style="447" customWidth="1"/>
    <col min="5634" max="5634" width="2" style="447" customWidth="1"/>
    <col min="5635" max="5635" width="57.140625" style="447" customWidth="1"/>
    <col min="5636" max="5636" width="20.140625" style="447" customWidth="1"/>
    <col min="5637" max="5640" width="21.42578125" style="447" customWidth="1"/>
    <col min="5641" max="5641" width="16.7109375" style="447" customWidth="1"/>
    <col min="5642" max="5642" width="12.5703125" style="447"/>
    <col min="5643" max="5643" width="16.7109375" style="447" customWidth="1"/>
    <col min="5644" max="5644" width="22.85546875" style="447" customWidth="1"/>
    <col min="5645" max="5888" width="12.5703125" style="447"/>
    <col min="5889" max="5889" width="5" style="447" customWidth="1"/>
    <col min="5890" max="5890" width="2" style="447" customWidth="1"/>
    <col min="5891" max="5891" width="57.140625" style="447" customWidth="1"/>
    <col min="5892" max="5892" width="20.140625" style="447" customWidth="1"/>
    <col min="5893" max="5896" width="21.42578125" style="447" customWidth="1"/>
    <col min="5897" max="5897" width="16.7109375" style="447" customWidth="1"/>
    <col min="5898" max="5898" width="12.5703125" style="447"/>
    <col min="5899" max="5899" width="16.7109375" style="447" customWidth="1"/>
    <col min="5900" max="5900" width="22.85546875" style="447" customWidth="1"/>
    <col min="5901" max="6144" width="12.5703125" style="447"/>
    <col min="6145" max="6145" width="5" style="447" customWidth="1"/>
    <col min="6146" max="6146" width="2" style="447" customWidth="1"/>
    <col min="6147" max="6147" width="57.140625" style="447" customWidth="1"/>
    <col min="6148" max="6148" width="20.140625" style="447" customWidth="1"/>
    <col min="6149" max="6152" width="21.42578125" style="447" customWidth="1"/>
    <col min="6153" max="6153" width="16.7109375" style="447" customWidth="1"/>
    <col min="6154" max="6154" width="12.5703125" style="447"/>
    <col min="6155" max="6155" width="16.7109375" style="447" customWidth="1"/>
    <col min="6156" max="6156" width="22.85546875" style="447" customWidth="1"/>
    <col min="6157" max="6400" width="12.5703125" style="447"/>
    <col min="6401" max="6401" width="5" style="447" customWidth="1"/>
    <col min="6402" max="6402" width="2" style="447" customWidth="1"/>
    <col min="6403" max="6403" width="57.140625" style="447" customWidth="1"/>
    <col min="6404" max="6404" width="20.140625" style="447" customWidth="1"/>
    <col min="6405" max="6408" width="21.42578125" style="447" customWidth="1"/>
    <col min="6409" max="6409" width="16.7109375" style="447" customWidth="1"/>
    <col min="6410" max="6410" width="12.5703125" style="447"/>
    <col min="6411" max="6411" width="16.7109375" style="447" customWidth="1"/>
    <col min="6412" max="6412" width="22.85546875" style="447" customWidth="1"/>
    <col min="6413" max="6656" width="12.5703125" style="447"/>
    <col min="6657" max="6657" width="5" style="447" customWidth="1"/>
    <col min="6658" max="6658" width="2" style="447" customWidth="1"/>
    <col min="6659" max="6659" width="57.140625" style="447" customWidth="1"/>
    <col min="6660" max="6660" width="20.140625" style="447" customWidth="1"/>
    <col min="6661" max="6664" width="21.42578125" style="447" customWidth="1"/>
    <col min="6665" max="6665" width="16.7109375" style="447" customWidth="1"/>
    <col min="6666" max="6666" width="12.5703125" style="447"/>
    <col min="6667" max="6667" width="16.7109375" style="447" customWidth="1"/>
    <col min="6668" max="6668" width="22.85546875" style="447" customWidth="1"/>
    <col min="6669" max="6912" width="12.5703125" style="447"/>
    <col min="6913" max="6913" width="5" style="447" customWidth="1"/>
    <col min="6914" max="6914" width="2" style="447" customWidth="1"/>
    <col min="6915" max="6915" width="57.140625" style="447" customWidth="1"/>
    <col min="6916" max="6916" width="20.140625" style="447" customWidth="1"/>
    <col min="6917" max="6920" width="21.42578125" style="447" customWidth="1"/>
    <col min="6921" max="6921" width="16.7109375" style="447" customWidth="1"/>
    <col min="6922" max="6922" width="12.5703125" style="447"/>
    <col min="6923" max="6923" width="16.7109375" style="447" customWidth="1"/>
    <col min="6924" max="6924" width="22.85546875" style="447" customWidth="1"/>
    <col min="6925" max="7168" width="12.5703125" style="447"/>
    <col min="7169" max="7169" width="5" style="447" customWidth="1"/>
    <col min="7170" max="7170" width="2" style="447" customWidth="1"/>
    <col min="7171" max="7171" width="57.140625" style="447" customWidth="1"/>
    <col min="7172" max="7172" width="20.140625" style="447" customWidth="1"/>
    <col min="7173" max="7176" width="21.42578125" style="447" customWidth="1"/>
    <col min="7177" max="7177" width="16.7109375" style="447" customWidth="1"/>
    <col min="7178" max="7178" width="12.5703125" style="447"/>
    <col min="7179" max="7179" width="16.7109375" style="447" customWidth="1"/>
    <col min="7180" max="7180" width="22.85546875" style="447" customWidth="1"/>
    <col min="7181" max="7424" width="12.5703125" style="447"/>
    <col min="7425" max="7425" width="5" style="447" customWidth="1"/>
    <col min="7426" max="7426" width="2" style="447" customWidth="1"/>
    <col min="7427" max="7427" width="57.140625" style="447" customWidth="1"/>
    <col min="7428" max="7428" width="20.140625" style="447" customWidth="1"/>
    <col min="7429" max="7432" width="21.42578125" style="447" customWidth="1"/>
    <col min="7433" max="7433" width="16.7109375" style="447" customWidth="1"/>
    <col min="7434" max="7434" width="12.5703125" style="447"/>
    <col min="7435" max="7435" width="16.7109375" style="447" customWidth="1"/>
    <col min="7436" max="7436" width="22.85546875" style="447" customWidth="1"/>
    <col min="7437" max="7680" width="12.5703125" style="447"/>
    <col min="7681" max="7681" width="5" style="447" customWidth="1"/>
    <col min="7682" max="7682" width="2" style="447" customWidth="1"/>
    <col min="7683" max="7683" width="57.140625" style="447" customWidth="1"/>
    <col min="7684" max="7684" width="20.140625" style="447" customWidth="1"/>
    <col min="7685" max="7688" width="21.42578125" style="447" customWidth="1"/>
    <col min="7689" max="7689" width="16.7109375" style="447" customWidth="1"/>
    <col min="7690" max="7690" width="12.5703125" style="447"/>
    <col min="7691" max="7691" width="16.7109375" style="447" customWidth="1"/>
    <col min="7692" max="7692" width="22.85546875" style="447" customWidth="1"/>
    <col min="7693" max="7936" width="12.5703125" style="447"/>
    <col min="7937" max="7937" width="5" style="447" customWidth="1"/>
    <col min="7938" max="7938" width="2" style="447" customWidth="1"/>
    <col min="7939" max="7939" width="57.140625" style="447" customWidth="1"/>
    <col min="7940" max="7940" width="20.140625" style="447" customWidth="1"/>
    <col min="7941" max="7944" width="21.42578125" style="447" customWidth="1"/>
    <col min="7945" max="7945" width="16.7109375" style="447" customWidth="1"/>
    <col min="7946" max="7946" width="12.5703125" style="447"/>
    <col min="7947" max="7947" width="16.7109375" style="447" customWidth="1"/>
    <col min="7948" max="7948" width="22.85546875" style="447" customWidth="1"/>
    <col min="7949" max="8192" width="12.5703125" style="447"/>
    <col min="8193" max="8193" width="5" style="447" customWidth="1"/>
    <col min="8194" max="8194" width="2" style="447" customWidth="1"/>
    <col min="8195" max="8195" width="57.140625" style="447" customWidth="1"/>
    <col min="8196" max="8196" width="20.140625" style="447" customWidth="1"/>
    <col min="8197" max="8200" width="21.42578125" style="447" customWidth="1"/>
    <col min="8201" max="8201" width="16.7109375" style="447" customWidth="1"/>
    <col min="8202" max="8202" width="12.5703125" style="447"/>
    <col min="8203" max="8203" width="16.7109375" style="447" customWidth="1"/>
    <col min="8204" max="8204" width="22.85546875" style="447" customWidth="1"/>
    <col min="8205" max="8448" width="12.5703125" style="447"/>
    <col min="8449" max="8449" width="5" style="447" customWidth="1"/>
    <col min="8450" max="8450" width="2" style="447" customWidth="1"/>
    <col min="8451" max="8451" width="57.140625" style="447" customWidth="1"/>
    <col min="8452" max="8452" width="20.140625" style="447" customWidth="1"/>
    <col min="8453" max="8456" width="21.42578125" style="447" customWidth="1"/>
    <col min="8457" max="8457" width="16.7109375" style="447" customWidth="1"/>
    <col min="8458" max="8458" width="12.5703125" style="447"/>
    <col min="8459" max="8459" width="16.7109375" style="447" customWidth="1"/>
    <col min="8460" max="8460" width="22.85546875" style="447" customWidth="1"/>
    <col min="8461" max="8704" width="12.5703125" style="447"/>
    <col min="8705" max="8705" width="5" style="447" customWidth="1"/>
    <col min="8706" max="8706" width="2" style="447" customWidth="1"/>
    <col min="8707" max="8707" width="57.140625" style="447" customWidth="1"/>
    <col min="8708" max="8708" width="20.140625" style="447" customWidth="1"/>
    <col min="8709" max="8712" width="21.42578125" style="447" customWidth="1"/>
    <col min="8713" max="8713" width="16.7109375" style="447" customWidth="1"/>
    <col min="8714" max="8714" width="12.5703125" style="447"/>
    <col min="8715" max="8715" width="16.7109375" style="447" customWidth="1"/>
    <col min="8716" max="8716" width="22.85546875" style="447" customWidth="1"/>
    <col min="8717" max="8960" width="12.5703125" style="447"/>
    <col min="8961" max="8961" width="5" style="447" customWidth="1"/>
    <col min="8962" max="8962" width="2" style="447" customWidth="1"/>
    <col min="8963" max="8963" width="57.140625" style="447" customWidth="1"/>
    <col min="8964" max="8964" width="20.140625" style="447" customWidth="1"/>
    <col min="8965" max="8968" width="21.42578125" style="447" customWidth="1"/>
    <col min="8969" max="8969" width="16.7109375" style="447" customWidth="1"/>
    <col min="8970" max="8970" width="12.5703125" style="447"/>
    <col min="8971" max="8971" width="16.7109375" style="447" customWidth="1"/>
    <col min="8972" max="8972" width="22.85546875" style="447" customWidth="1"/>
    <col min="8973" max="9216" width="12.5703125" style="447"/>
    <col min="9217" max="9217" width="5" style="447" customWidth="1"/>
    <col min="9218" max="9218" width="2" style="447" customWidth="1"/>
    <col min="9219" max="9219" width="57.140625" style="447" customWidth="1"/>
    <col min="9220" max="9220" width="20.140625" style="447" customWidth="1"/>
    <col min="9221" max="9224" width="21.42578125" style="447" customWidth="1"/>
    <col min="9225" max="9225" width="16.7109375" style="447" customWidth="1"/>
    <col min="9226" max="9226" width="12.5703125" style="447"/>
    <col min="9227" max="9227" width="16.7109375" style="447" customWidth="1"/>
    <col min="9228" max="9228" width="22.85546875" style="447" customWidth="1"/>
    <col min="9229" max="9472" width="12.5703125" style="447"/>
    <col min="9473" max="9473" width="5" style="447" customWidth="1"/>
    <col min="9474" max="9474" width="2" style="447" customWidth="1"/>
    <col min="9475" max="9475" width="57.140625" style="447" customWidth="1"/>
    <col min="9476" max="9476" width="20.140625" style="447" customWidth="1"/>
    <col min="9477" max="9480" width="21.42578125" style="447" customWidth="1"/>
    <col min="9481" max="9481" width="16.7109375" style="447" customWidth="1"/>
    <col min="9482" max="9482" width="12.5703125" style="447"/>
    <col min="9483" max="9483" width="16.7109375" style="447" customWidth="1"/>
    <col min="9484" max="9484" width="22.85546875" style="447" customWidth="1"/>
    <col min="9485" max="9728" width="12.5703125" style="447"/>
    <col min="9729" max="9729" width="5" style="447" customWidth="1"/>
    <col min="9730" max="9730" width="2" style="447" customWidth="1"/>
    <col min="9731" max="9731" width="57.140625" style="447" customWidth="1"/>
    <col min="9732" max="9732" width="20.140625" style="447" customWidth="1"/>
    <col min="9733" max="9736" width="21.42578125" style="447" customWidth="1"/>
    <col min="9737" max="9737" width="16.7109375" style="447" customWidth="1"/>
    <col min="9738" max="9738" width="12.5703125" style="447"/>
    <col min="9739" max="9739" width="16.7109375" style="447" customWidth="1"/>
    <col min="9740" max="9740" width="22.85546875" style="447" customWidth="1"/>
    <col min="9741" max="9984" width="12.5703125" style="447"/>
    <col min="9985" max="9985" width="5" style="447" customWidth="1"/>
    <col min="9986" max="9986" width="2" style="447" customWidth="1"/>
    <col min="9987" max="9987" width="57.140625" style="447" customWidth="1"/>
    <col min="9988" max="9988" width="20.140625" style="447" customWidth="1"/>
    <col min="9989" max="9992" width="21.42578125" style="447" customWidth="1"/>
    <col min="9993" max="9993" width="16.7109375" style="447" customWidth="1"/>
    <col min="9994" max="9994" width="12.5703125" style="447"/>
    <col min="9995" max="9995" width="16.7109375" style="447" customWidth="1"/>
    <col min="9996" max="9996" width="22.85546875" style="447" customWidth="1"/>
    <col min="9997" max="10240" width="12.5703125" style="447"/>
    <col min="10241" max="10241" width="5" style="447" customWidth="1"/>
    <col min="10242" max="10242" width="2" style="447" customWidth="1"/>
    <col min="10243" max="10243" width="57.140625" style="447" customWidth="1"/>
    <col min="10244" max="10244" width="20.140625" style="447" customWidth="1"/>
    <col min="10245" max="10248" width="21.42578125" style="447" customWidth="1"/>
    <col min="10249" max="10249" width="16.7109375" style="447" customWidth="1"/>
    <col min="10250" max="10250" width="12.5703125" style="447"/>
    <col min="10251" max="10251" width="16.7109375" style="447" customWidth="1"/>
    <col min="10252" max="10252" width="22.85546875" style="447" customWidth="1"/>
    <col min="10253" max="10496" width="12.5703125" style="447"/>
    <col min="10497" max="10497" width="5" style="447" customWidth="1"/>
    <col min="10498" max="10498" width="2" style="447" customWidth="1"/>
    <col min="10499" max="10499" width="57.140625" style="447" customWidth="1"/>
    <col min="10500" max="10500" width="20.140625" style="447" customWidth="1"/>
    <col min="10501" max="10504" width="21.42578125" style="447" customWidth="1"/>
    <col min="10505" max="10505" width="16.7109375" style="447" customWidth="1"/>
    <col min="10506" max="10506" width="12.5703125" style="447"/>
    <col min="10507" max="10507" width="16.7109375" style="447" customWidth="1"/>
    <col min="10508" max="10508" width="22.85546875" style="447" customWidth="1"/>
    <col min="10509" max="10752" width="12.5703125" style="447"/>
    <col min="10753" max="10753" width="5" style="447" customWidth="1"/>
    <col min="10754" max="10754" width="2" style="447" customWidth="1"/>
    <col min="10755" max="10755" width="57.140625" style="447" customWidth="1"/>
    <col min="10756" max="10756" width="20.140625" style="447" customWidth="1"/>
    <col min="10757" max="10760" width="21.42578125" style="447" customWidth="1"/>
    <col min="10761" max="10761" width="16.7109375" style="447" customWidth="1"/>
    <col min="10762" max="10762" width="12.5703125" style="447"/>
    <col min="10763" max="10763" width="16.7109375" style="447" customWidth="1"/>
    <col min="10764" max="10764" width="22.85546875" style="447" customWidth="1"/>
    <col min="10765" max="11008" width="12.5703125" style="447"/>
    <col min="11009" max="11009" width="5" style="447" customWidth="1"/>
    <col min="11010" max="11010" width="2" style="447" customWidth="1"/>
    <col min="11011" max="11011" width="57.140625" style="447" customWidth="1"/>
    <col min="11012" max="11012" width="20.140625" style="447" customWidth="1"/>
    <col min="11013" max="11016" width="21.42578125" style="447" customWidth="1"/>
    <col min="11017" max="11017" width="16.7109375" style="447" customWidth="1"/>
    <col min="11018" max="11018" width="12.5703125" style="447"/>
    <col min="11019" max="11019" width="16.7109375" style="447" customWidth="1"/>
    <col min="11020" max="11020" width="22.85546875" style="447" customWidth="1"/>
    <col min="11021" max="11264" width="12.5703125" style="447"/>
    <col min="11265" max="11265" width="5" style="447" customWidth="1"/>
    <col min="11266" max="11266" width="2" style="447" customWidth="1"/>
    <col min="11267" max="11267" width="57.140625" style="447" customWidth="1"/>
    <col min="11268" max="11268" width="20.140625" style="447" customWidth="1"/>
    <col min="11269" max="11272" width="21.42578125" style="447" customWidth="1"/>
    <col min="11273" max="11273" width="16.7109375" style="447" customWidth="1"/>
    <col min="11274" max="11274" width="12.5703125" style="447"/>
    <col min="11275" max="11275" width="16.7109375" style="447" customWidth="1"/>
    <col min="11276" max="11276" width="22.85546875" style="447" customWidth="1"/>
    <col min="11277" max="11520" width="12.5703125" style="447"/>
    <col min="11521" max="11521" width="5" style="447" customWidth="1"/>
    <col min="11522" max="11522" width="2" style="447" customWidth="1"/>
    <col min="11523" max="11523" width="57.140625" style="447" customWidth="1"/>
    <col min="11524" max="11524" width="20.140625" style="447" customWidth="1"/>
    <col min="11525" max="11528" width="21.42578125" style="447" customWidth="1"/>
    <col min="11529" max="11529" width="16.7109375" style="447" customWidth="1"/>
    <col min="11530" max="11530" width="12.5703125" style="447"/>
    <col min="11531" max="11531" width="16.7109375" style="447" customWidth="1"/>
    <col min="11532" max="11532" width="22.85546875" style="447" customWidth="1"/>
    <col min="11533" max="11776" width="12.5703125" style="447"/>
    <col min="11777" max="11777" width="5" style="447" customWidth="1"/>
    <col min="11778" max="11778" width="2" style="447" customWidth="1"/>
    <col min="11779" max="11779" width="57.140625" style="447" customWidth="1"/>
    <col min="11780" max="11780" width="20.140625" style="447" customWidth="1"/>
    <col min="11781" max="11784" width="21.42578125" style="447" customWidth="1"/>
    <col min="11785" max="11785" width="16.7109375" style="447" customWidth="1"/>
    <col min="11786" max="11786" width="12.5703125" style="447"/>
    <col min="11787" max="11787" width="16.7109375" style="447" customWidth="1"/>
    <col min="11788" max="11788" width="22.85546875" style="447" customWidth="1"/>
    <col min="11789" max="12032" width="12.5703125" style="447"/>
    <col min="12033" max="12033" width="5" style="447" customWidth="1"/>
    <col min="12034" max="12034" width="2" style="447" customWidth="1"/>
    <col min="12035" max="12035" width="57.140625" style="447" customWidth="1"/>
    <col min="12036" max="12036" width="20.140625" style="447" customWidth="1"/>
    <col min="12037" max="12040" width="21.42578125" style="447" customWidth="1"/>
    <col min="12041" max="12041" width="16.7109375" style="447" customWidth="1"/>
    <col min="12042" max="12042" width="12.5703125" style="447"/>
    <col min="12043" max="12043" width="16.7109375" style="447" customWidth="1"/>
    <col min="12044" max="12044" width="22.85546875" style="447" customWidth="1"/>
    <col min="12045" max="12288" width="12.5703125" style="447"/>
    <col min="12289" max="12289" width="5" style="447" customWidth="1"/>
    <col min="12290" max="12290" width="2" style="447" customWidth="1"/>
    <col min="12291" max="12291" width="57.140625" style="447" customWidth="1"/>
    <col min="12292" max="12292" width="20.140625" style="447" customWidth="1"/>
    <col min="12293" max="12296" width="21.42578125" style="447" customWidth="1"/>
    <col min="12297" max="12297" width="16.7109375" style="447" customWidth="1"/>
    <col min="12298" max="12298" width="12.5703125" style="447"/>
    <col min="12299" max="12299" width="16.7109375" style="447" customWidth="1"/>
    <col min="12300" max="12300" width="22.85546875" style="447" customWidth="1"/>
    <col min="12301" max="12544" width="12.5703125" style="447"/>
    <col min="12545" max="12545" width="5" style="447" customWidth="1"/>
    <col min="12546" max="12546" width="2" style="447" customWidth="1"/>
    <col min="12547" max="12547" width="57.140625" style="447" customWidth="1"/>
    <col min="12548" max="12548" width="20.140625" style="447" customWidth="1"/>
    <col min="12549" max="12552" width="21.42578125" style="447" customWidth="1"/>
    <col min="12553" max="12553" width="16.7109375" style="447" customWidth="1"/>
    <col min="12554" max="12554" width="12.5703125" style="447"/>
    <col min="12555" max="12555" width="16.7109375" style="447" customWidth="1"/>
    <col min="12556" max="12556" width="22.85546875" style="447" customWidth="1"/>
    <col min="12557" max="12800" width="12.5703125" style="447"/>
    <col min="12801" max="12801" width="5" style="447" customWidth="1"/>
    <col min="12802" max="12802" width="2" style="447" customWidth="1"/>
    <col min="12803" max="12803" width="57.140625" style="447" customWidth="1"/>
    <col min="12804" max="12804" width="20.140625" style="447" customWidth="1"/>
    <col min="12805" max="12808" width="21.42578125" style="447" customWidth="1"/>
    <col min="12809" max="12809" width="16.7109375" style="447" customWidth="1"/>
    <col min="12810" max="12810" width="12.5703125" style="447"/>
    <col min="12811" max="12811" width="16.7109375" style="447" customWidth="1"/>
    <col min="12812" max="12812" width="22.85546875" style="447" customWidth="1"/>
    <col min="12813" max="13056" width="12.5703125" style="447"/>
    <col min="13057" max="13057" width="5" style="447" customWidth="1"/>
    <col min="13058" max="13058" width="2" style="447" customWidth="1"/>
    <col min="13059" max="13059" width="57.140625" style="447" customWidth="1"/>
    <col min="13060" max="13060" width="20.140625" style="447" customWidth="1"/>
    <col min="13061" max="13064" width="21.42578125" style="447" customWidth="1"/>
    <col min="13065" max="13065" width="16.7109375" style="447" customWidth="1"/>
    <col min="13066" max="13066" width="12.5703125" style="447"/>
    <col min="13067" max="13067" width="16.7109375" style="447" customWidth="1"/>
    <col min="13068" max="13068" width="22.85546875" style="447" customWidth="1"/>
    <col min="13069" max="13312" width="12.5703125" style="447"/>
    <col min="13313" max="13313" width="5" style="447" customWidth="1"/>
    <col min="13314" max="13314" width="2" style="447" customWidth="1"/>
    <col min="13315" max="13315" width="57.140625" style="447" customWidth="1"/>
    <col min="13316" max="13316" width="20.140625" style="447" customWidth="1"/>
    <col min="13317" max="13320" width="21.42578125" style="447" customWidth="1"/>
    <col min="13321" max="13321" width="16.7109375" style="447" customWidth="1"/>
    <col min="13322" max="13322" width="12.5703125" style="447"/>
    <col min="13323" max="13323" width="16.7109375" style="447" customWidth="1"/>
    <col min="13324" max="13324" width="22.85546875" style="447" customWidth="1"/>
    <col min="13325" max="13568" width="12.5703125" style="447"/>
    <col min="13569" max="13569" width="5" style="447" customWidth="1"/>
    <col min="13570" max="13570" width="2" style="447" customWidth="1"/>
    <col min="13571" max="13571" width="57.140625" style="447" customWidth="1"/>
    <col min="13572" max="13572" width="20.140625" style="447" customWidth="1"/>
    <col min="13573" max="13576" width="21.42578125" style="447" customWidth="1"/>
    <col min="13577" max="13577" width="16.7109375" style="447" customWidth="1"/>
    <col min="13578" max="13578" width="12.5703125" style="447"/>
    <col min="13579" max="13579" width="16.7109375" style="447" customWidth="1"/>
    <col min="13580" max="13580" width="22.85546875" style="447" customWidth="1"/>
    <col min="13581" max="13824" width="12.5703125" style="447"/>
    <col min="13825" max="13825" width="5" style="447" customWidth="1"/>
    <col min="13826" max="13826" width="2" style="447" customWidth="1"/>
    <col min="13827" max="13827" width="57.140625" style="447" customWidth="1"/>
    <col min="13828" max="13828" width="20.140625" style="447" customWidth="1"/>
    <col min="13829" max="13832" width="21.42578125" style="447" customWidth="1"/>
    <col min="13833" max="13833" width="16.7109375" style="447" customWidth="1"/>
    <col min="13834" max="13834" width="12.5703125" style="447"/>
    <col min="13835" max="13835" width="16.7109375" style="447" customWidth="1"/>
    <col min="13836" max="13836" width="22.85546875" style="447" customWidth="1"/>
    <col min="13837" max="14080" width="12.5703125" style="447"/>
    <col min="14081" max="14081" width="5" style="447" customWidth="1"/>
    <col min="14082" max="14082" width="2" style="447" customWidth="1"/>
    <col min="14083" max="14083" width="57.140625" style="447" customWidth="1"/>
    <col min="14084" max="14084" width="20.140625" style="447" customWidth="1"/>
    <col min="14085" max="14088" width="21.42578125" style="447" customWidth="1"/>
    <col min="14089" max="14089" width="16.7109375" style="447" customWidth="1"/>
    <col min="14090" max="14090" width="12.5703125" style="447"/>
    <col min="14091" max="14091" width="16.7109375" style="447" customWidth="1"/>
    <col min="14092" max="14092" width="22.85546875" style="447" customWidth="1"/>
    <col min="14093" max="14336" width="12.5703125" style="447"/>
    <col min="14337" max="14337" width="5" style="447" customWidth="1"/>
    <col min="14338" max="14338" width="2" style="447" customWidth="1"/>
    <col min="14339" max="14339" width="57.140625" style="447" customWidth="1"/>
    <col min="14340" max="14340" width="20.140625" style="447" customWidth="1"/>
    <col min="14341" max="14344" width="21.42578125" style="447" customWidth="1"/>
    <col min="14345" max="14345" width="16.7109375" style="447" customWidth="1"/>
    <col min="14346" max="14346" width="12.5703125" style="447"/>
    <col min="14347" max="14347" width="16.7109375" style="447" customWidth="1"/>
    <col min="14348" max="14348" width="22.85546875" style="447" customWidth="1"/>
    <col min="14349" max="14592" width="12.5703125" style="447"/>
    <col min="14593" max="14593" width="5" style="447" customWidth="1"/>
    <col min="14594" max="14594" width="2" style="447" customWidth="1"/>
    <col min="14595" max="14595" width="57.140625" style="447" customWidth="1"/>
    <col min="14596" max="14596" width="20.140625" style="447" customWidth="1"/>
    <col min="14597" max="14600" width="21.42578125" style="447" customWidth="1"/>
    <col min="14601" max="14601" width="16.7109375" style="447" customWidth="1"/>
    <col min="14602" max="14602" width="12.5703125" style="447"/>
    <col min="14603" max="14603" width="16.7109375" style="447" customWidth="1"/>
    <col min="14604" max="14604" width="22.85546875" style="447" customWidth="1"/>
    <col min="14605" max="14848" width="12.5703125" style="447"/>
    <col min="14849" max="14849" width="5" style="447" customWidth="1"/>
    <col min="14850" max="14850" width="2" style="447" customWidth="1"/>
    <col min="14851" max="14851" width="57.140625" style="447" customWidth="1"/>
    <col min="14852" max="14852" width="20.140625" style="447" customWidth="1"/>
    <col min="14853" max="14856" width="21.42578125" style="447" customWidth="1"/>
    <col min="14857" max="14857" width="16.7109375" style="447" customWidth="1"/>
    <col min="14858" max="14858" width="12.5703125" style="447"/>
    <col min="14859" max="14859" width="16.7109375" style="447" customWidth="1"/>
    <col min="14860" max="14860" width="22.85546875" style="447" customWidth="1"/>
    <col min="14861" max="15104" width="12.5703125" style="447"/>
    <col min="15105" max="15105" width="5" style="447" customWidth="1"/>
    <col min="15106" max="15106" width="2" style="447" customWidth="1"/>
    <col min="15107" max="15107" width="57.140625" style="447" customWidth="1"/>
    <col min="15108" max="15108" width="20.140625" style="447" customWidth="1"/>
    <col min="15109" max="15112" width="21.42578125" style="447" customWidth="1"/>
    <col min="15113" max="15113" width="16.7109375" style="447" customWidth="1"/>
    <col min="15114" max="15114" width="12.5703125" style="447"/>
    <col min="15115" max="15115" width="16.7109375" style="447" customWidth="1"/>
    <col min="15116" max="15116" width="22.85546875" style="447" customWidth="1"/>
    <col min="15117" max="15360" width="12.5703125" style="447"/>
    <col min="15361" max="15361" width="5" style="447" customWidth="1"/>
    <col min="15362" max="15362" width="2" style="447" customWidth="1"/>
    <col min="15363" max="15363" width="57.140625" style="447" customWidth="1"/>
    <col min="15364" max="15364" width="20.140625" style="447" customWidth="1"/>
    <col min="15365" max="15368" width="21.42578125" style="447" customWidth="1"/>
    <col min="15369" max="15369" width="16.7109375" style="447" customWidth="1"/>
    <col min="15370" max="15370" width="12.5703125" style="447"/>
    <col min="15371" max="15371" width="16.7109375" style="447" customWidth="1"/>
    <col min="15372" max="15372" width="22.85546875" style="447" customWidth="1"/>
    <col min="15373" max="15616" width="12.5703125" style="447"/>
    <col min="15617" max="15617" width="5" style="447" customWidth="1"/>
    <col min="15618" max="15618" width="2" style="447" customWidth="1"/>
    <col min="15619" max="15619" width="57.140625" style="447" customWidth="1"/>
    <col min="15620" max="15620" width="20.140625" style="447" customWidth="1"/>
    <col min="15621" max="15624" width="21.42578125" style="447" customWidth="1"/>
    <col min="15625" max="15625" width="16.7109375" style="447" customWidth="1"/>
    <col min="15626" max="15626" width="12.5703125" style="447"/>
    <col min="15627" max="15627" width="16.7109375" style="447" customWidth="1"/>
    <col min="15628" max="15628" width="22.85546875" style="447" customWidth="1"/>
    <col min="15629" max="15872" width="12.5703125" style="447"/>
    <col min="15873" max="15873" width="5" style="447" customWidth="1"/>
    <col min="15874" max="15874" width="2" style="447" customWidth="1"/>
    <col min="15875" max="15875" width="57.140625" style="447" customWidth="1"/>
    <col min="15876" max="15876" width="20.140625" style="447" customWidth="1"/>
    <col min="15877" max="15880" width="21.42578125" style="447" customWidth="1"/>
    <col min="15881" max="15881" width="16.7109375" style="447" customWidth="1"/>
    <col min="15882" max="15882" width="12.5703125" style="447"/>
    <col min="15883" max="15883" width="16.7109375" style="447" customWidth="1"/>
    <col min="15884" max="15884" width="22.85546875" style="447" customWidth="1"/>
    <col min="15885" max="16128" width="12.5703125" style="447"/>
    <col min="16129" max="16129" width="5" style="447" customWidth="1"/>
    <col min="16130" max="16130" width="2" style="447" customWidth="1"/>
    <col min="16131" max="16131" width="57.140625" style="447" customWidth="1"/>
    <col min="16132" max="16132" width="20.140625" style="447" customWidth="1"/>
    <col min="16133" max="16136" width="21.42578125" style="447" customWidth="1"/>
    <col min="16137" max="16137" width="16.7109375" style="447" customWidth="1"/>
    <col min="16138" max="16138" width="12.5703125" style="447"/>
    <col min="16139" max="16139" width="16.7109375" style="447" customWidth="1"/>
    <col min="16140" max="16140" width="22.85546875" style="447" customWidth="1"/>
    <col min="16141" max="16384" width="12.5703125" style="447"/>
  </cols>
  <sheetData>
    <row r="1" spans="1:65" ht="15.75" customHeight="1">
      <c r="A1" s="1642" t="s">
        <v>598</v>
      </c>
      <c r="B1" s="1642"/>
      <c r="C1" s="1642"/>
      <c r="D1" s="445"/>
      <c r="E1" s="445"/>
      <c r="F1" s="445"/>
      <c r="G1" s="446"/>
      <c r="H1" s="446"/>
    </row>
    <row r="2" spans="1:65" ht="26.25" customHeight="1">
      <c r="A2" s="1643" t="s">
        <v>599</v>
      </c>
      <c r="B2" s="1643"/>
      <c r="C2" s="1643"/>
      <c r="D2" s="1643"/>
      <c r="E2" s="1643"/>
      <c r="F2" s="1643"/>
      <c r="G2" s="1643"/>
      <c r="H2" s="1643"/>
    </row>
    <row r="3" spans="1:65" ht="12" customHeight="1">
      <c r="A3" s="445"/>
      <c r="B3" s="445"/>
      <c r="C3" s="448"/>
      <c r="D3" s="449"/>
      <c r="E3" s="449"/>
      <c r="F3" s="449"/>
      <c r="G3" s="450"/>
      <c r="H3" s="450"/>
    </row>
    <row r="4" spans="1:65" ht="15" customHeight="1">
      <c r="A4" s="451"/>
      <c r="B4" s="451"/>
      <c r="C4" s="448"/>
      <c r="D4" s="449"/>
      <c r="E4" s="449"/>
      <c r="F4" s="449"/>
      <c r="G4" s="450"/>
      <c r="H4" s="452" t="s">
        <v>2</v>
      </c>
    </row>
    <row r="5" spans="1:65" ht="16.5" customHeight="1">
      <c r="A5" s="453"/>
      <c r="B5" s="446"/>
      <c r="C5" s="454"/>
      <c r="D5" s="1644" t="s">
        <v>562</v>
      </c>
      <c r="E5" s="1645"/>
      <c r="F5" s="1646"/>
      <c r="G5" s="1647" t="s">
        <v>563</v>
      </c>
      <c r="H5" s="1648"/>
    </row>
    <row r="6" spans="1:65" ht="15" customHeight="1">
      <c r="A6" s="455"/>
      <c r="B6" s="446"/>
      <c r="C6" s="456"/>
      <c r="D6" s="1649" t="s">
        <v>766</v>
      </c>
      <c r="E6" s="1650"/>
      <c r="F6" s="1651"/>
      <c r="G6" s="1630" t="s">
        <v>766</v>
      </c>
      <c r="H6" s="1632"/>
    </row>
    <row r="7" spans="1:65" ht="15.75">
      <c r="A7" s="455"/>
      <c r="B7" s="446"/>
      <c r="C7" s="457" t="s">
        <v>3</v>
      </c>
      <c r="D7" s="458"/>
      <c r="E7" s="459" t="s">
        <v>564</v>
      </c>
      <c r="F7" s="460"/>
      <c r="G7" s="461" t="s">
        <v>4</v>
      </c>
      <c r="H7" s="462" t="s">
        <v>4</v>
      </c>
    </row>
    <row r="8" spans="1:65" ht="14.25" customHeight="1">
      <c r="A8" s="455"/>
      <c r="B8" s="446"/>
      <c r="C8" s="463"/>
      <c r="D8" s="464"/>
      <c r="E8" s="465"/>
      <c r="F8" s="466" t="s">
        <v>564</v>
      </c>
      <c r="G8" s="467" t="s">
        <v>565</v>
      </c>
      <c r="H8" s="462" t="s">
        <v>566</v>
      </c>
    </row>
    <row r="9" spans="1:65" ht="14.25" customHeight="1">
      <c r="A9" s="455"/>
      <c r="B9" s="446"/>
      <c r="C9" s="468"/>
      <c r="D9" s="469" t="s">
        <v>567</v>
      </c>
      <c r="E9" s="470" t="s">
        <v>568</v>
      </c>
      <c r="F9" s="471" t="s">
        <v>569</v>
      </c>
      <c r="G9" s="467" t="s">
        <v>570</v>
      </c>
      <c r="H9" s="462" t="s">
        <v>571</v>
      </c>
    </row>
    <row r="10" spans="1:65" ht="14.25" customHeight="1">
      <c r="A10" s="472"/>
      <c r="B10" s="451"/>
      <c r="C10" s="473"/>
      <c r="D10" s="474"/>
      <c r="E10" s="475"/>
      <c r="F10" s="471" t="s">
        <v>572</v>
      </c>
      <c r="G10" s="476" t="s">
        <v>573</v>
      </c>
      <c r="H10" s="477"/>
    </row>
    <row r="11" spans="1:65" ht="9.9499999999999993" customHeight="1">
      <c r="A11" s="478"/>
      <c r="B11" s="479"/>
      <c r="C11" s="480" t="s">
        <v>439</v>
      </c>
      <c r="D11" s="481">
        <v>2</v>
      </c>
      <c r="E11" s="482">
        <v>3</v>
      </c>
      <c r="F11" s="482">
        <v>4</v>
      </c>
      <c r="G11" s="483">
        <v>5</v>
      </c>
      <c r="H11" s="484">
        <v>6</v>
      </c>
    </row>
    <row r="12" spans="1:65" ht="15.75" customHeight="1">
      <c r="A12" s="453"/>
      <c r="B12" s="485"/>
      <c r="C12" s="486" t="s">
        <v>4</v>
      </c>
      <c r="D12" s="754" t="s">
        <v>4</v>
      </c>
      <c r="E12" s="755" t="s">
        <v>124</v>
      </c>
      <c r="F12" s="756"/>
      <c r="G12" s="757" t="s">
        <v>4</v>
      </c>
      <c r="H12" s="758" t="s">
        <v>124</v>
      </c>
    </row>
    <row r="13" spans="1:65" ht="15.75">
      <c r="A13" s="1638" t="s">
        <v>40</v>
      </c>
      <c r="B13" s="1639"/>
      <c r="C13" s="1640"/>
      <c r="D13" s="831">
        <v>155757890.08000001</v>
      </c>
      <c r="E13" s="832">
        <v>567808.51</v>
      </c>
      <c r="F13" s="832">
        <v>233957.1</v>
      </c>
      <c r="G13" s="833">
        <v>566790.1</v>
      </c>
      <c r="H13" s="834">
        <v>1018.41</v>
      </c>
      <c r="K13" s="1126"/>
    </row>
    <row r="14" spans="1:65" s="487" customFormat="1" ht="24" customHeight="1">
      <c r="A14" s="759" t="s">
        <v>350</v>
      </c>
      <c r="B14" s="760" t="s">
        <v>47</v>
      </c>
      <c r="C14" s="761" t="s">
        <v>351</v>
      </c>
      <c r="D14" s="835">
        <v>58456474.230000012</v>
      </c>
      <c r="E14" s="836">
        <v>233657.62</v>
      </c>
      <c r="F14" s="836">
        <v>233657.62</v>
      </c>
      <c r="G14" s="837">
        <v>233657.62</v>
      </c>
      <c r="H14" s="838">
        <v>0</v>
      </c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  <c r="BM14" s="447"/>
    </row>
    <row r="15" spans="1:65" s="487" customFormat="1" ht="24" hidden="1" customHeight="1">
      <c r="A15" s="759" t="s">
        <v>352</v>
      </c>
      <c r="B15" s="760" t="s">
        <v>47</v>
      </c>
      <c r="C15" s="761" t="s">
        <v>353</v>
      </c>
      <c r="D15" s="835">
        <v>0</v>
      </c>
      <c r="E15" s="836">
        <v>0</v>
      </c>
      <c r="F15" s="836">
        <v>0</v>
      </c>
      <c r="G15" s="839">
        <v>0</v>
      </c>
      <c r="H15" s="838">
        <v>0</v>
      </c>
      <c r="I15" s="447"/>
      <c r="J15" s="447"/>
      <c r="K15" s="909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7"/>
      <c r="AS15" s="447"/>
      <c r="AT15" s="447"/>
      <c r="AU15" s="447"/>
      <c r="AV15" s="447"/>
      <c r="AW15" s="447"/>
      <c r="AX15" s="447"/>
      <c r="AY15" s="447"/>
      <c r="AZ15" s="447"/>
      <c r="BA15" s="447"/>
      <c r="BB15" s="447"/>
      <c r="BC15" s="447"/>
      <c r="BD15" s="447"/>
      <c r="BE15" s="447"/>
      <c r="BF15" s="447"/>
      <c r="BG15" s="447"/>
      <c r="BH15" s="447"/>
      <c r="BI15" s="447"/>
      <c r="BJ15" s="447"/>
      <c r="BK15" s="447"/>
      <c r="BL15" s="447"/>
      <c r="BM15" s="447"/>
    </row>
    <row r="16" spans="1:65" s="487" customFormat="1" ht="24" customHeight="1">
      <c r="A16" s="759" t="s">
        <v>354</v>
      </c>
      <c r="B16" s="760" t="s">
        <v>47</v>
      </c>
      <c r="C16" s="761" t="s">
        <v>355</v>
      </c>
      <c r="D16" s="835">
        <v>718376.00000000023</v>
      </c>
      <c r="E16" s="836">
        <v>0</v>
      </c>
      <c r="F16" s="836">
        <v>0</v>
      </c>
      <c r="G16" s="839">
        <v>0</v>
      </c>
      <c r="H16" s="838">
        <v>0</v>
      </c>
      <c r="I16" s="447"/>
      <c r="J16" s="447"/>
      <c r="K16" s="909"/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7"/>
      <c r="AK16" s="447"/>
      <c r="AL16" s="447"/>
      <c r="AM16" s="447"/>
      <c r="AN16" s="447"/>
      <c r="AO16" s="447"/>
      <c r="AP16" s="447"/>
      <c r="AQ16" s="447"/>
      <c r="AR16" s="447"/>
      <c r="AS16" s="447"/>
      <c r="AT16" s="447"/>
      <c r="AU16" s="447"/>
      <c r="AV16" s="447"/>
      <c r="AW16" s="447"/>
      <c r="AX16" s="447"/>
      <c r="AY16" s="447"/>
      <c r="AZ16" s="447"/>
      <c r="BA16" s="447"/>
      <c r="BB16" s="447"/>
      <c r="BC16" s="447"/>
      <c r="BD16" s="447"/>
      <c r="BE16" s="447"/>
      <c r="BF16" s="447"/>
      <c r="BG16" s="447"/>
      <c r="BH16" s="447"/>
      <c r="BI16" s="447"/>
      <c r="BJ16" s="447"/>
      <c r="BK16" s="447"/>
      <c r="BL16" s="447"/>
      <c r="BM16" s="447"/>
    </row>
    <row r="17" spans="1:65" s="910" customFormat="1" ht="37.5" hidden="1" customHeight="1">
      <c r="A17" s="898" t="s">
        <v>360</v>
      </c>
      <c r="B17" s="894" t="s">
        <v>47</v>
      </c>
      <c r="C17" s="896" t="s">
        <v>726</v>
      </c>
      <c r="D17" s="835">
        <v>0</v>
      </c>
      <c r="E17" s="836">
        <v>0</v>
      </c>
      <c r="F17" s="836">
        <v>0</v>
      </c>
      <c r="G17" s="839">
        <v>0</v>
      </c>
      <c r="H17" s="838">
        <v>0</v>
      </c>
      <c r="I17" s="909"/>
      <c r="J17" s="909"/>
      <c r="K17" s="909"/>
      <c r="L17" s="909"/>
      <c r="M17" s="909"/>
      <c r="N17" s="909"/>
      <c r="O17" s="909"/>
      <c r="P17" s="909"/>
      <c r="Q17" s="909"/>
      <c r="R17" s="909"/>
      <c r="S17" s="909"/>
      <c r="T17" s="909"/>
      <c r="U17" s="909"/>
      <c r="V17" s="909"/>
      <c r="W17" s="909"/>
      <c r="X17" s="909"/>
      <c r="Y17" s="909"/>
      <c r="Z17" s="909"/>
      <c r="AA17" s="909"/>
      <c r="AB17" s="909"/>
      <c r="AC17" s="909"/>
      <c r="AD17" s="909"/>
      <c r="AE17" s="909"/>
      <c r="AF17" s="909"/>
      <c r="AG17" s="909"/>
      <c r="AH17" s="909"/>
      <c r="AI17" s="909"/>
      <c r="AJ17" s="909"/>
      <c r="AK17" s="909"/>
      <c r="AL17" s="909"/>
      <c r="AM17" s="909"/>
      <c r="AN17" s="909"/>
      <c r="AO17" s="909"/>
      <c r="AP17" s="909"/>
      <c r="AQ17" s="909"/>
      <c r="AR17" s="909"/>
      <c r="AS17" s="909"/>
      <c r="AT17" s="909"/>
      <c r="AU17" s="909"/>
      <c r="AV17" s="909"/>
      <c r="AW17" s="909"/>
      <c r="AX17" s="909"/>
      <c r="AY17" s="909"/>
      <c r="AZ17" s="909"/>
      <c r="BA17" s="909"/>
      <c r="BB17" s="909"/>
      <c r="BC17" s="909"/>
      <c r="BD17" s="909"/>
      <c r="BE17" s="909"/>
      <c r="BF17" s="909"/>
      <c r="BG17" s="909"/>
      <c r="BH17" s="909"/>
      <c r="BI17" s="909"/>
      <c r="BJ17" s="909"/>
      <c r="BK17" s="909"/>
      <c r="BL17" s="909"/>
      <c r="BM17" s="909"/>
    </row>
    <row r="18" spans="1:65" s="487" customFormat="1" ht="24" customHeight="1">
      <c r="A18" s="759" t="s">
        <v>363</v>
      </c>
      <c r="B18" s="760" t="s">
        <v>47</v>
      </c>
      <c r="C18" s="761" t="s">
        <v>364</v>
      </c>
      <c r="D18" s="835">
        <v>1159104.6100000001</v>
      </c>
      <c r="E18" s="836">
        <v>0</v>
      </c>
      <c r="F18" s="836">
        <v>0</v>
      </c>
      <c r="G18" s="839">
        <v>0</v>
      </c>
      <c r="H18" s="838">
        <v>0</v>
      </c>
      <c r="I18" s="447"/>
      <c r="J18" s="447"/>
      <c r="K18" s="909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7"/>
      <c r="AO18" s="447"/>
      <c r="AP18" s="447"/>
      <c r="AQ18" s="447"/>
      <c r="AR18" s="447"/>
      <c r="AS18" s="447"/>
      <c r="AT18" s="447"/>
      <c r="AU18" s="447"/>
      <c r="AV18" s="447"/>
      <c r="AW18" s="447"/>
      <c r="AX18" s="447"/>
      <c r="AY18" s="447"/>
      <c r="AZ18" s="447"/>
      <c r="BA18" s="447"/>
      <c r="BB18" s="447"/>
      <c r="BC18" s="447"/>
      <c r="BD18" s="447"/>
      <c r="BE18" s="447"/>
      <c r="BF18" s="447"/>
      <c r="BG18" s="447"/>
      <c r="BH18" s="447"/>
      <c r="BI18" s="447"/>
      <c r="BJ18" s="447"/>
      <c r="BK18" s="447"/>
      <c r="BL18" s="447"/>
      <c r="BM18" s="447"/>
    </row>
    <row r="19" spans="1:65" s="487" customFormat="1" ht="24" customHeight="1">
      <c r="A19" s="759" t="s">
        <v>367</v>
      </c>
      <c r="B19" s="760" t="s">
        <v>47</v>
      </c>
      <c r="C19" s="761" t="s">
        <v>368</v>
      </c>
      <c r="D19" s="835">
        <v>6365896.0099999951</v>
      </c>
      <c r="E19" s="836">
        <v>0</v>
      </c>
      <c r="F19" s="836">
        <v>0</v>
      </c>
      <c r="G19" s="839">
        <v>0</v>
      </c>
      <c r="H19" s="838">
        <v>0</v>
      </c>
      <c r="I19" s="447"/>
      <c r="J19" s="447"/>
      <c r="K19" s="909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47"/>
      <c r="AM19" s="447"/>
      <c r="AN19" s="447"/>
      <c r="AO19" s="447"/>
      <c r="AP19" s="447"/>
      <c r="AQ19" s="447"/>
      <c r="AR19" s="447"/>
      <c r="AS19" s="447"/>
      <c r="AT19" s="447"/>
      <c r="AU19" s="447"/>
      <c r="AV19" s="447"/>
      <c r="AW19" s="447"/>
      <c r="AX19" s="447"/>
      <c r="AY19" s="447"/>
      <c r="AZ19" s="447"/>
      <c r="BA19" s="447"/>
      <c r="BB19" s="447"/>
      <c r="BC19" s="447"/>
      <c r="BD19" s="447"/>
      <c r="BE19" s="447"/>
      <c r="BF19" s="447"/>
      <c r="BG19" s="447"/>
      <c r="BH19" s="447"/>
      <c r="BI19" s="447"/>
      <c r="BJ19" s="447"/>
      <c r="BK19" s="447"/>
      <c r="BL19" s="447"/>
      <c r="BM19" s="447"/>
    </row>
    <row r="20" spans="1:65" s="489" customFormat="1" ht="24" hidden="1" customHeight="1">
      <c r="A20" s="762" t="s">
        <v>369</v>
      </c>
      <c r="B20" s="763" t="s">
        <v>47</v>
      </c>
      <c r="C20" s="764" t="s">
        <v>132</v>
      </c>
      <c r="D20" s="835">
        <v>0</v>
      </c>
      <c r="E20" s="836">
        <v>0</v>
      </c>
      <c r="F20" s="836">
        <v>0</v>
      </c>
      <c r="G20" s="840">
        <v>0</v>
      </c>
      <c r="H20" s="838">
        <v>0</v>
      </c>
      <c r="I20" s="488"/>
      <c r="J20" s="488"/>
      <c r="K20" s="909"/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  <c r="AA20" s="488"/>
      <c r="AB20" s="488"/>
      <c r="AC20" s="488"/>
      <c r="AD20" s="488"/>
      <c r="AE20" s="488"/>
      <c r="AF20" s="488"/>
      <c r="AG20" s="488"/>
      <c r="AH20" s="488"/>
      <c r="AI20" s="488"/>
      <c r="AJ20" s="488"/>
      <c r="AK20" s="488"/>
      <c r="AL20" s="488"/>
      <c r="AM20" s="488"/>
      <c r="AN20" s="488"/>
      <c r="AO20" s="488"/>
      <c r="AP20" s="488"/>
      <c r="AQ20" s="488"/>
      <c r="AR20" s="488"/>
      <c r="AS20" s="488"/>
      <c r="AT20" s="488"/>
      <c r="AU20" s="488"/>
      <c r="AV20" s="488"/>
      <c r="AW20" s="488"/>
      <c r="AX20" s="488"/>
      <c r="AY20" s="488"/>
      <c r="AZ20" s="488"/>
      <c r="BA20" s="488"/>
      <c r="BB20" s="488"/>
      <c r="BC20" s="488"/>
      <c r="BD20" s="488"/>
      <c r="BE20" s="488"/>
      <c r="BF20" s="488"/>
      <c r="BG20" s="488"/>
      <c r="BH20" s="488"/>
      <c r="BI20" s="488"/>
      <c r="BJ20" s="488"/>
      <c r="BK20" s="488"/>
      <c r="BL20" s="488"/>
      <c r="BM20" s="488"/>
    </row>
    <row r="21" spans="1:65" s="489" customFormat="1" ht="24" customHeight="1">
      <c r="A21" s="762" t="s">
        <v>370</v>
      </c>
      <c r="B21" s="765" t="s">
        <v>47</v>
      </c>
      <c r="C21" s="764" t="s">
        <v>371</v>
      </c>
      <c r="D21" s="835">
        <v>6003902.8700000001</v>
      </c>
      <c r="E21" s="836">
        <v>332911.40999999997</v>
      </c>
      <c r="F21" s="836">
        <v>0</v>
      </c>
      <c r="G21" s="840">
        <v>331893</v>
      </c>
      <c r="H21" s="838">
        <v>1018.41</v>
      </c>
      <c r="I21" s="488"/>
      <c r="J21" s="488"/>
      <c r="K21" s="909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8"/>
      <c r="AD21" s="488"/>
      <c r="AE21" s="488"/>
      <c r="AF21" s="488"/>
      <c r="AG21" s="488"/>
      <c r="AH21" s="488"/>
      <c r="AI21" s="488"/>
      <c r="AJ21" s="488"/>
      <c r="AK21" s="488"/>
      <c r="AL21" s="488"/>
      <c r="AM21" s="488"/>
      <c r="AN21" s="488"/>
      <c r="AO21" s="488"/>
      <c r="AP21" s="488"/>
      <c r="AQ21" s="488"/>
      <c r="AR21" s="488"/>
      <c r="AS21" s="488"/>
      <c r="AT21" s="488"/>
      <c r="AU21" s="488"/>
      <c r="AV21" s="488"/>
      <c r="AW21" s="488"/>
      <c r="AX21" s="488"/>
      <c r="AY21" s="488"/>
      <c r="AZ21" s="488"/>
      <c r="BA21" s="488"/>
      <c r="BB21" s="488"/>
      <c r="BC21" s="488"/>
      <c r="BD21" s="488"/>
      <c r="BE21" s="488"/>
      <c r="BF21" s="488"/>
      <c r="BG21" s="488"/>
      <c r="BH21" s="488"/>
      <c r="BI21" s="488"/>
      <c r="BJ21" s="488"/>
      <c r="BK21" s="488"/>
      <c r="BL21" s="488"/>
      <c r="BM21" s="488"/>
    </row>
    <row r="22" spans="1:65" s="489" customFormat="1" ht="24" customHeight="1">
      <c r="A22" s="762" t="s">
        <v>372</v>
      </c>
      <c r="B22" s="765" t="s">
        <v>47</v>
      </c>
      <c r="C22" s="764" t="s">
        <v>373</v>
      </c>
      <c r="D22" s="835">
        <v>872697.81999999983</v>
      </c>
      <c r="E22" s="836">
        <v>0</v>
      </c>
      <c r="F22" s="836">
        <v>0</v>
      </c>
      <c r="G22" s="840">
        <v>0</v>
      </c>
      <c r="H22" s="838">
        <v>0</v>
      </c>
      <c r="I22" s="488"/>
      <c r="J22" s="488"/>
      <c r="K22" s="909"/>
      <c r="L22" s="488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488"/>
      <c r="AD22" s="488"/>
      <c r="AE22" s="488"/>
      <c r="AF22" s="488"/>
      <c r="AG22" s="488"/>
      <c r="AH22" s="488"/>
      <c r="AI22" s="488"/>
      <c r="AJ22" s="488"/>
      <c r="AK22" s="488"/>
      <c r="AL22" s="488"/>
      <c r="AM22" s="488"/>
      <c r="AN22" s="488"/>
      <c r="AO22" s="488"/>
      <c r="AP22" s="488"/>
      <c r="AQ22" s="488"/>
      <c r="AR22" s="488"/>
      <c r="AS22" s="488"/>
      <c r="AT22" s="488"/>
      <c r="AU22" s="488"/>
      <c r="AV22" s="488"/>
      <c r="AW22" s="488"/>
      <c r="AX22" s="488"/>
      <c r="AY22" s="488"/>
      <c r="AZ22" s="488"/>
      <c r="BA22" s="488"/>
      <c r="BB22" s="488"/>
      <c r="BC22" s="488"/>
      <c r="BD22" s="488"/>
      <c r="BE22" s="488"/>
      <c r="BF22" s="488"/>
      <c r="BG22" s="488"/>
      <c r="BH22" s="488"/>
      <c r="BI22" s="488"/>
      <c r="BJ22" s="488"/>
      <c r="BK22" s="488"/>
      <c r="BL22" s="488"/>
      <c r="BM22" s="488"/>
    </row>
    <row r="23" spans="1:65" s="488" customFormat="1" ht="24" hidden="1" customHeight="1">
      <c r="A23" s="762" t="s">
        <v>374</v>
      </c>
      <c r="B23" s="765" t="s">
        <v>47</v>
      </c>
      <c r="C23" s="764" t="s">
        <v>375</v>
      </c>
      <c r="D23" s="835">
        <v>0</v>
      </c>
      <c r="E23" s="836">
        <v>0</v>
      </c>
      <c r="F23" s="836">
        <v>0</v>
      </c>
      <c r="G23" s="840">
        <v>0</v>
      </c>
      <c r="H23" s="838">
        <v>0</v>
      </c>
      <c r="K23" s="909"/>
    </row>
    <row r="24" spans="1:65" s="489" customFormat="1" ht="24" customHeight="1">
      <c r="A24" s="762" t="s">
        <v>377</v>
      </c>
      <c r="B24" s="765" t="s">
        <v>47</v>
      </c>
      <c r="C24" s="764" t="s">
        <v>83</v>
      </c>
      <c r="D24" s="835">
        <v>34708479.049999997</v>
      </c>
      <c r="E24" s="836">
        <v>699.48</v>
      </c>
      <c r="F24" s="836">
        <v>299.48</v>
      </c>
      <c r="G24" s="840">
        <v>699.48</v>
      </c>
      <c r="H24" s="838">
        <v>0</v>
      </c>
      <c r="I24" s="488"/>
      <c r="J24" s="488"/>
      <c r="K24" s="909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  <c r="AB24" s="488"/>
      <c r="AC24" s="488"/>
      <c r="AD24" s="488"/>
      <c r="AE24" s="488"/>
      <c r="AF24" s="488"/>
      <c r="AG24" s="488"/>
      <c r="AH24" s="488"/>
      <c r="AI24" s="488"/>
      <c r="AJ24" s="488"/>
      <c r="AK24" s="488"/>
      <c r="AL24" s="488"/>
      <c r="AM24" s="488"/>
      <c r="AN24" s="488"/>
      <c r="AO24" s="488"/>
      <c r="AP24" s="488"/>
      <c r="AQ24" s="488"/>
      <c r="AR24" s="488"/>
      <c r="AS24" s="488"/>
      <c r="AT24" s="488"/>
      <c r="AU24" s="488"/>
      <c r="AV24" s="488"/>
      <c r="AW24" s="488"/>
      <c r="AX24" s="488"/>
      <c r="AY24" s="488"/>
      <c r="AZ24" s="488"/>
      <c r="BA24" s="488"/>
      <c r="BB24" s="488"/>
      <c r="BC24" s="488"/>
      <c r="BD24" s="488"/>
      <c r="BE24" s="488"/>
      <c r="BF24" s="488"/>
      <c r="BG24" s="488"/>
      <c r="BH24" s="488"/>
      <c r="BI24" s="488"/>
      <c r="BJ24" s="488"/>
      <c r="BK24" s="488"/>
      <c r="BL24" s="488"/>
      <c r="BM24" s="488"/>
    </row>
    <row r="25" spans="1:65" s="490" customFormat="1" ht="24" customHeight="1">
      <c r="A25" s="762" t="s">
        <v>383</v>
      </c>
      <c r="B25" s="765" t="s">
        <v>47</v>
      </c>
      <c r="C25" s="764" t="s">
        <v>113</v>
      </c>
      <c r="D25" s="835">
        <v>2372.9299999999998</v>
      </c>
      <c r="E25" s="836">
        <v>0</v>
      </c>
      <c r="F25" s="836">
        <v>0</v>
      </c>
      <c r="G25" s="840">
        <v>0</v>
      </c>
      <c r="H25" s="838">
        <v>0</v>
      </c>
      <c r="I25" s="488"/>
      <c r="J25" s="488"/>
      <c r="K25" s="909"/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488"/>
      <c r="AD25" s="488"/>
      <c r="AE25" s="488"/>
      <c r="AF25" s="488"/>
      <c r="AG25" s="488"/>
      <c r="AH25" s="488"/>
      <c r="AI25" s="488"/>
      <c r="AJ25" s="488"/>
      <c r="AK25" s="488"/>
      <c r="AL25" s="488"/>
      <c r="AM25" s="488"/>
      <c r="AN25" s="488"/>
      <c r="AO25" s="488"/>
      <c r="AP25" s="488"/>
      <c r="AQ25" s="488"/>
      <c r="AR25" s="488"/>
      <c r="AS25" s="488"/>
      <c r="AT25" s="488"/>
      <c r="AU25" s="488"/>
      <c r="AV25" s="488"/>
      <c r="AW25" s="488"/>
      <c r="AX25" s="488"/>
      <c r="AY25" s="488"/>
      <c r="AZ25" s="488"/>
      <c r="BA25" s="488"/>
      <c r="BB25" s="488"/>
      <c r="BC25" s="488"/>
      <c r="BD25" s="488"/>
      <c r="BE25" s="488"/>
      <c r="BF25" s="488"/>
      <c r="BG25" s="488"/>
      <c r="BH25" s="488"/>
      <c r="BI25" s="488"/>
      <c r="BJ25" s="488"/>
      <c r="BK25" s="488"/>
      <c r="BL25" s="488"/>
      <c r="BM25" s="488"/>
    </row>
    <row r="26" spans="1:65" s="491" customFormat="1" ht="24" customHeight="1">
      <c r="A26" s="762" t="s">
        <v>387</v>
      </c>
      <c r="B26" s="765" t="s">
        <v>47</v>
      </c>
      <c r="C26" s="764" t="s">
        <v>579</v>
      </c>
      <c r="D26" s="835">
        <v>4085881.5399999996</v>
      </c>
      <c r="E26" s="836">
        <v>0</v>
      </c>
      <c r="F26" s="836">
        <v>0</v>
      </c>
      <c r="G26" s="840">
        <v>0</v>
      </c>
      <c r="H26" s="838">
        <v>0</v>
      </c>
      <c r="I26" s="488"/>
      <c r="J26" s="488"/>
      <c r="K26" s="909"/>
      <c r="L26" s="488"/>
      <c r="M26" s="488"/>
      <c r="N26" s="488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488"/>
      <c r="AD26" s="488"/>
      <c r="AE26" s="488"/>
      <c r="AF26" s="488"/>
      <c r="AG26" s="488"/>
      <c r="AH26" s="488"/>
      <c r="AI26" s="488"/>
      <c r="AJ26" s="488"/>
      <c r="AK26" s="488"/>
      <c r="AL26" s="488"/>
      <c r="AM26" s="488"/>
      <c r="AN26" s="488"/>
      <c r="AO26" s="488"/>
      <c r="AP26" s="488"/>
      <c r="AQ26" s="488"/>
      <c r="AR26" s="488"/>
      <c r="AS26" s="488"/>
      <c r="AT26" s="488"/>
      <c r="AU26" s="488"/>
      <c r="AV26" s="488"/>
      <c r="AW26" s="488"/>
      <c r="AX26" s="488"/>
      <c r="AY26" s="488"/>
      <c r="AZ26" s="488"/>
      <c r="BA26" s="488"/>
      <c r="BB26" s="488"/>
      <c r="BC26" s="488"/>
      <c r="BD26" s="488"/>
      <c r="BE26" s="488"/>
      <c r="BF26" s="488"/>
      <c r="BG26" s="488"/>
      <c r="BH26" s="488"/>
      <c r="BI26" s="488"/>
      <c r="BJ26" s="488"/>
      <c r="BK26" s="488"/>
      <c r="BL26" s="488"/>
      <c r="BM26" s="488"/>
    </row>
    <row r="27" spans="1:65" s="492" customFormat="1" ht="24" hidden="1" customHeight="1">
      <c r="A27" s="759" t="s">
        <v>400</v>
      </c>
      <c r="B27" s="760" t="s">
        <v>47</v>
      </c>
      <c r="C27" s="761" t="s">
        <v>401</v>
      </c>
      <c r="D27" s="835">
        <v>0</v>
      </c>
      <c r="E27" s="836">
        <v>0</v>
      </c>
      <c r="F27" s="836">
        <v>0</v>
      </c>
      <c r="G27" s="839">
        <v>0</v>
      </c>
      <c r="H27" s="838">
        <v>0</v>
      </c>
      <c r="I27" s="447"/>
      <c r="J27" s="447"/>
      <c r="K27" s="909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7"/>
      <c r="Y27" s="447"/>
      <c r="Z27" s="447"/>
      <c r="AA27" s="447"/>
      <c r="AB27" s="447"/>
      <c r="AC27" s="447"/>
      <c r="AD27" s="447"/>
      <c r="AE27" s="447"/>
      <c r="AF27" s="447"/>
      <c r="AG27" s="447"/>
      <c r="AH27" s="447"/>
      <c r="AI27" s="447"/>
      <c r="AJ27" s="447"/>
      <c r="AK27" s="447"/>
      <c r="AL27" s="447"/>
      <c r="AM27" s="447"/>
      <c r="AN27" s="447"/>
      <c r="AO27" s="447"/>
      <c r="AP27" s="447"/>
      <c r="AQ27" s="447"/>
      <c r="AR27" s="447"/>
      <c r="AS27" s="447"/>
      <c r="AT27" s="447"/>
      <c r="AU27" s="447"/>
      <c r="AV27" s="447"/>
      <c r="AW27" s="447"/>
      <c r="AX27" s="447"/>
      <c r="AY27" s="447"/>
      <c r="AZ27" s="447"/>
      <c r="BA27" s="447"/>
      <c r="BB27" s="447"/>
      <c r="BC27" s="447"/>
      <c r="BD27" s="447"/>
      <c r="BE27" s="447"/>
      <c r="BF27" s="447"/>
      <c r="BG27" s="447"/>
      <c r="BH27" s="447"/>
      <c r="BI27" s="447"/>
      <c r="BJ27" s="447"/>
      <c r="BK27" s="447"/>
      <c r="BL27" s="447"/>
      <c r="BM27" s="447"/>
    </row>
    <row r="28" spans="1:65" s="492" customFormat="1" ht="24" customHeight="1">
      <c r="A28" s="759" t="s">
        <v>402</v>
      </c>
      <c r="B28" s="760" t="s">
        <v>47</v>
      </c>
      <c r="C28" s="761" t="s">
        <v>115</v>
      </c>
      <c r="D28" s="835">
        <v>5347011.2200000016</v>
      </c>
      <c r="E28" s="836">
        <v>0</v>
      </c>
      <c r="F28" s="836">
        <v>0</v>
      </c>
      <c r="G28" s="839">
        <v>0</v>
      </c>
      <c r="H28" s="838">
        <v>0</v>
      </c>
      <c r="I28" s="447"/>
      <c r="J28" s="447"/>
      <c r="K28" s="909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7"/>
      <c r="AN28" s="447"/>
      <c r="AO28" s="447"/>
      <c r="AP28" s="447"/>
      <c r="AQ28" s="447"/>
      <c r="AR28" s="447"/>
      <c r="AS28" s="447"/>
      <c r="AT28" s="447"/>
      <c r="AU28" s="447"/>
      <c r="AV28" s="447"/>
      <c r="AW28" s="447"/>
      <c r="AX28" s="447"/>
      <c r="AY28" s="447"/>
      <c r="AZ28" s="447"/>
      <c r="BA28" s="447"/>
      <c r="BB28" s="447"/>
      <c r="BC28" s="447"/>
      <c r="BD28" s="447"/>
      <c r="BE28" s="447"/>
      <c r="BF28" s="447"/>
      <c r="BG28" s="447"/>
      <c r="BH28" s="447"/>
      <c r="BI28" s="447"/>
      <c r="BJ28" s="447"/>
      <c r="BK28" s="447"/>
      <c r="BL28" s="447"/>
      <c r="BM28" s="447"/>
    </row>
    <row r="29" spans="1:65" s="493" customFormat="1" ht="24" customHeight="1">
      <c r="A29" s="759" t="s">
        <v>403</v>
      </c>
      <c r="B29" s="760" t="s">
        <v>47</v>
      </c>
      <c r="C29" s="761" t="s">
        <v>404</v>
      </c>
      <c r="D29" s="835">
        <v>31353852.339999996</v>
      </c>
      <c r="E29" s="836">
        <v>0</v>
      </c>
      <c r="F29" s="836">
        <v>0</v>
      </c>
      <c r="G29" s="839">
        <v>0</v>
      </c>
      <c r="H29" s="838">
        <v>0</v>
      </c>
      <c r="I29" s="447"/>
      <c r="J29" s="447"/>
      <c r="K29" s="909"/>
      <c r="L29" s="447"/>
      <c r="M29" s="447"/>
      <c r="N29" s="447"/>
      <c r="O29" s="447"/>
      <c r="P29" s="447"/>
      <c r="Q29" s="447"/>
      <c r="R29" s="447"/>
      <c r="S29" s="447"/>
      <c r="T29" s="447"/>
      <c r="U29" s="447"/>
      <c r="V29" s="447"/>
      <c r="W29" s="447"/>
      <c r="X29" s="447"/>
      <c r="Y29" s="447"/>
      <c r="Z29" s="447"/>
      <c r="AA29" s="447"/>
      <c r="AB29" s="447"/>
      <c r="AC29" s="447"/>
      <c r="AD29" s="447"/>
      <c r="AE29" s="447"/>
      <c r="AF29" s="447"/>
      <c r="AG29" s="447"/>
      <c r="AH29" s="447"/>
      <c r="AI29" s="447"/>
      <c r="AJ29" s="447"/>
      <c r="AK29" s="447"/>
      <c r="AL29" s="447"/>
      <c r="AM29" s="447"/>
      <c r="AN29" s="447"/>
      <c r="AO29" s="447"/>
      <c r="AP29" s="447"/>
      <c r="AQ29" s="447"/>
      <c r="AR29" s="447"/>
      <c r="AS29" s="447"/>
      <c r="AT29" s="447"/>
      <c r="AU29" s="447"/>
      <c r="AV29" s="447"/>
      <c r="AW29" s="447"/>
      <c r="AX29" s="447"/>
      <c r="AY29" s="447"/>
      <c r="AZ29" s="447"/>
      <c r="BA29" s="447"/>
      <c r="BB29" s="447"/>
      <c r="BC29" s="447"/>
      <c r="BD29" s="447"/>
      <c r="BE29" s="447"/>
      <c r="BF29" s="447"/>
      <c r="BG29" s="447"/>
      <c r="BH29" s="447"/>
      <c r="BI29" s="447"/>
      <c r="BJ29" s="447"/>
      <c r="BK29" s="447"/>
      <c r="BL29" s="447"/>
      <c r="BM29" s="447"/>
    </row>
    <row r="30" spans="1:65" s="492" customFormat="1" ht="24" customHeight="1">
      <c r="A30" s="759" t="s">
        <v>405</v>
      </c>
      <c r="B30" s="760" t="s">
        <v>47</v>
      </c>
      <c r="C30" s="761" t="s">
        <v>406</v>
      </c>
      <c r="D30" s="835">
        <v>94281.94</v>
      </c>
      <c r="E30" s="836">
        <v>0</v>
      </c>
      <c r="F30" s="836">
        <v>0</v>
      </c>
      <c r="G30" s="839">
        <v>0</v>
      </c>
      <c r="H30" s="838">
        <v>0</v>
      </c>
      <c r="I30" s="447"/>
      <c r="J30" s="447"/>
      <c r="K30" s="909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7"/>
      <c r="AL30" s="447"/>
      <c r="AM30" s="447"/>
      <c r="AN30" s="447"/>
      <c r="AO30" s="447"/>
      <c r="AP30" s="447"/>
      <c r="AQ30" s="447"/>
      <c r="AR30" s="447"/>
      <c r="AS30" s="447"/>
      <c r="AT30" s="447"/>
      <c r="AU30" s="447"/>
      <c r="AV30" s="447"/>
      <c r="AW30" s="447"/>
      <c r="AX30" s="447"/>
      <c r="AY30" s="447"/>
      <c r="AZ30" s="447"/>
      <c r="BA30" s="447"/>
      <c r="BB30" s="447"/>
      <c r="BC30" s="447"/>
      <c r="BD30" s="447"/>
      <c r="BE30" s="447"/>
      <c r="BF30" s="447"/>
      <c r="BG30" s="447"/>
      <c r="BH30" s="447"/>
      <c r="BI30" s="447"/>
      <c r="BJ30" s="447"/>
      <c r="BK30" s="447"/>
      <c r="BL30" s="447"/>
      <c r="BM30" s="447"/>
    </row>
    <row r="31" spans="1:65" s="492" customFormat="1" ht="24" customHeight="1">
      <c r="A31" s="759" t="s">
        <v>407</v>
      </c>
      <c r="B31" s="760" t="s">
        <v>47</v>
      </c>
      <c r="C31" s="761" t="s">
        <v>582</v>
      </c>
      <c r="D31" s="835">
        <v>365367.07999999996</v>
      </c>
      <c r="E31" s="836">
        <v>540</v>
      </c>
      <c r="F31" s="836">
        <v>0</v>
      </c>
      <c r="G31" s="839">
        <v>540</v>
      </c>
      <c r="H31" s="838">
        <v>0</v>
      </c>
      <c r="K31" s="909"/>
    </row>
    <row r="32" spans="1:65" s="487" customFormat="1" ht="24" hidden="1" customHeight="1">
      <c r="A32" s="759" t="s">
        <v>410</v>
      </c>
      <c r="B32" s="760" t="s">
        <v>47</v>
      </c>
      <c r="C32" s="761" t="s">
        <v>583</v>
      </c>
      <c r="D32" s="835">
        <v>0</v>
      </c>
      <c r="E32" s="836">
        <v>0</v>
      </c>
      <c r="F32" s="836">
        <v>0</v>
      </c>
      <c r="G32" s="839">
        <v>0</v>
      </c>
      <c r="H32" s="838">
        <v>0</v>
      </c>
      <c r="K32" s="909"/>
    </row>
    <row r="33" spans="1:11" s="487" customFormat="1" ht="24" customHeight="1">
      <c r="A33" s="759" t="s">
        <v>426</v>
      </c>
      <c r="B33" s="760" t="s">
        <v>47</v>
      </c>
      <c r="C33" s="761" t="s">
        <v>178</v>
      </c>
      <c r="D33" s="835">
        <v>1499961.6699999997</v>
      </c>
      <c r="E33" s="836">
        <v>0</v>
      </c>
      <c r="F33" s="836">
        <v>0</v>
      </c>
      <c r="G33" s="839">
        <v>0</v>
      </c>
      <c r="H33" s="838">
        <v>0</v>
      </c>
      <c r="K33" s="909"/>
    </row>
    <row r="34" spans="1:11" s="487" customFormat="1" ht="24" customHeight="1">
      <c r="A34" s="759" t="s">
        <v>413</v>
      </c>
      <c r="B34" s="760" t="s">
        <v>47</v>
      </c>
      <c r="C34" s="761" t="s">
        <v>584</v>
      </c>
      <c r="D34" s="835">
        <v>3276578.2699999996</v>
      </c>
      <c r="E34" s="836">
        <v>0</v>
      </c>
      <c r="F34" s="836">
        <v>0</v>
      </c>
      <c r="G34" s="839">
        <v>0</v>
      </c>
      <c r="H34" s="838">
        <v>0</v>
      </c>
      <c r="K34" s="909"/>
    </row>
    <row r="35" spans="1:11" s="487" customFormat="1" ht="24" customHeight="1">
      <c r="A35" s="759" t="s">
        <v>416</v>
      </c>
      <c r="B35" s="494" t="s">
        <v>47</v>
      </c>
      <c r="C35" s="761" t="s">
        <v>585</v>
      </c>
      <c r="D35" s="835">
        <v>1447652.4999999998</v>
      </c>
      <c r="E35" s="836">
        <v>0</v>
      </c>
      <c r="F35" s="836">
        <v>0</v>
      </c>
      <c r="G35" s="839">
        <v>0</v>
      </c>
      <c r="H35" s="838">
        <v>0</v>
      </c>
      <c r="K35" s="909"/>
    </row>
    <row r="36" spans="1:11" s="487" customFormat="1" ht="36.75" hidden="1" customHeight="1">
      <c r="A36" s="495" t="s">
        <v>419</v>
      </c>
      <c r="B36" s="496" t="s">
        <v>47</v>
      </c>
      <c r="C36" s="766" t="s">
        <v>586</v>
      </c>
      <c r="D36" s="835" t="e">
        <f>SUMIFS(#REF!,#REF!,"85",#REF!,A36)</f>
        <v>#REF!</v>
      </c>
      <c r="E36" s="836" t="e">
        <f>SUMIFS(#REF!,#REF!,A36,#REF!,"85")+SUMIFS(#REF!,#REF!,A36,#REF!,"85")</f>
        <v>#REF!</v>
      </c>
      <c r="F36" s="836" t="e">
        <f>SUMIFS(#REF!,#REF!,A36,#REF!,"85")</f>
        <v>#REF!</v>
      </c>
      <c r="G36" s="841" t="e">
        <f t="shared" ref="G36" si="0">E36-H36</f>
        <v>#REF!</v>
      </c>
      <c r="H36" s="838" t="e">
        <f>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+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</f>
        <v>#REF!</v>
      </c>
      <c r="K36" s="909"/>
    </row>
    <row r="37" spans="1:11" s="487" customFormat="1" ht="19.5" customHeight="1">
      <c r="A37" s="497" t="s">
        <v>4</v>
      </c>
      <c r="B37" s="498"/>
      <c r="C37" s="497"/>
      <c r="D37" s="499" t="s">
        <v>4</v>
      </c>
      <c r="E37" s="499" t="s">
        <v>4</v>
      </c>
      <c r="F37" s="499" t="s">
        <v>4</v>
      </c>
      <c r="G37" s="500" t="s">
        <v>4</v>
      </c>
      <c r="H37" s="499" t="s">
        <v>4</v>
      </c>
    </row>
    <row r="38" spans="1:11" s="487" customFormat="1" ht="16.5" customHeight="1">
      <c r="A38" s="501"/>
      <c r="B38" s="494"/>
      <c r="C38" s="502"/>
      <c r="D38" s="503"/>
      <c r="E38" s="504"/>
      <c r="F38" s="504"/>
      <c r="G38" s="505"/>
      <c r="H38" s="506"/>
    </row>
    <row r="39" spans="1:11" s="487" customFormat="1" ht="18.75" customHeight="1"/>
    <row r="40" spans="1:11" ht="16.5" customHeight="1">
      <c r="A40" s="507" t="s">
        <v>4</v>
      </c>
      <c r="B40" s="508"/>
      <c r="C40" s="507"/>
      <c r="D40" s="447" t="s">
        <v>4</v>
      </c>
    </row>
    <row r="41" spans="1:11" ht="22.5" hidden="1" customHeight="1">
      <c r="B41" s="1641" t="s">
        <v>600</v>
      </c>
      <c r="C41" s="1641"/>
      <c r="D41" s="447">
        <v>0</v>
      </c>
    </row>
    <row r="42" spans="1:11">
      <c r="D42" s="447" t="s">
        <v>4</v>
      </c>
    </row>
    <row r="43" spans="1:11">
      <c r="D43" s="447" t="s">
        <v>4</v>
      </c>
    </row>
    <row r="44" spans="1:11">
      <c r="D44" s="447" t="s">
        <v>4</v>
      </c>
    </row>
    <row r="45" spans="1:11">
      <c r="D45" s="447" t="s">
        <v>4</v>
      </c>
    </row>
    <row r="46" spans="1:11">
      <c r="D46" s="447" t="s">
        <v>4</v>
      </c>
    </row>
    <row r="47" spans="1:11">
      <c r="D47" s="509" t="s">
        <v>4</v>
      </c>
    </row>
    <row r="48" spans="1:11">
      <c r="D48" s="447" t="s">
        <v>4</v>
      </c>
    </row>
    <row r="49" spans="4:4">
      <c r="D49" s="447" t="s">
        <v>4</v>
      </c>
    </row>
    <row r="50" spans="4:4">
      <c r="D50" s="447" t="s">
        <v>4</v>
      </c>
    </row>
    <row r="51" spans="4:4">
      <c r="D51" s="447" t="s">
        <v>4</v>
      </c>
    </row>
    <row r="52" spans="4:4">
      <c r="D52" s="447" t="s">
        <v>4</v>
      </c>
    </row>
    <row r="53" spans="4:4">
      <c r="D53" s="447" t="s">
        <v>4</v>
      </c>
    </row>
    <row r="54" spans="4:4">
      <c r="D54" s="447" t="s">
        <v>4</v>
      </c>
    </row>
    <row r="55" spans="4:4">
      <c r="D55" s="510" t="s">
        <v>4</v>
      </c>
    </row>
    <row r="56" spans="4:4">
      <c r="D56" s="510" t="s">
        <v>4</v>
      </c>
    </row>
    <row r="57" spans="4:4">
      <c r="D57" s="510" t="s">
        <v>4</v>
      </c>
    </row>
    <row r="58" spans="4:4">
      <c r="D58" s="510" t="s">
        <v>4</v>
      </c>
    </row>
    <row r="59" spans="4:4">
      <c r="D59" s="510" t="s">
        <v>4</v>
      </c>
    </row>
    <row r="60" spans="4:4">
      <c r="D60" s="510" t="s">
        <v>4</v>
      </c>
    </row>
    <row r="61" spans="4:4">
      <c r="D61" s="510" t="s">
        <v>4</v>
      </c>
    </row>
    <row r="62" spans="4:4">
      <c r="D62" s="510" t="s">
        <v>4</v>
      </c>
    </row>
    <row r="63" spans="4:4">
      <c r="D63" s="510" t="s">
        <v>4</v>
      </c>
    </row>
    <row r="64" spans="4:4">
      <c r="D64" s="510" t="s">
        <v>4</v>
      </c>
    </row>
    <row r="65" spans="4:4">
      <c r="D65" s="510" t="s">
        <v>4</v>
      </c>
    </row>
    <row r="66" spans="4:4">
      <c r="D66" s="510" t="s">
        <v>4</v>
      </c>
    </row>
    <row r="67" spans="4:4">
      <c r="D67" s="510" t="s">
        <v>4</v>
      </c>
    </row>
    <row r="68" spans="4:4">
      <c r="D68" s="510" t="s">
        <v>4</v>
      </c>
    </row>
    <row r="69" spans="4:4">
      <c r="D69" s="510" t="s">
        <v>4</v>
      </c>
    </row>
    <row r="70" spans="4:4">
      <c r="D70" s="510" t="s">
        <v>4</v>
      </c>
    </row>
    <row r="71" spans="4:4">
      <c r="D71" s="510" t="s">
        <v>4</v>
      </c>
    </row>
    <row r="72" spans="4:4">
      <c r="D72" s="510" t="s">
        <v>4</v>
      </c>
    </row>
    <row r="73" spans="4:4">
      <c r="D73" s="510" t="s">
        <v>4</v>
      </c>
    </row>
    <row r="74" spans="4:4">
      <c r="D74" s="510" t="s">
        <v>4</v>
      </c>
    </row>
    <row r="75" spans="4:4">
      <c r="D75" s="510" t="s">
        <v>4</v>
      </c>
    </row>
    <row r="76" spans="4:4">
      <c r="D76" s="510" t="s">
        <v>4</v>
      </c>
    </row>
    <row r="77" spans="4:4">
      <c r="D77" s="510" t="s">
        <v>4</v>
      </c>
    </row>
    <row r="78" spans="4:4">
      <c r="D78" s="510" t="s">
        <v>4</v>
      </c>
    </row>
    <row r="79" spans="4:4">
      <c r="D79" s="510" t="s">
        <v>4</v>
      </c>
    </row>
    <row r="80" spans="4:4">
      <c r="D80" s="510" t="s">
        <v>4</v>
      </c>
    </row>
    <row r="81" spans="4:4">
      <c r="D81" s="510" t="s">
        <v>4</v>
      </c>
    </row>
    <row r="82" spans="4:4">
      <c r="D82" s="510" t="s">
        <v>4</v>
      </c>
    </row>
    <row r="83" spans="4:4">
      <c r="D83" s="510" t="s">
        <v>4</v>
      </c>
    </row>
    <row r="84" spans="4:4">
      <c r="D84" s="510" t="s">
        <v>4</v>
      </c>
    </row>
    <row r="85" spans="4:4">
      <c r="D85" s="510" t="s">
        <v>4</v>
      </c>
    </row>
    <row r="86" spans="4:4">
      <c r="D86" s="510" t="s">
        <v>4</v>
      </c>
    </row>
    <row r="87" spans="4:4">
      <c r="D87" s="510" t="s">
        <v>4</v>
      </c>
    </row>
    <row r="88" spans="4:4">
      <c r="D88" s="510" t="s">
        <v>4</v>
      </c>
    </row>
    <row r="89" spans="4:4">
      <c r="D89" s="510" t="s">
        <v>4</v>
      </c>
    </row>
    <row r="90" spans="4:4">
      <c r="D90" s="510" t="s">
        <v>4</v>
      </c>
    </row>
    <row r="91" spans="4:4">
      <c r="D91" s="510" t="s">
        <v>4</v>
      </c>
    </row>
    <row r="92" spans="4:4">
      <c r="D92" s="510" t="s">
        <v>4</v>
      </c>
    </row>
    <row r="93" spans="4:4">
      <c r="D93" s="510" t="s">
        <v>4</v>
      </c>
    </row>
    <row r="94" spans="4:4">
      <c r="D94" s="510" t="s">
        <v>4</v>
      </c>
    </row>
    <row r="95" spans="4:4">
      <c r="D95" s="510" t="s">
        <v>4</v>
      </c>
    </row>
    <row r="96" spans="4:4">
      <c r="D96" s="510" t="s">
        <v>4</v>
      </c>
    </row>
    <row r="97" spans="4:4">
      <c r="D97" s="510" t="s">
        <v>4</v>
      </c>
    </row>
    <row r="98" spans="4:4">
      <c r="D98" s="510" t="s">
        <v>4</v>
      </c>
    </row>
    <row r="99" spans="4:4">
      <c r="D99" s="510" t="s">
        <v>4</v>
      </c>
    </row>
    <row r="100" spans="4:4">
      <c r="D100" s="510" t="s">
        <v>4</v>
      </c>
    </row>
    <row r="101" spans="4:4">
      <c r="D101" s="510" t="s">
        <v>4</v>
      </c>
    </row>
    <row r="102" spans="4:4">
      <c r="D102" s="510" t="s">
        <v>4</v>
      </c>
    </row>
    <row r="103" spans="4:4">
      <c r="D103" s="510" t="s">
        <v>4</v>
      </c>
    </row>
    <row r="104" spans="4:4">
      <c r="D104" s="510" t="s">
        <v>4</v>
      </c>
    </row>
    <row r="105" spans="4:4">
      <c r="D105" s="510" t="s">
        <v>4</v>
      </c>
    </row>
    <row r="106" spans="4:4">
      <c r="D106" s="510" t="s">
        <v>4</v>
      </c>
    </row>
    <row r="107" spans="4:4">
      <c r="D107" s="510" t="s">
        <v>4</v>
      </c>
    </row>
    <row r="108" spans="4:4">
      <c r="D108" s="510" t="s">
        <v>4</v>
      </c>
    </row>
    <row r="109" spans="4:4">
      <c r="D109" s="510" t="s">
        <v>4</v>
      </c>
    </row>
    <row r="110" spans="4:4">
      <c r="D110" s="510" t="s">
        <v>4</v>
      </c>
    </row>
    <row r="111" spans="4:4">
      <c r="D111" s="510" t="s">
        <v>4</v>
      </c>
    </row>
    <row r="112" spans="4:4">
      <c r="D112" s="510" t="s">
        <v>4</v>
      </c>
    </row>
    <row r="113" spans="4:4">
      <c r="D113" s="510" t="s">
        <v>4</v>
      </c>
    </row>
    <row r="114" spans="4:4">
      <c r="D114" s="510" t="s">
        <v>4</v>
      </c>
    </row>
    <row r="115" spans="4:4">
      <c r="D115" s="510" t="s">
        <v>4</v>
      </c>
    </row>
    <row r="116" spans="4:4">
      <c r="D116" s="510" t="s">
        <v>4</v>
      </c>
    </row>
    <row r="117" spans="4:4">
      <c r="D117" s="510" t="s">
        <v>4</v>
      </c>
    </row>
    <row r="118" spans="4:4">
      <c r="D118" s="510" t="s">
        <v>4</v>
      </c>
    </row>
    <row r="119" spans="4:4">
      <c r="D119" s="510" t="s">
        <v>4</v>
      </c>
    </row>
    <row r="120" spans="4:4">
      <c r="D120" s="510" t="s">
        <v>4</v>
      </c>
    </row>
    <row r="121" spans="4:4">
      <c r="D121" s="510" t="s">
        <v>4</v>
      </c>
    </row>
    <row r="122" spans="4:4">
      <c r="D122" s="510" t="s">
        <v>4</v>
      </c>
    </row>
    <row r="123" spans="4:4">
      <c r="D123" s="510" t="s">
        <v>4</v>
      </c>
    </row>
    <row r="124" spans="4:4">
      <c r="D124" s="510" t="s">
        <v>4</v>
      </c>
    </row>
    <row r="125" spans="4:4">
      <c r="D125" s="510" t="s">
        <v>4</v>
      </c>
    </row>
    <row r="126" spans="4:4">
      <c r="D126" s="510" t="s">
        <v>4</v>
      </c>
    </row>
    <row r="127" spans="4:4">
      <c r="D127" s="510" t="s">
        <v>4</v>
      </c>
    </row>
    <row r="128" spans="4:4">
      <c r="D128" s="510" t="s">
        <v>4</v>
      </c>
    </row>
    <row r="129" spans="4:4">
      <c r="D129" s="510" t="s">
        <v>4</v>
      </c>
    </row>
    <row r="130" spans="4:4">
      <c r="D130" s="510" t="s">
        <v>4</v>
      </c>
    </row>
    <row r="131" spans="4:4">
      <c r="D131" s="510" t="s">
        <v>4</v>
      </c>
    </row>
    <row r="132" spans="4:4">
      <c r="D132" s="510" t="s">
        <v>4</v>
      </c>
    </row>
    <row r="133" spans="4:4">
      <c r="D133" s="510" t="s">
        <v>4</v>
      </c>
    </row>
    <row r="134" spans="4:4">
      <c r="D134" s="510" t="s">
        <v>4</v>
      </c>
    </row>
    <row r="135" spans="4:4">
      <c r="D135" s="510" t="s">
        <v>4</v>
      </c>
    </row>
    <row r="136" spans="4:4">
      <c r="D136" s="510" t="s">
        <v>4</v>
      </c>
    </row>
    <row r="137" spans="4:4">
      <c r="D137" s="510" t="s">
        <v>4</v>
      </c>
    </row>
    <row r="138" spans="4:4">
      <c r="D138" s="510" t="s">
        <v>4</v>
      </c>
    </row>
    <row r="139" spans="4:4">
      <c r="D139" s="510" t="s">
        <v>4</v>
      </c>
    </row>
    <row r="140" spans="4:4">
      <c r="D140" s="510" t="s">
        <v>4</v>
      </c>
    </row>
    <row r="141" spans="4:4">
      <c r="D141" s="510" t="s">
        <v>4</v>
      </c>
    </row>
    <row r="142" spans="4:4">
      <c r="D142" s="510" t="s">
        <v>4</v>
      </c>
    </row>
    <row r="143" spans="4:4">
      <c r="D143" s="510" t="s">
        <v>4</v>
      </c>
    </row>
    <row r="144" spans="4:4">
      <c r="D144" s="510" t="s">
        <v>4</v>
      </c>
    </row>
    <row r="145" spans="4:4">
      <c r="D145" s="510" t="s">
        <v>4</v>
      </c>
    </row>
    <row r="146" spans="4:4">
      <c r="D146" s="510" t="s">
        <v>4</v>
      </c>
    </row>
    <row r="147" spans="4:4">
      <c r="D147" s="510" t="s">
        <v>4</v>
      </c>
    </row>
    <row r="148" spans="4:4">
      <c r="D148" s="510" t="s">
        <v>4</v>
      </c>
    </row>
    <row r="149" spans="4:4">
      <c r="D149" s="510" t="s">
        <v>4</v>
      </c>
    </row>
    <row r="150" spans="4:4">
      <c r="D150" s="510" t="s">
        <v>4</v>
      </c>
    </row>
    <row r="151" spans="4:4">
      <c r="D151" s="510" t="s">
        <v>4</v>
      </c>
    </row>
    <row r="152" spans="4:4">
      <c r="D152" s="510" t="s">
        <v>4</v>
      </c>
    </row>
    <row r="153" spans="4:4">
      <c r="D153" s="510" t="s">
        <v>4</v>
      </c>
    </row>
    <row r="154" spans="4:4">
      <c r="D154" s="510" t="s">
        <v>4</v>
      </c>
    </row>
    <row r="155" spans="4:4">
      <c r="D155" s="510" t="s">
        <v>4</v>
      </c>
    </row>
    <row r="156" spans="4:4">
      <c r="D156" s="510" t="s">
        <v>4</v>
      </c>
    </row>
    <row r="157" spans="4:4">
      <c r="D157" s="510" t="s">
        <v>4</v>
      </c>
    </row>
    <row r="158" spans="4:4">
      <c r="D158" s="510" t="s">
        <v>4</v>
      </c>
    </row>
    <row r="159" spans="4:4">
      <c r="D159" s="510" t="s">
        <v>4</v>
      </c>
    </row>
    <row r="160" spans="4:4">
      <c r="D160" s="510" t="s">
        <v>4</v>
      </c>
    </row>
    <row r="161" spans="4:4">
      <c r="D161" s="510" t="s">
        <v>4</v>
      </c>
    </row>
    <row r="162" spans="4:4">
      <c r="D162" s="510" t="s">
        <v>4</v>
      </c>
    </row>
    <row r="163" spans="4:4">
      <c r="D163" s="510" t="s">
        <v>4</v>
      </c>
    </row>
    <row r="164" spans="4:4">
      <c r="D164" s="510" t="s">
        <v>4</v>
      </c>
    </row>
    <row r="165" spans="4:4">
      <c r="D165" s="510" t="s">
        <v>4</v>
      </c>
    </row>
    <row r="166" spans="4:4">
      <c r="D166" s="510" t="s">
        <v>4</v>
      </c>
    </row>
    <row r="167" spans="4:4">
      <c r="D167" s="510" t="s">
        <v>4</v>
      </c>
    </row>
    <row r="168" spans="4:4">
      <c r="D168" s="510" t="s">
        <v>4</v>
      </c>
    </row>
    <row r="169" spans="4:4">
      <c r="D169" s="510" t="s">
        <v>4</v>
      </c>
    </row>
    <row r="170" spans="4:4">
      <c r="D170" s="510" t="s">
        <v>4</v>
      </c>
    </row>
    <row r="171" spans="4:4">
      <c r="D171" s="510" t="s">
        <v>4</v>
      </c>
    </row>
    <row r="172" spans="4:4">
      <c r="D172" s="510" t="s">
        <v>4</v>
      </c>
    </row>
    <row r="173" spans="4:4">
      <c r="D173" s="510" t="s">
        <v>4</v>
      </c>
    </row>
    <row r="174" spans="4:4">
      <c r="D174" s="510" t="s">
        <v>4</v>
      </c>
    </row>
    <row r="175" spans="4:4">
      <c r="D175" s="510" t="s">
        <v>4</v>
      </c>
    </row>
    <row r="176" spans="4:4">
      <c r="D176" s="510" t="s">
        <v>4</v>
      </c>
    </row>
    <row r="177" spans="4:4">
      <c r="D177" s="510" t="s">
        <v>4</v>
      </c>
    </row>
    <row r="178" spans="4:4">
      <c r="D178" s="510" t="s">
        <v>4</v>
      </c>
    </row>
    <row r="179" spans="4:4">
      <c r="D179" s="510" t="s">
        <v>4</v>
      </c>
    </row>
    <row r="180" spans="4:4">
      <c r="D180" s="510" t="s">
        <v>4</v>
      </c>
    </row>
    <row r="181" spans="4:4">
      <c r="D181" s="510" t="s">
        <v>4</v>
      </c>
    </row>
    <row r="182" spans="4:4">
      <c r="D182" s="510" t="s">
        <v>4</v>
      </c>
    </row>
    <row r="183" spans="4:4">
      <c r="D183" s="510" t="s">
        <v>4</v>
      </c>
    </row>
    <row r="184" spans="4:4">
      <c r="D184" s="510" t="s">
        <v>4</v>
      </c>
    </row>
    <row r="185" spans="4:4">
      <c r="D185" s="510" t="s">
        <v>4</v>
      </c>
    </row>
    <row r="186" spans="4:4">
      <c r="D186" s="510" t="s">
        <v>4</v>
      </c>
    </row>
    <row r="187" spans="4:4">
      <c r="D187" s="510" t="s">
        <v>4</v>
      </c>
    </row>
    <row r="188" spans="4:4">
      <c r="D188" s="510" t="s">
        <v>4</v>
      </c>
    </row>
    <row r="189" spans="4:4">
      <c r="D189" s="510" t="s">
        <v>4</v>
      </c>
    </row>
    <row r="190" spans="4:4">
      <c r="D190" s="510" t="s">
        <v>4</v>
      </c>
    </row>
    <row r="191" spans="4:4">
      <c r="D191" s="510" t="s">
        <v>4</v>
      </c>
    </row>
    <row r="192" spans="4:4">
      <c r="D192" s="510" t="s">
        <v>4</v>
      </c>
    </row>
    <row r="193" spans="4:4">
      <c r="D193" s="510" t="s">
        <v>4</v>
      </c>
    </row>
    <row r="194" spans="4:4">
      <c r="D194" s="510" t="s">
        <v>4</v>
      </c>
    </row>
    <row r="195" spans="4:4">
      <c r="D195" s="510" t="s">
        <v>4</v>
      </c>
    </row>
    <row r="196" spans="4:4">
      <c r="D196" s="510" t="s">
        <v>4</v>
      </c>
    </row>
    <row r="197" spans="4:4">
      <c r="D197" s="510" t="s">
        <v>4</v>
      </c>
    </row>
    <row r="198" spans="4:4">
      <c r="D198" s="510" t="s">
        <v>4</v>
      </c>
    </row>
    <row r="199" spans="4:4">
      <c r="D199" s="510" t="s">
        <v>4</v>
      </c>
    </row>
    <row r="200" spans="4:4">
      <c r="D200" s="510" t="s">
        <v>4</v>
      </c>
    </row>
    <row r="201" spans="4:4">
      <c r="D201" s="510" t="s">
        <v>4</v>
      </c>
    </row>
    <row r="202" spans="4:4">
      <c r="D202" s="510" t="s">
        <v>4</v>
      </c>
    </row>
    <row r="203" spans="4:4">
      <c r="D203" s="510" t="s">
        <v>4</v>
      </c>
    </row>
    <row r="204" spans="4:4">
      <c r="D204" s="510" t="s">
        <v>4</v>
      </c>
    </row>
    <row r="205" spans="4:4">
      <c r="D205" s="510" t="s">
        <v>4</v>
      </c>
    </row>
    <row r="206" spans="4:4">
      <c r="D206" s="510" t="s">
        <v>4</v>
      </c>
    </row>
    <row r="207" spans="4:4">
      <c r="D207" s="510" t="s">
        <v>4</v>
      </c>
    </row>
    <row r="208" spans="4:4">
      <c r="D208" s="510" t="s">
        <v>4</v>
      </c>
    </row>
    <row r="209" spans="4:4">
      <c r="D209" s="510" t="s">
        <v>4</v>
      </c>
    </row>
    <row r="210" spans="4:4">
      <c r="D210" s="510" t="s">
        <v>4</v>
      </c>
    </row>
    <row r="211" spans="4:4">
      <c r="D211" s="510" t="s">
        <v>4</v>
      </c>
    </row>
    <row r="212" spans="4:4">
      <c r="D212" s="510" t="s">
        <v>4</v>
      </c>
    </row>
    <row r="213" spans="4:4">
      <c r="D213" s="510" t="s">
        <v>4</v>
      </c>
    </row>
    <row r="214" spans="4:4">
      <c r="D214" s="510" t="s">
        <v>4</v>
      </c>
    </row>
    <row r="215" spans="4:4">
      <c r="D215" s="510" t="s">
        <v>4</v>
      </c>
    </row>
    <row r="216" spans="4:4">
      <c r="D216" s="510" t="s">
        <v>4</v>
      </c>
    </row>
    <row r="217" spans="4:4">
      <c r="D217" s="510" t="s">
        <v>4</v>
      </c>
    </row>
    <row r="218" spans="4:4">
      <c r="D218" s="510" t="s">
        <v>4</v>
      </c>
    </row>
    <row r="219" spans="4:4">
      <c r="D219" s="510" t="s">
        <v>4</v>
      </c>
    </row>
    <row r="220" spans="4:4">
      <c r="D220" s="510" t="s">
        <v>4</v>
      </c>
    </row>
    <row r="221" spans="4:4">
      <c r="D221" s="510" t="s">
        <v>4</v>
      </c>
    </row>
    <row r="222" spans="4:4">
      <c r="D222" s="510" t="s">
        <v>4</v>
      </c>
    </row>
    <row r="223" spans="4:4">
      <c r="D223" s="510" t="s">
        <v>4</v>
      </c>
    </row>
    <row r="224" spans="4:4">
      <c r="D224" s="510" t="s">
        <v>4</v>
      </c>
    </row>
    <row r="225" spans="4:4">
      <c r="D225" s="510" t="s">
        <v>4</v>
      </c>
    </row>
    <row r="226" spans="4:4">
      <c r="D226" s="510" t="s">
        <v>4</v>
      </c>
    </row>
    <row r="227" spans="4:4">
      <c r="D227" s="510" t="s">
        <v>4</v>
      </c>
    </row>
    <row r="228" spans="4:4">
      <c r="D228" s="510" t="s">
        <v>4</v>
      </c>
    </row>
    <row r="229" spans="4:4">
      <c r="D229" s="510" t="s">
        <v>4</v>
      </c>
    </row>
    <row r="230" spans="4:4">
      <c r="D230" s="510" t="s">
        <v>4</v>
      </c>
    </row>
    <row r="231" spans="4:4">
      <c r="D231" s="510" t="s">
        <v>4</v>
      </c>
    </row>
    <row r="232" spans="4:4">
      <c r="D232" s="510" t="s">
        <v>4</v>
      </c>
    </row>
    <row r="233" spans="4:4">
      <c r="D233" s="510" t="s">
        <v>4</v>
      </c>
    </row>
    <row r="234" spans="4:4">
      <c r="D234" s="510" t="s">
        <v>4</v>
      </c>
    </row>
    <row r="235" spans="4:4">
      <c r="D235" s="510" t="s">
        <v>4</v>
      </c>
    </row>
    <row r="236" spans="4:4">
      <c r="D236" s="510" t="s">
        <v>4</v>
      </c>
    </row>
    <row r="237" spans="4:4">
      <c r="D237" s="510" t="s">
        <v>4</v>
      </c>
    </row>
    <row r="238" spans="4:4">
      <c r="D238" s="510" t="s">
        <v>4</v>
      </c>
    </row>
    <row r="239" spans="4:4">
      <c r="D239" s="510" t="s">
        <v>4</v>
      </c>
    </row>
    <row r="240" spans="4:4">
      <c r="D240" s="510" t="s">
        <v>4</v>
      </c>
    </row>
    <row r="241" spans="4:4">
      <c r="D241" s="510" t="s">
        <v>4</v>
      </c>
    </row>
    <row r="242" spans="4:4">
      <c r="D242" s="510" t="s">
        <v>4</v>
      </c>
    </row>
    <row r="243" spans="4:4">
      <c r="D243" s="510" t="s">
        <v>4</v>
      </c>
    </row>
    <row r="244" spans="4:4">
      <c r="D244" s="510" t="s">
        <v>4</v>
      </c>
    </row>
    <row r="245" spans="4:4">
      <c r="D245" s="510" t="s">
        <v>4</v>
      </c>
    </row>
    <row r="246" spans="4:4">
      <c r="D246" s="510" t="s">
        <v>4</v>
      </c>
    </row>
    <row r="247" spans="4:4">
      <c r="D247" s="510" t="s">
        <v>4</v>
      </c>
    </row>
    <row r="248" spans="4:4">
      <c r="D248" s="510" t="s">
        <v>4</v>
      </c>
    </row>
    <row r="249" spans="4:4">
      <c r="D249" s="510" t="s">
        <v>4</v>
      </c>
    </row>
    <row r="250" spans="4:4">
      <c r="D250" s="510" t="s">
        <v>4</v>
      </c>
    </row>
    <row r="251" spans="4:4">
      <c r="D251" s="510" t="s">
        <v>4</v>
      </c>
    </row>
    <row r="252" spans="4:4">
      <c r="D252" s="510" t="s">
        <v>4</v>
      </c>
    </row>
    <row r="253" spans="4:4">
      <c r="D253" s="510" t="s">
        <v>4</v>
      </c>
    </row>
    <row r="254" spans="4:4">
      <c r="D254" s="510" t="s">
        <v>4</v>
      </c>
    </row>
    <row r="255" spans="4:4">
      <c r="D255" s="510" t="s">
        <v>4</v>
      </c>
    </row>
    <row r="256" spans="4:4">
      <c r="D256" s="510" t="s">
        <v>4</v>
      </c>
    </row>
    <row r="257" spans="4:4">
      <c r="D257" s="510" t="s">
        <v>4</v>
      </c>
    </row>
    <row r="258" spans="4:4">
      <c r="D258" s="510" t="s">
        <v>4</v>
      </c>
    </row>
    <row r="259" spans="4:4">
      <c r="D259" s="510" t="s">
        <v>4</v>
      </c>
    </row>
    <row r="260" spans="4:4">
      <c r="D260" s="510" t="s">
        <v>4</v>
      </c>
    </row>
    <row r="261" spans="4:4">
      <c r="D261" s="510" t="s">
        <v>4</v>
      </c>
    </row>
    <row r="262" spans="4:4">
      <c r="D262" s="510" t="s">
        <v>4</v>
      </c>
    </row>
    <row r="263" spans="4:4">
      <c r="D263" s="510" t="s">
        <v>4</v>
      </c>
    </row>
    <row r="264" spans="4:4">
      <c r="D264" s="510" t="s">
        <v>4</v>
      </c>
    </row>
    <row r="265" spans="4:4">
      <c r="D265" s="510" t="s">
        <v>4</v>
      </c>
    </row>
    <row r="266" spans="4:4">
      <c r="D266" s="510" t="s">
        <v>4</v>
      </c>
    </row>
    <row r="267" spans="4:4">
      <c r="D267" s="510" t="s">
        <v>4</v>
      </c>
    </row>
    <row r="268" spans="4:4">
      <c r="D268" s="510" t="s">
        <v>4</v>
      </c>
    </row>
    <row r="269" spans="4:4">
      <c r="D269" s="510" t="s">
        <v>4</v>
      </c>
    </row>
    <row r="270" spans="4:4">
      <c r="D270" s="510" t="s">
        <v>4</v>
      </c>
    </row>
    <row r="271" spans="4:4">
      <c r="D271" s="510" t="s">
        <v>4</v>
      </c>
    </row>
    <row r="272" spans="4:4">
      <c r="D272" s="510" t="s">
        <v>4</v>
      </c>
    </row>
    <row r="273" spans="4:4">
      <c r="D273" s="510" t="s">
        <v>4</v>
      </c>
    </row>
    <row r="274" spans="4:4">
      <c r="D274" s="510" t="s">
        <v>4</v>
      </c>
    </row>
    <row r="275" spans="4:4">
      <c r="D275" s="510" t="s">
        <v>4</v>
      </c>
    </row>
    <row r="276" spans="4:4">
      <c r="D276" s="510" t="s">
        <v>4</v>
      </c>
    </row>
    <row r="277" spans="4:4">
      <c r="D277" s="510" t="s">
        <v>4</v>
      </c>
    </row>
    <row r="278" spans="4:4">
      <c r="D278" s="510" t="s">
        <v>4</v>
      </c>
    </row>
    <row r="279" spans="4:4">
      <c r="D279" s="510" t="s">
        <v>4</v>
      </c>
    </row>
    <row r="280" spans="4:4">
      <c r="D280" s="510" t="s">
        <v>4</v>
      </c>
    </row>
    <row r="281" spans="4:4">
      <c r="D281" s="510" t="s">
        <v>4</v>
      </c>
    </row>
    <row r="282" spans="4:4">
      <c r="D282" s="510" t="s">
        <v>4</v>
      </c>
    </row>
    <row r="283" spans="4:4">
      <c r="D283" s="510" t="s">
        <v>4</v>
      </c>
    </row>
    <row r="284" spans="4:4">
      <c r="D284" s="510" t="s">
        <v>4</v>
      </c>
    </row>
    <row r="285" spans="4:4">
      <c r="D285" s="510" t="s">
        <v>4</v>
      </c>
    </row>
    <row r="286" spans="4:4">
      <c r="D286" s="510" t="s">
        <v>4</v>
      </c>
    </row>
    <row r="287" spans="4:4">
      <c r="D287" s="510" t="s">
        <v>4</v>
      </c>
    </row>
    <row r="288" spans="4:4">
      <c r="D288" s="510" t="s">
        <v>4</v>
      </c>
    </row>
    <row r="289" spans="4:4">
      <c r="D289" s="510" t="s">
        <v>4</v>
      </c>
    </row>
    <row r="290" spans="4:4">
      <c r="D290" s="510" t="s">
        <v>4</v>
      </c>
    </row>
    <row r="291" spans="4:4">
      <c r="D291" s="510" t="s">
        <v>4</v>
      </c>
    </row>
    <row r="292" spans="4:4">
      <c r="D292" s="510" t="s">
        <v>4</v>
      </c>
    </row>
    <row r="293" spans="4:4">
      <c r="D293" s="510" t="s">
        <v>4</v>
      </c>
    </row>
    <row r="294" spans="4:4">
      <c r="D294" s="510" t="s">
        <v>4</v>
      </c>
    </row>
    <row r="295" spans="4:4">
      <c r="D295" s="510" t="s">
        <v>4</v>
      </c>
    </row>
    <row r="296" spans="4:4">
      <c r="D296" s="510" t="s">
        <v>4</v>
      </c>
    </row>
    <row r="297" spans="4:4">
      <c r="D297" s="510" t="s">
        <v>4</v>
      </c>
    </row>
    <row r="298" spans="4:4">
      <c r="D298" s="510" t="s">
        <v>4</v>
      </c>
    </row>
    <row r="299" spans="4:4">
      <c r="D299" s="510" t="s">
        <v>4</v>
      </c>
    </row>
    <row r="300" spans="4:4">
      <c r="D300" s="510" t="s">
        <v>4</v>
      </c>
    </row>
    <row r="301" spans="4:4">
      <c r="D301" s="510" t="s">
        <v>4</v>
      </c>
    </row>
    <row r="302" spans="4:4">
      <c r="D302" s="510" t="s">
        <v>4</v>
      </c>
    </row>
    <row r="303" spans="4:4">
      <c r="D303" s="510" t="s">
        <v>4</v>
      </c>
    </row>
    <row r="304" spans="4:4">
      <c r="D304" s="510" t="s">
        <v>4</v>
      </c>
    </row>
    <row r="305" spans="4:4">
      <c r="D305" s="510" t="s">
        <v>4</v>
      </c>
    </row>
    <row r="306" spans="4:4">
      <c r="D306" s="510" t="s">
        <v>4</v>
      </c>
    </row>
    <row r="307" spans="4:4">
      <c r="D307" s="510" t="s">
        <v>4</v>
      </c>
    </row>
    <row r="308" spans="4:4">
      <c r="D308" s="510" t="s">
        <v>4</v>
      </c>
    </row>
    <row r="309" spans="4:4">
      <c r="D309" s="510" t="s">
        <v>4</v>
      </c>
    </row>
    <row r="310" spans="4:4">
      <c r="D310" s="510" t="s">
        <v>4</v>
      </c>
    </row>
    <row r="311" spans="4:4">
      <c r="D311" s="510" t="s">
        <v>4</v>
      </c>
    </row>
    <row r="312" spans="4:4">
      <c r="D312" s="510" t="s">
        <v>4</v>
      </c>
    </row>
    <row r="313" spans="4:4">
      <c r="D313" s="510" t="s">
        <v>4</v>
      </c>
    </row>
    <row r="314" spans="4:4">
      <c r="D314" s="510" t="s">
        <v>4</v>
      </c>
    </row>
    <row r="315" spans="4:4">
      <c r="D315" s="510" t="s">
        <v>4</v>
      </c>
    </row>
    <row r="316" spans="4:4">
      <c r="D316" s="510" t="s">
        <v>4</v>
      </c>
    </row>
    <row r="317" spans="4:4">
      <c r="D317" s="510" t="s">
        <v>4</v>
      </c>
    </row>
    <row r="318" spans="4:4">
      <c r="D318" s="510" t="s">
        <v>4</v>
      </c>
    </row>
    <row r="319" spans="4:4">
      <c r="D319" s="510" t="s">
        <v>4</v>
      </c>
    </row>
    <row r="320" spans="4:4">
      <c r="D320" s="510" t="s">
        <v>4</v>
      </c>
    </row>
    <row r="321" spans="4:4">
      <c r="D321" s="510" t="s">
        <v>4</v>
      </c>
    </row>
    <row r="322" spans="4:4">
      <c r="D322" s="510" t="s">
        <v>4</v>
      </c>
    </row>
    <row r="323" spans="4:4">
      <c r="D323" s="510" t="s">
        <v>4</v>
      </c>
    </row>
    <row r="324" spans="4:4">
      <c r="D324" s="510" t="s">
        <v>4</v>
      </c>
    </row>
    <row r="325" spans="4:4">
      <c r="D325" s="510" t="s">
        <v>4</v>
      </c>
    </row>
    <row r="326" spans="4:4">
      <c r="D326" s="510" t="s">
        <v>4</v>
      </c>
    </row>
    <row r="327" spans="4:4">
      <c r="D327" s="510" t="s">
        <v>4</v>
      </c>
    </row>
    <row r="328" spans="4:4">
      <c r="D328" s="510" t="s">
        <v>4</v>
      </c>
    </row>
    <row r="329" spans="4:4">
      <c r="D329" s="510" t="s">
        <v>4</v>
      </c>
    </row>
    <row r="330" spans="4:4">
      <c r="D330" s="510" t="s">
        <v>4</v>
      </c>
    </row>
    <row r="331" spans="4:4">
      <c r="D331" s="510" t="s">
        <v>4</v>
      </c>
    </row>
    <row r="332" spans="4:4">
      <c r="D332" s="510" t="s">
        <v>4</v>
      </c>
    </row>
    <row r="333" spans="4:4">
      <c r="D333" s="510" t="s">
        <v>4</v>
      </c>
    </row>
    <row r="334" spans="4:4">
      <c r="D334" s="510" t="s">
        <v>4</v>
      </c>
    </row>
    <row r="335" spans="4:4">
      <c r="D335" s="510" t="s">
        <v>4</v>
      </c>
    </row>
    <row r="336" spans="4:4">
      <c r="D336" s="510" t="s">
        <v>4</v>
      </c>
    </row>
    <row r="337" spans="4:4">
      <c r="D337" s="510" t="s">
        <v>4</v>
      </c>
    </row>
    <row r="338" spans="4:4">
      <c r="D338" s="510" t="s">
        <v>4</v>
      </c>
    </row>
    <row r="339" spans="4:4">
      <c r="D339" s="510" t="s">
        <v>4</v>
      </c>
    </row>
    <row r="340" spans="4:4">
      <c r="D340" s="510" t="s">
        <v>4</v>
      </c>
    </row>
    <row r="341" spans="4:4">
      <c r="D341" s="510" t="s">
        <v>4</v>
      </c>
    </row>
    <row r="342" spans="4:4">
      <c r="D342" s="510" t="s">
        <v>4</v>
      </c>
    </row>
    <row r="343" spans="4:4">
      <c r="D343" s="510" t="s">
        <v>4</v>
      </c>
    </row>
    <row r="344" spans="4:4">
      <c r="D344" s="510" t="s">
        <v>4</v>
      </c>
    </row>
    <row r="345" spans="4:4">
      <c r="D345" s="510" t="s">
        <v>4</v>
      </c>
    </row>
    <row r="346" spans="4:4">
      <c r="D346" s="510" t="s">
        <v>4</v>
      </c>
    </row>
    <row r="347" spans="4:4">
      <c r="D347" s="510" t="s">
        <v>4</v>
      </c>
    </row>
    <row r="348" spans="4:4">
      <c r="D348" s="510" t="s">
        <v>4</v>
      </c>
    </row>
    <row r="349" spans="4:4">
      <c r="D349" s="510" t="s">
        <v>4</v>
      </c>
    </row>
    <row r="350" spans="4:4">
      <c r="D350" s="510" t="s">
        <v>4</v>
      </c>
    </row>
    <row r="351" spans="4:4">
      <c r="D351" s="510" t="s">
        <v>4</v>
      </c>
    </row>
    <row r="352" spans="4:4">
      <c r="D352" s="510" t="s">
        <v>4</v>
      </c>
    </row>
    <row r="353" spans="4:4">
      <c r="D353" s="510" t="s">
        <v>4</v>
      </c>
    </row>
    <row r="354" spans="4:4">
      <c r="D354" s="510" t="s">
        <v>4</v>
      </c>
    </row>
    <row r="355" spans="4:4">
      <c r="D355" s="510" t="s">
        <v>4</v>
      </c>
    </row>
    <row r="356" spans="4:4">
      <c r="D356" s="510" t="s">
        <v>4</v>
      </c>
    </row>
    <row r="357" spans="4:4">
      <c r="D357" s="510" t="s">
        <v>4</v>
      </c>
    </row>
    <row r="358" spans="4:4">
      <c r="D358" s="510" t="s">
        <v>4</v>
      </c>
    </row>
    <row r="359" spans="4:4">
      <c r="D359" s="510" t="s">
        <v>4</v>
      </c>
    </row>
    <row r="360" spans="4:4">
      <c r="D360" s="510" t="s">
        <v>4</v>
      </c>
    </row>
    <row r="361" spans="4:4">
      <c r="D361" s="510" t="s">
        <v>4</v>
      </c>
    </row>
    <row r="362" spans="4:4">
      <c r="D362" s="510" t="s">
        <v>4</v>
      </c>
    </row>
    <row r="363" spans="4:4">
      <c r="D363" s="510" t="s">
        <v>4</v>
      </c>
    </row>
    <row r="364" spans="4:4">
      <c r="D364" s="510" t="s">
        <v>4</v>
      </c>
    </row>
    <row r="365" spans="4:4">
      <c r="D365" s="510" t="s">
        <v>4</v>
      </c>
    </row>
    <row r="366" spans="4:4">
      <c r="D366" s="510" t="s">
        <v>4</v>
      </c>
    </row>
    <row r="367" spans="4:4">
      <c r="D367" s="510" t="s">
        <v>4</v>
      </c>
    </row>
    <row r="368" spans="4:4">
      <c r="D368" s="510" t="s">
        <v>4</v>
      </c>
    </row>
    <row r="369" spans="4:4">
      <c r="D369" s="510" t="s">
        <v>4</v>
      </c>
    </row>
    <row r="370" spans="4:4">
      <c r="D370" s="510" t="s">
        <v>4</v>
      </c>
    </row>
    <row r="371" spans="4:4">
      <c r="D371" s="510" t="s">
        <v>4</v>
      </c>
    </row>
    <row r="372" spans="4:4">
      <c r="D372" s="510" t="s">
        <v>4</v>
      </c>
    </row>
    <row r="373" spans="4:4">
      <c r="D373" s="510" t="s">
        <v>4</v>
      </c>
    </row>
    <row r="374" spans="4:4">
      <c r="D374" s="510" t="s">
        <v>4</v>
      </c>
    </row>
    <row r="375" spans="4:4">
      <c r="D375" s="510" t="s">
        <v>4</v>
      </c>
    </row>
    <row r="376" spans="4:4">
      <c r="D376" s="510" t="s">
        <v>4</v>
      </c>
    </row>
    <row r="377" spans="4:4">
      <c r="D377" s="510" t="s">
        <v>4</v>
      </c>
    </row>
    <row r="378" spans="4:4">
      <c r="D378" s="510" t="s">
        <v>4</v>
      </c>
    </row>
    <row r="379" spans="4:4">
      <c r="D379" s="510" t="s">
        <v>4</v>
      </c>
    </row>
    <row r="380" spans="4:4">
      <c r="D380" s="510" t="s">
        <v>4</v>
      </c>
    </row>
    <row r="381" spans="4:4">
      <c r="D381" s="510" t="s">
        <v>4</v>
      </c>
    </row>
    <row r="382" spans="4:4">
      <c r="D382" s="510" t="s">
        <v>4</v>
      </c>
    </row>
    <row r="383" spans="4:4">
      <c r="D383" s="510" t="s">
        <v>4</v>
      </c>
    </row>
    <row r="384" spans="4:4">
      <c r="D384" s="510" t="s">
        <v>4</v>
      </c>
    </row>
    <row r="385" spans="4:4">
      <c r="D385" s="510" t="s">
        <v>4</v>
      </c>
    </row>
    <row r="386" spans="4:4">
      <c r="D386" s="510" t="s">
        <v>4</v>
      </c>
    </row>
    <row r="387" spans="4:4">
      <c r="D387" s="510" t="s">
        <v>4</v>
      </c>
    </row>
    <row r="388" spans="4:4">
      <c r="D388" s="510" t="s">
        <v>4</v>
      </c>
    </row>
    <row r="389" spans="4:4">
      <c r="D389" s="510" t="s">
        <v>4</v>
      </c>
    </row>
    <row r="390" spans="4:4">
      <c r="D390" s="510" t="s">
        <v>4</v>
      </c>
    </row>
    <row r="391" spans="4:4">
      <c r="D391" s="510" t="s">
        <v>4</v>
      </c>
    </row>
    <row r="392" spans="4:4">
      <c r="D392" s="510" t="s">
        <v>4</v>
      </c>
    </row>
    <row r="393" spans="4:4">
      <c r="D393" s="510" t="s">
        <v>4</v>
      </c>
    </row>
    <row r="394" spans="4:4">
      <c r="D394" s="510" t="s">
        <v>4</v>
      </c>
    </row>
    <row r="395" spans="4:4">
      <c r="D395" s="510" t="s">
        <v>4</v>
      </c>
    </row>
    <row r="396" spans="4:4">
      <c r="D396" s="510" t="s">
        <v>4</v>
      </c>
    </row>
    <row r="397" spans="4:4">
      <c r="D397" s="510" t="s">
        <v>4</v>
      </c>
    </row>
    <row r="398" spans="4:4">
      <c r="D398" s="510" t="s">
        <v>4</v>
      </c>
    </row>
    <row r="399" spans="4:4">
      <c r="D399" s="510" t="s">
        <v>4</v>
      </c>
    </row>
    <row r="400" spans="4:4">
      <c r="D400" s="510" t="s">
        <v>4</v>
      </c>
    </row>
    <row r="401" spans="4:4">
      <c r="D401" s="510" t="s">
        <v>4</v>
      </c>
    </row>
    <row r="402" spans="4:4">
      <c r="D402" s="510" t="s">
        <v>4</v>
      </c>
    </row>
    <row r="403" spans="4:4">
      <c r="D403" s="510" t="s">
        <v>4</v>
      </c>
    </row>
    <row r="404" spans="4:4">
      <c r="D404" s="510" t="s">
        <v>4</v>
      </c>
    </row>
    <row r="405" spans="4:4">
      <c r="D405" s="510" t="s">
        <v>4</v>
      </c>
    </row>
    <row r="406" spans="4:4">
      <c r="D406" s="510" t="s">
        <v>4</v>
      </c>
    </row>
    <row r="407" spans="4:4">
      <c r="D407" s="510" t="s">
        <v>4</v>
      </c>
    </row>
    <row r="408" spans="4:4">
      <c r="D408" s="510" t="s">
        <v>4</v>
      </c>
    </row>
    <row r="409" spans="4:4">
      <c r="D409" s="510" t="s">
        <v>4</v>
      </c>
    </row>
    <row r="410" spans="4:4">
      <c r="D410" s="510" t="s">
        <v>4</v>
      </c>
    </row>
    <row r="411" spans="4:4">
      <c r="D411" s="510" t="s">
        <v>4</v>
      </c>
    </row>
    <row r="412" spans="4:4">
      <c r="D412" s="510" t="s">
        <v>4</v>
      </c>
    </row>
    <row r="413" spans="4:4">
      <c r="D413" s="510" t="s">
        <v>4</v>
      </c>
    </row>
    <row r="414" spans="4:4">
      <c r="D414" s="510" t="s">
        <v>4</v>
      </c>
    </row>
    <row r="415" spans="4:4">
      <c r="D415" s="510" t="s">
        <v>4</v>
      </c>
    </row>
    <row r="416" spans="4:4">
      <c r="D416" s="510" t="s">
        <v>4</v>
      </c>
    </row>
    <row r="417" spans="4:4">
      <c r="D417" s="510" t="s">
        <v>4</v>
      </c>
    </row>
    <row r="418" spans="4:4">
      <c r="D418" s="510" t="s">
        <v>4</v>
      </c>
    </row>
    <row r="419" spans="4:4">
      <c r="D419" s="510" t="s">
        <v>4</v>
      </c>
    </row>
    <row r="420" spans="4:4">
      <c r="D420" s="510" t="s">
        <v>4</v>
      </c>
    </row>
    <row r="421" spans="4:4">
      <c r="D421" s="510" t="s">
        <v>4</v>
      </c>
    </row>
    <row r="422" spans="4:4">
      <c r="D422" s="510" t="s">
        <v>4</v>
      </c>
    </row>
    <row r="423" spans="4:4">
      <c r="D423" s="510" t="s">
        <v>4</v>
      </c>
    </row>
    <row r="424" spans="4:4">
      <c r="D424" s="510" t="s">
        <v>4</v>
      </c>
    </row>
    <row r="425" spans="4:4">
      <c r="D425" s="510" t="s">
        <v>4</v>
      </c>
    </row>
    <row r="426" spans="4:4">
      <c r="D426" s="510" t="s">
        <v>4</v>
      </c>
    </row>
    <row r="427" spans="4:4">
      <c r="D427" s="510" t="s">
        <v>4</v>
      </c>
    </row>
    <row r="428" spans="4:4">
      <c r="D428" s="510" t="s">
        <v>4</v>
      </c>
    </row>
    <row r="429" spans="4:4">
      <c r="D429" s="510" t="s">
        <v>4</v>
      </c>
    </row>
    <row r="430" spans="4:4">
      <c r="D430" s="510" t="s">
        <v>4</v>
      </c>
    </row>
    <row r="431" spans="4:4">
      <c r="D431" s="510" t="s">
        <v>4</v>
      </c>
    </row>
    <row r="432" spans="4:4">
      <c r="D432" s="510" t="s">
        <v>4</v>
      </c>
    </row>
    <row r="433" spans="4:4">
      <c r="D433" s="510" t="s">
        <v>4</v>
      </c>
    </row>
    <row r="434" spans="4:4">
      <c r="D434" s="510" t="s">
        <v>4</v>
      </c>
    </row>
    <row r="435" spans="4:4">
      <c r="D435" s="510" t="s">
        <v>4</v>
      </c>
    </row>
    <row r="436" spans="4:4">
      <c r="D436" s="510" t="s">
        <v>4</v>
      </c>
    </row>
    <row r="437" spans="4:4">
      <c r="D437" s="510" t="s">
        <v>4</v>
      </c>
    </row>
    <row r="438" spans="4:4">
      <c r="D438" s="510" t="s">
        <v>4</v>
      </c>
    </row>
    <row r="439" spans="4:4">
      <c r="D439" s="510" t="s">
        <v>4</v>
      </c>
    </row>
    <row r="440" spans="4:4">
      <c r="D440" s="510" t="s">
        <v>4</v>
      </c>
    </row>
    <row r="441" spans="4:4">
      <c r="D441" s="510" t="s">
        <v>4</v>
      </c>
    </row>
    <row r="442" spans="4:4">
      <c r="D442" s="510" t="s">
        <v>4</v>
      </c>
    </row>
    <row r="443" spans="4:4">
      <c r="D443" s="510" t="s">
        <v>4</v>
      </c>
    </row>
    <row r="444" spans="4:4">
      <c r="D444" s="510" t="s">
        <v>4</v>
      </c>
    </row>
    <row r="445" spans="4:4">
      <c r="D445" s="510" t="s">
        <v>4</v>
      </c>
    </row>
    <row r="446" spans="4:4">
      <c r="D446" s="510" t="s">
        <v>4</v>
      </c>
    </row>
    <row r="447" spans="4:4">
      <c r="D447" s="510" t="s">
        <v>4</v>
      </c>
    </row>
    <row r="448" spans="4:4">
      <c r="D448" s="510" t="s">
        <v>4</v>
      </c>
    </row>
    <row r="449" spans="4:4">
      <c r="D449" s="510" t="s">
        <v>4</v>
      </c>
    </row>
    <row r="450" spans="4:4">
      <c r="D450" s="510" t="s">
        <v>4</v>
      </c>
    </row>
    <row r="451" spans="4:4">
      <c r="D451" s="510" t="s">
        <v>4</v>
      </c>
    </row>
    <row r="452" spans="4:4">
      <c r="D452" s="510" t="s">
        <v>4</v>
      </c>
    </row>
    <row r="453" spans="4:4">
      <c r="D453" s="510" t="s">
        <v>4</v>
      </c>
    </row>
    <row r="454" spans="4:4">
      <c r="D454" s="510" t="s">
        <v>4</v>
      </c>
    </row>
    <row r="455" spans="4:4">
      <c r="D455" s="510" t="s">
        <v>4</v>
      </c>
    </row>
    <row r="456" spans="4:4">
      <c r="D456" s="510" t="s">
        <v>4</v>
      </c>
    </row>
    <row r="457" spans="4:4">
      <c r="D457" s="510" t="s">
        <v>4</v>
      </c>
    </row>
    <row r="458" spans="4:4">
      <c r="D458" s="510" t="s">
        <v>4</v>
      </c>
    </row>
    <row r="459" spans="4:4">
      <c r="D459" s="510" t="s">
        <v>4</v>
      </c>
    </row>
    <row r="460" spans="4:4">
      <c r="D460" s="510" t="s">
        <v>4</v>
      </c>
    </row>
    <row r="461" spans="4:4">
      <c r="D461" s="510" t="s">
        <v>4</v>
      </c>
    </row>
    <row r="462" spans="4:4">
      <c r="D462" s="510" t="s">
        <v>4</v>
      </c>
    </row>
    <row r="463" spans="4:4">
      <c r="D463" s="510" t="s">
        <v>4</v>
      </c>
    </row>
    <row r="464" spans="4:4">
      <c r="D464" s="510" t="s">
        <v>4</v>
      </c>
    </row>
    <row r="465" spans="4:4">
      <c r="D465" s="510" t="s">
        <v>4</v>
      </c>
    </row>
    <row r="466" spans="4:4">
      <c r="D466" s="510" t="s">
        <v>4</v>
      </c>
    </row>
    <row r="467" spans="4:4">
      <c r="D467" s="510" t="s">
        <v>4</v>
      </c>
    </row>
    <row r="468" spans="4:4">
      <c r="D468" s="510" t="s">
        <v>4</v>
      </c>
    </row>
    <row r="469" spans="4:4">
      <c r="D469" s="510" t="s">
        <v>4</v>
      </c>
    </row>
    <row r="470" spans="4:4">
      <c r="D470" s="510" t="s">
        <v>4</v>
      </c>
    </row>
    <row r="471" spans="4:4">
      <c r="D471" s="510" t="s">
        <v>4</v>
      </c>
    </row>
    <row r="472" spans="4:4">
      <c r="D472" s="510" t="s">
        <v>4</v>
      </c>
    </row>
    <row r="473" spans="4:4">
      <c r="D473" s="510" t="s">
        <v>4</v>
      </c>
    </row>
    <row r="474" spans="4:4">
      <c r="D474" s="510" t="s">
        <v>4</v>
      </c>
    </row>
    <row r="475" spans="4:4">
      <c r="D475" s="510" t="s">
        <v>4</v>
      </c>
    </row>
    <row r="476" spans="4:4">
      <c r="D476" s="510" t="s">
        <v>4</v>
      </c>
    </row>
    <row r="477" spans="4:4">
      <c r="D477" s="510" t="s">
        <v>4</v>
      </c>
    </row>
    <row r="478" spans="4:4">
      <c r="D478" s="510" t="s">
        <v>4</v>
      </c>
    </row>
    <row r="479" spans="4:4">
      <c r="D479" s="510" t="s">
        <v>4</v>
      </c>
    </row>
    <row r="480" spans="4:4">
      <c r="D480" s="510" t="s">
        <v>4</v>
      </c>
    </row>
    <row r="481" spans="4:4">
      <c r="D481" s="510" t="s">
        <v>4</v>
      </c>
    </row>
    <row r="482" spans="4:4">
      <c r="D482" s="510" t="s">
        <v>4</v>
      </c>
    </row>
    <row r="483" spans="4:4">
      <c r="D483" s="510" t="s">
        <v>4</v>
      </c>
    </row>
    <row r="484" spans="4:4">
      <c r="D484" s="510" t="s">
        <v>4</v>
      </c>
    </row>
    <row r="485" spans="4:4">
      <c r="D485" s="510" t="s">
        <v>4</v>
      </c>
    </row>
    <row r="486" spans="4:4">
      <c r="D486" s="510" t="s">
        <v>4</v>
      </c>
    </row>
    <row r="487" spans="4:4">
      <c r="D487" s="510" t="s">
        <v>4</v>
      </c>
    </row>
    <row r="488" spans="4:4">
      <c r="D488" s="510" t="s">
        <v>4</v>
      </c>
    </row>
    <row r="489" spans="4:4">
      <c r="D489" s="510" t="s">
        <v>4</v>
      </c>
    </row>
    <row r="490" spans="4:4">
      <c r="D490" s="510" t="s">
        <v>4</v>
      </c>
    </row>
    <row r="491" spans="4:4">
      <c r="D491" s="510" t="s">
        <v>4</v>
      </c>
    </row>
    <row r="492" spans="4:4">
      <c r="D492" s="510" t="s">
        <v>4</v>
      </c>
    </row>
    <row r="493" spans="4:4">
      <c r="D493" s="510" t="s">
        <v>4</v>
      </c>
    </row>
    <row r="494" spans="4:4">
      <c r="D494" s="510" t="s">
        <v>4</v>
      </c>
    </row>
    <row r="495" spans="4:4">
      <c r="D495" s="510" t="s">
        <v>4</v>
      </c>
    </row>
    <row r="496" spans="4:4">
      <c r="D496" s="510" t="s">
        <v>4</v>
      </c>
    </row>
    <row r="497" spans="4:4">
      <c r="D497" s="510" t="s">
        <v>4</v>
      </c>
    </row>
    <row r="498" spans="4:4">
      <c r="D498" s="510" t="s">
        <v>4</v>
      </c>
    </row>
    <row r="499" spans="4:4">
      <c r="D499" s="510" t="s">
        <v>4</v>
      </c>
    </row>
    <row r="500" spans="4:4">
      <c r="D500" s="510" t="s">
        <v>4</v>
      </c>
    </row>
    <row r="501" spans="4:4">
      <c r="D501" s="510" t="s">
        <v>4</v>
      </c>
    </row>
    <row r="502" spans="4:4">
      <c r="D502" s="510" t="s">
        <v>4</v>
      </c>
    </row>
    <row r="503" spans="4:4">
      <c r="D503" s="510" t="s">
        <v>4</v>
      </c>
    </row>
    <row r="504" spans="4:4">
      <c r="D504" s="510" t="s">
        <v>4</v>
      </c>
    </row>
    <row r="505" spans="4:4">
      <c r="D505" s="510" t="s">
        <v>4</v>
      </c>
    </row>
    <row r="506" spans="4:4">
      <c r="D506" s="510" t="s">
        <v>4</v>
      </c>
    </row>
    <row r="507" spans="4:4">
      <c r="D507" s="510" t="s">
        <v>4</v>
      </c>
    </row>
    <row r="508" spans="4:4">
      <c r="D508" s="510" t="s">
        <v>4</v>
      </c>
    </row>
    <row r="509" spans="4:4">
      <c r="D509" s="510" t="s">
        <v>4</v>
      </c>
    </row>
    <row r="510" spans="4:4">
      <c r="D510" s="510" t="s">
        <v>4</v>
      </c>
    </row>
    <row r="511" spans="4:4">
      <c r="D511" s="510" t="s">
        <v>4</v>
      </c>
    </row>
    <row r="512" spans="4:4">
      <c r="D512" s="510" t="s">
        <v>4</v>
      </c>
    </row>
    <row r="513" spans="4:4">
      <c r="D513" s="510" t="s">
        <v>4</v>
      </c>
    </row>
    <row r="514" spans="4:4">
      <c r="D514" s="510" t="s">
        <v>4</v>
      </c>
    </row>
    <row r="515" spans="4:4">
      <c r="D515" s="510" t="s">
        <v>4</v>
      </c>
    </row>
    <row r="516" spans="4:4">
      <c r="D516" s="510" t="s">
        <v>4</v>
      </c>
    </row>
    <row r="517" spans="4:4">
      <c r="D517" s="510" t="s">
        <v>4</v>
      </c>
    </row>
    <row r="518" spans="4:4">
      <c r="D518" s="510" t="s">
        <v>4</v>
      </c>
    </row>
    <row r="519" spans="4:4">
      <c r="D519" s="510" t="s">
        <v>4</v>
      </c>
    </row>
    <row r="520" spans="4:4">
      <c r="D520" s="510" t="s">
        <v>4</v>
      </c>
    </row>
    <row r="521" spans="4:4">
      <c r="D521" s="510" t="s">
        <v>4</v>
      </c>
    </row>
    <row r="522" spans="4:4">
      <c r="D522" s="510" t="s">
        <v>4</v>
      </c>
    </row>
    <row r="523" spans="4:4">
      <c r="D523" s="510" t="s">
        <v>4</v>
      </c>
    </row>
    <row r="524" spans="4:4">
      <c r="D524" s="510" t="s">
        <v>4</v>
      </c>
    </row>
    <row r="525" spans="4:4">
      <c r="D525" s="510" t="s">
        <v>4</v>
      </c>
    </row>
    <row r="526" spans="4:4">
      <c r="D526" s="510" t="s">
        <v>4</v>
      </c>
    </row>
    <row r="527" spans="4:4">
      <c r="D527" s="510" t="s">
        <v>4</v>
      </c>
    </row>
    <row r="528" spans="4:4">
      <c r="D528" s="510" t="s">
        <v>4</v>
      </c>
    </row>
    <row r="529" spans="4:4">
      <c r="D529" s="510" t="s">
        <v>4</v>
      </c>
    </row>
    <row r="530" spans="4:4">
      <c r="D530" s="510" t="s">
        <v>4</v>
      </c>
    </row>
    <row r="531" spans="4:4">
      <c r="D531" s="510" t="s">
        <v>4</v>
      </c>
    </row>
    <row r="532" spans="4:4">
      <c r="D532" s="510" t="s">
        <v>4</v>
      </c>
    </row>
    <row r="533" spans="4:4">
      <c r="D533" s="510" t="s">
        <v>4</v>
      </c>
    </row>
    <row r="534" spans="4:4">
      <c r="D534" s="510" t="s">
        <v>4</v>
      </c>
    </row>
    <row r="535" spans="4:4">
      <c r="D535" s="510" t="s">
        <v>4</v>
      </c>
    </row>
    <row r="536" spans="4:4">
      <c r="D536" s="510" t="s">
        <v>4</v>
      </c>
    </row>
    <row r="537" spans="4:4">
      <c r="D537" s="510" t="s">
        <v>4</v>
      </c>
    </row>
    <row r="538" spans="4:4">
      <c r="D538" s="510" t="s">
        <v>4</v>
      </c>
    </row>
    <row r="539" spans="4:4">
      <c r="D539" s="510" t="s">
        <v>4</v>
      </c>
    </row>
    <row r="540" spans="4:4">
      <c r="D540" s="510" t="s">
        <v>4</v>
      </c>
    </row>
    <row r="541" spans="4:4">
      <c r="D541" s="510" t="s">
        <v>4</v>
      </c>
    </row>
    <row r="542" spans="4:4">
      <c r="D542" s="510" t="s">
        <v>4</v>
      </c>
    </row>
    <row r="543" spans="4:4">
      <c r="D543" s="510" t="s">
        <v>4</v>
      </c>
    </row>
    <row r="544" spans="4:4">
      <c r="D544" s="510" t="s">
        <v>4</v>
      </c>
    </row>
    <row r="545" spans="4:4">
      <c r="D545" s="510" t="s">
        <v>4</v>
      </c>
    </row>
    <row r="546" spans="4:4">
      <c r="D546" s="510" t="s">
        <v>4</v>
      </c>
    </row>
    <row r="547" spans="4:4">
      <c r="D547" s="510" t="s">
        <v>4</v>
      </c>
    </row>
    <row r="548" spans="4:4">
      <c r="D548" s="510" t="s">
        <v>4</v>
      </c>
    </row>
    <row r="549" spans="4:4">
      <c r="D549" s="510" t="s">
        <v>4</v>
      </c>
    </row>
    <row r="550" spans="4:4">
      <c r="D550" s="510" t="s">
        <v>4</v>
      </c>
    </row>
    <row r="551" spans="4:4">
      <c r="D551" s="510" t="s">
        <v>4</v>
      </c>
    </row>
    <row r="552" spans="4:4">
      <c r="D552" s="510" t="s">
        <v>4</v>
      </c>
    </row>
    <row r="553" spans="4:4">
      <c r="D553" s="510" t="s">
        <v>4</v>
      </c>
    </row>
    <row r="554" spans="4:4">
      <c r="D554" s="510" t="s">
        <v>4</v>
      </c>
    </row>
    <row r="555" spans="4:4">
      <c r="D555" s="510" t="s">
        <v>4</v>
      </c>
    </row>
    <row r="556" spans="4:4">
      <c r="D556" s="510" t="s">
        <v>4</v>
      </c>
    </row>
    <row r="557" spans="4:4">
      <c r="D557" s="510" t="s">
        <v>4</v>
      </c>
    </row>
    <row r="558" spans="4:4">
      <c r="D558" s="510" t="s">
        <v>4</v>
      </c>
    </row>
    <row r="559" spans="4:4">
      <c r="D559" s="510" t="s">
        <v>4</v>
      </c>
    </row>
    <row r="560" spans="4:4">
      <c r="D560" s="510" t="s">
        <v>4</v>
      </c>
    </row>
    <row r="561" spans="4:4">
      <c r="D561" s="510" t="s">
        <v>4</v>
      </c>
    </row>
    <row r="562" spans="4:4">
      <c r="D562" s="510" t="s">
        <v>4</v>
      </c>
    </row>
    <row r="563" spans="4:4">
      <c r="D563" s="510" t="s">
        <v>4</v>
      </c>
    </row>
    <row r="564" spans="4:4">
      <c r="D564" s="510" t="s">
        <v>4</v>
      </c>
    </row>
    <row r="565" spans="4:4">
      <c r="D565" s="510" t="s">
        <v>4</v>
      </c>
    </row>
    <row r="566" spans="4:4">
      <c r="D566" s="510" t="s">
        <v>4</v>
      </c>
    </row>
    <row r="567" spans="4:4">
      <c r="D567" s="510" t="s">
        <v>4</v>
      </c>
    </row>
    <row r="568" spans="4:4">
      <c r="D568" s="510" t="s">
        <v>4</v>
      </c>
    </row>
    <row r="569" spans="4:4">
      <c r="D569" s="510" t="s">
        <v>4</v>
      </c>
    </row>
    <row r="570" spans="4:4">
      <c r="D570" s="510" t="s">
        <v>4</v>
      </c>
    </row>
    <row r="571" spans="4:4">
      <c r="D571" s="510" t="s">
        <v>4</v>
      </c>
    </row>
    <row r="572" spans="4:4">
      <c r="D572" s="510" t="s">
        <v>4</v>
      </c>
    </row>
    <row r="573" spans="4:4">
      <c r="D573" s="510" t="s">
        <v>4</v>
      </c>
    </row>
    <row r="574" spans="4:4">
      <c r="D574" s="510" t="s">
        <v>4</v>
      </c>
    </row>
  </sheetData>
  <mergeCells count="8">
    <mergeCell ref="A13:C13"/>
    <mergeCell ref="B41:C4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2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5" zoomScaleNormal="75" workbookViewId="0">
      <selection activeCell="O17" sqref="O17"/>
    </sheetView>
  </sheetViews>
  <sheetFormatPr defaultColWidth="12.5703125" defaultRowHeight="15"/>
  <cols>
    <col min="1" max="1" width="4.85546875" style="513" customWidth="1"/>
    <col min="2" max="2" width="1.7109375" style="513" customWidth="1"/>
    <col min="3" max="3" width="55" style="513" customWidth="1"/>
    <col min="4" max="4" width="20.140625" style="513" customWidth="1"/>
    <col min="5" max="8" width="21.42578125" style="513" customWidth="1"/>
    <col min="9" max="256" width="12.5703125" style="513"/>
    <col min="257" max="257" width="4.85546875" style="513" customWidth="1"/>
    <col min="258" max="258" width="1.7109375" style="513" customWidth="1"/>
    <col min="259" max="259" width="55" style="513" customWidth="1"/>
    <col min="260" max="260" width="20.140625" style="513" customWidth="1"/>
    <col min="261" max="264" width="21.42578125" style="513" customWidth="1"/>
    <col min="265" max="512" width="12.5703125" style="513"/>
    <col min="513" max="513" width="4.85546875" style="513" customWidth="1"/>
    <col min="514" max="514" width="1.7109375" style="513" customWidth="1"/>
    <col min="515" max="515" width="55" style="513" customWidth="1"/>
    <col min="516" max="516" width="20.140625" style="513" customWidth="1"/>
    <col min="517" max="520" width="21.42578125" style="513" customWidth="1"/>
    <col min="521" max="768" width="12.5703125" style="513"/>
    <col min="769" max="769" width="4.85546875" style="513" customWidth="1"/>
    <col min="770" max="770" width="1.7109375" style="513" customWidth="1"/>
    <col min="771" max="771" width="55" style="513" customWidth="1"/>
    <col min="772" max="772" width="20.140625" style="513" customWidth="1"/>
    <col min="773" max="776" width="21.42578125" style="513" customWidth="1"/>
    <col min="777" max="1024" width="12.5703125" style="513"/>
    <col min="1025" max="1025" width="4.85546875" style="513" customWidth="1"/>
    <col min="1026" max="1026" width="1.7109375" style="513" customWidth="1"/>
    <col min="1027" max="1027" width="55" style="513" customWidth="1"/>
    <col min="1028" max="1028" width="20.140625" style="513" customWidth="1"/>
    <col min="1029" max="1032" width="21.42578125" style="513" customWidth="1"/>
    <col min="1033" max="1280" width="12.5703125" style="513"/>
    <col min="1281" max="1281" width="4.85546875" style="513" customWidth="1"/>
    <col min="1282" max="1282" width="1.7109375" style="513" customWidth="1"/>
    <col min="1283" max="1283" width="55" style="513" customWidth="1"/>
    <col min="1284" max="1284" width="20.140625" style="513" customWidth="1"/>
    <col min="1285" max="1288" width="21.42578125" style="513" customWidth="1"/>
    <col min="1289" max="1536" width="12.5703125" style="513"/>
    <col min="1537" max="1537" width="4.85546875" style="513" customWidth="1"/>
    <col min="1538" max="1538" width="1.7109375" style="513" customWidth="1"/>
    <col min="1539" max="1539" width="55" style="513" customWidth="1"/>
    <col min="1540" max="1540" width="20.140625" style="513" customWidth="1"/>
    <col min="1541" max="1544" width="21.42578125" style="513" customWidth="1"/>
    <col min="1545" max="1792" width="12.5703125" style="513"/>
    <col min="1793" max="1793" width="4.85546875" style="513" customWidth="1"/>
    <col min="1794" max="1794" width="1.7109375" style="513" customWidth="1"/>
    <col min="1795" max="1795" width="55" style="513" customWidth="1"/>
    <col min="1796" max="1796" width="20.140625" style="513" customWidth="1"/>
    <col min="1797" max="1800" width="21.42578125" style="513" customWidth="1"/>
    <col min="1801" max="2048" width="12.5703125" style="513"/>
    <col min="2049" max="2049" width="4.85546875" style="513" customWidth="1"/>
    <col min="2050" max="2050" width="1.7109375" style="513" customWidth="1"/>
    <col min="2051" max="2051" width="55" style="513" customWidth="1"/>
    <col min="2052" max="2052" width="20.140625" style="513" customWidth="1"/>
    <col min="2053" max="2056" width="21.42578125" style="513" customWidth="1"/>
    <col min="2057" max="2304" width="12.5703125" style="513"/>
    <col min="2305" max="2305" width="4.85546875" style="513" customWidth="1"/>
    <col min="2306" max="2306" width="1.7109375" style="513" customWidth="1"/>
    <col min="2307" max="2307" width="55" style="513" customWidth="1"/>
    <col min="2308" max="2308" width="20.140625" style="513" customWidth="1"/>
    <col min="2309" max="2312" width="21.42578125" style="513" customWidth="1"/>
    <col min="2313" max="2560" width="12.5703125" style="513"/>
    <col min="2561" max="2561" width="4.85546875" style="513" customWidth="1"/>
    <col min="2562" max="2562" width="1.7109375" style="513" customWidth="1"/>
    <col min="2563" max="2563" width="55" style="513" customWidth="1"/>
    <col min="2564" max="2564" width="20.140625" style="513" customWidth="1"/>
    <col min="2565" max="2568" width="21.42578125" style="513" customWidth="1"/>
    <col min="2569" max="2816" width="12.5703125" style="513"/>
    <col min="2817" max="2817" width="4.85546875" style="513" customWidth="1"/>
    <col min="2818" max="2818" width="1.7109375" style="513" customWidth="1"/>
    <col min="2819" max="2819" width="55" style="513" customWidth="1"/>
    <col min="2820" max="2820" width="20.140625" style="513" customWidth="1"/>
    <col min="2821" max="2824" width="21.42578125" style="513" customWidth="1"/>
    <col min="2825" max="3072" width="12.5703125" style="513"/>
    <col min="3073" max="3073" width="4.85546875" style="513" customWidth="1"/>
    <col min="3074" max="3074" width="1.7109375" style="513" customWidth="1"/>
    <col min="3075" max="3075" width="55" style="513" customWidth="1"/>
    <col min="3076" max="3076" width="20.140625" style="513" customWidth="1"/>
    <col min="3077" max="3080" width="21.42578125" style="513" customWidth="1"/>
    <col min="3081" max="3328" width="12.5703125" style="513"/>
    <col min="3329" max="3329" width="4.85546875" style="513" customWidth="1"/>
    <col min="3330" max="3330" width="1.7109375" style="513" customWidth="1"/>
    <col min="3331" max="3331" width="55" style="513" customWidth="1"/>
    <col min="3332" max="3332" width="20.140625" style="513" customWidth="1"/>
    <col min="3333" max="3336" width="21.42578125" style="513" customWidth="1"/>
    <col min="3337" max="3584" width="12.5703125" style="513"/>
    <col min="3585" max="3585" width="4.85546875" style="513" customWidth="1"/>
    <col min="3586" max="3586" width="1.7109375" style="513" customWidth="1"/>
    <col min="3587" max="3587" width="55" style="513" customWidth="1"/>
    <col min="3588" max="3588" width="20.140625" style="513" customWidth="1"/>
    <col min="3589" max="3592" width="21.42578125" style="513" customWidth="1"/>
    <col min="3593" max="3840" width="12.5703125" style="513"/>
    <col min="3841" max="3841" width="4.85546875" style="513" customWidth="1"/>
    <col min="3842" max="3842" width="1.7109375" style="513" customWidth="1"/>
    <col min="3843" max="3843" width="55" style="513" customWidth="1"/>
    <col min="3844" max="3844" width="20.140625" style="513" customWidth="1"/>
    <col min="3845" max="3848" width="21.42578125" style="513" customWidth="1"/>
    <col min="3849" max="4096" width="12.5703125" style="513"/>
    <col min="4097" max="4097" width="4.85546875" style="513" customWidth="1"/>
    <col min="4098" max="4098" width="1.7109375" style="513" customWidth="1"/>
    <col min="4099" max="4099" width="55" style="513" customWidth="1"/>
    <col min="4100" max="4100" width="20.140625" style="513" customWidth="1"/>
    <col min="4101" max="4104" width="21.42578125" style="513" customWidth="1"/>
    <col min="4105" max="4352" width="12.5703125" style="513"/>
    <col min="4353" max="4353" width="4.85546875" style="513" customWidth="1"/>
    <col min="4354" max="4354" width="1.7109375" style="513" customWidth="1"/>
    <col min="4355" max="4355" width="55" style="513" customWidth="1"/>
    <col min="4356" max="4356" width="20.140625" style="513" customWidth="1"/>
    <col min="4357" max="4360" width="21.42578125" style="513" customWidth="1"/>
    <col min="4361" max="4608" width="12.5703125" style="513"/>
    <col min="4609" max="4609" width="4.85546875" style="513" customWidth="1"/>
    <col min="4610" max="4610" width="1.7109375" style="513" customWidth="1"/>
    <col min="4611" max="4611" width="55" style="513" customWidth="1"/>
    <col min="4612" max="4612" width="20.140625" style="513" customWidth="1"/>
    <col min="4613" max="4616" width="21.42578125" style="513" customWidth="1"/>
    <col min="4617" max="4864" width="12.5703125" style="513"/>
    <col min="4865" max="4865" width="4.85546875" style="513" customWidth="1"/>
    <col min="4866" max="4866" width="1.7109375" style="513" customWidth="1"/>
    <col min="4867" max="4867" width="55" style="513" customWidth="1"/>
    <col min="4868" max="4868" width="20.140625" style="513" customWidth="1"/>
    <col min="4869" max="4872" width="21.42578125" style="513" customWidth="1"/>
    <col min="4873" max="5120" width="12.5703125" style="513"/>
    <col min="5121" max="5121" width="4.85546875" style="513" customWidth="1"/>
    <col min="5122" max="5122" width="1.7109375" style="513" customWidth="1"/>
    <col min="5123" max="5123" width="55" style="513" customWidth="1"/>
    <col min="5124" max="5124" width="20.140625" style="513" customWidth="1"/>
    <col min="5125" max="5128" width="21.42578125" style="513" customWidth="1"/>
    <col min="5129" max="5376" width="12.5703125" style="513"/>
    <col min="5377" max="5377" width="4.85546875" style="513" customWidth="1"/>
    <col min="5378" max="5378" width="1.7109375" style="513" customWidth="1"/>
    <col min="5379" max="5379" width="55" style="513" customWidth="1"/>
    <col min="5380" max="5380" width="20.140625" style="513" customWidth="1"/>
    <col min="5381" max="5384" width="21.42578125" style="513" customWidth="1"/>
    <col min="5385" max="5632" width="12.5703125" style="513"/>
    <col min="5633" max="5633" width="4.85546875" style="513" customWidth="1"/>
    <col min="5634" max="5634" width="1.7109375" style="513" customWidth="1"/>
    <col min="5635" max="5635" width="55" style="513" customWidth="1"/>
    <col min="5636" max="5636" width="20.140625" style="513" customWidth="1"/>
    <col min="5637" max="5640" width="21.42578125" style="513" customWidth="1"/>
    <col min="5641" max="5888" width="12.5703125" style="513"/>
    <col min="5889" max="5889" width="4.85546875" style="513" customWidth="1"/>
    <col min="5890" max="5890" width="1.7109375" style="513" customWidth="1"/>
    <col min="5891" max="5891" width="55" style="513" customWidth="1"/>
    <col min="5892" max="5892" width="20.140625" style="513" customWidth="1"/>
    <col min="5893" max="5896" width="21.42578125" style="513" customWidth="1"/>
    <col min="5897" max="6144" width="12.5703125" style="513"/>
    <col min="6145" max="6145" width="4.85546875" style="513" customWidth="1"/>
    <col min="6146" max="6146" width="1.7109375" style="513" customWidth="1"/>
    <col min="6147" max="6147" width="55" style="513" customWidth="1"/>
    <col min="6148" max="6148" width="20.140625" style="513" customWidth="1"/>
    <col min="6149" max="6152" width="21.42578125" style="513" customWidth="1"/>
    <col min="6153" max="6400" width="12.5703125" style="513"/>
    <col min="6401" max="6401" width="4.85546875" style="513" customWidth="1"/>
    <col min="6402" max="6402" width="1.7109375" style="513" customWidth="1"/>
    <col min="6403" max="6403" width="55" style="513" customWidth="1"/>
    <col min="6404" max="6404" width="20.140625" style="513" customWidth="1"/>
    <col min="6405" max="6408" width="21.42578125" style="513" customWidth="1"/>
    <col min="6409" max="6656" width="12.5703125" style="513"/>
    <col min="6657" max="6657" width="4.85546875" style="513" customWidth="1"/>
    <col min="6658" max="6658" width="1.7109375" style="513" customWidth="1"/>
    <col min="6659" max="6659" width="55" style="513" customWidth="1"/>
    <col min="6660" max="6660" width="20.140625" style="513" customWidth="1"/>
    <col min="6661" max="6664" width="21.42578125" style="513" customWidth="1"/>
    <col min="6665" max="6912" width="12.5703125" style="513"/>
    <col min="6913" max="6913" width="4.85546875" style="513" customWidth="1"/>
    <col min="6914" max="6914" width="1.7109375" style="513" customWidth="1"/>
    <col min="6915" max="6915" width="55" style="513" customWidth="1"/>
    <col min="6916" max="6916" width="20.140625" style="513" customWidth="1"/>
    <col min="6917" max="6920" width="21.42578125" style="513" customWidth="1"/>
    <col min="6921" max="7168" width="12.5703125" style="513"/>
    <col min="7169" max="7169" width="4.85546875" style="513" customWidth="1"/>
    <col min="7170" max="7170" width="1.7109375" style="513" customWidth="1"/>
    <col min="7171" max="7171" width="55" style="513" customWidth="1"/>
    <col min="7172" max="7172" width="20.140625" style="513" customWidth="1"/>
    <col min="7173" max="7176" width="21.42578125" style="513" customWidth="1"/>
    <col min="7177" max="7424" width="12.5703125" style="513"/>
    <col min="7425" max="7425" width="4.85546875" style="513" customWidth="1"/>
    <col min="7426" max="7426" width="1.7109375" style="513" customWidth="1"/>
    <col min="7427" max="7427" width="55" style="513" customWidth="1"/>
    <col min="7428" max="7428" width="20.140625" style="513" customWidth="1"/>
    <col min="7429" max="7432" width="21.42578125" style="513" customWidth="1"/>
    <col min="7433" max="7680" width="12.5703125" style="513"/>
    <col min="7681" max="7681" width="4.85546875" style="513" customWidth="1"/>
    <col min="7682" max="7682" width="1.7109375" style="513" customWidth="1"/>
    <col min="7683" max="7683" width="55" style="513" customWidth="1"/>
    <col min="7684" max="7684" width="20.140625" style="513" customWidth="1"/>
    <col min="7685" max="7688" width="21.42578125" style="513" customWidth="1"/>
    <col min="7689" max="7936" width="12.5703125" style="513"/>
    <col min="7937" max="7937" width="4.85546875" style="513" customWidth="1"/>
    <col min="7938" max="7938" width="1.7109375" style="513" customWidth="1"/>
    <col min="7939" max="7939" width="55" style="513" customWidth="1"/>
    <col min="7940" max="7940" width="20.140625" style="513" customWidth="1"/>
    <col min="7941" max="7944" width="21.42578125" style="513" customWidth="1"/>
    <col min="7945" max="8192" width="12.5703125" style="513"/>
    <col min="8193" max="8193" width="4.85546875" style="513" customWidth="1"/>
    <col min="8194" max="8194" width="1.7109375" style="513" customWidth="1"/>
    <col min="8195" max="8195" width="55" style="513" customWidth="1"/>
    <col min="8196" max="8196" width="20.140625" style="513" customWidth="1"/>
    <col min="8197" max="8200" width="21.42578125" style="513" customWidth="1"/>
    <col min="8201" max="8448" width="12.5703125" style="513"/>
    <col min="8449" max="8449" width="4.85546875" style="513" customWidth="1"/>
    <col min="8450" max="8450" width="1.7109375" style="513" customWidth="1"/>
    <col min="8451" max="8451" width="55" style="513" customWidth="1"/>
    <col min="8452" max="8452" width="20.140625" style="513" customWidth="1"/>
    <col min="8453" max="8456" width="21.42578125" style="513" customWidth="1"/>
    <col min="8457" max="8704" width="12.5703125" style="513"/>
    <col min="8705" max="8705" width="4.85546875" style="513" customWidth="1"/>
    <col min="8706" max="8706" width="1.7109375" style="513" customWidth="1"/>
    <col min="8707" max="8707" width="55" style="513" customWidth="1"/>
    <col min="8708" max="8708" width="20.140625" style="513" customWidth="1"/>
    <col min="8709" max="8712" width="21.42578125" style="513" customWidth="1"/>
    <col min="8713" max="8960" width="12.5703125" style="513"/>
    <col min="8961" max="8961" width="4.85546875" style="513" customWidth="1"/>
    <col min="8962" max="8962" width="1.7109375" style="513" customWidth="1"/>
    <col min="8963" max="8963" width="55" style="513" customWidth="1"/>
    <col min="8964" max="8964" width="20.140625" style="513" customWidth="1"/>
    <col min="8965" max="8968" width="21.42578125" style="513" customWidth="1"/>
    <col min="8969" max="9216" width="12.5703125" style="513"/>
    <col min="9217" max="9217" width="4.85546875" style="513" customWidth="1"/>
    <col min="9218" max="9218" width="1.7109375" style="513" customWidth="1"/>
    <col min="9219" max="9219" width="55" style="513" customWidth="1"/>
    <col min="9220" max="9220" width="20.140625" style="513" customWidth="1"/>
    <col min="9221" max="9224" width="21.42578125" style="513" customWidth="1"/>
    <col min="9225" max="9472" width="12.5703125" style="513"/>
    <col min="9473" max="9473" width="4.85546875" style="513" customWidth="1"/>
    <col min="9474" max="9474" width="1.7109375" style="513" customWidth="1"/>
    <col min="9475" max="9475" width="55" style="513" customWidth="1"/>
    <col min="9476" max="9476" width="20.140625" style="513" customWidth="1"/>
    <col min="9477" max="9480" width="21.42578125" style="513" customWidth="1"/>
    <col min="9481" max="9728" width="12.5703125" style="513"/>
    <col min="9729" max="9729" width="4.85546875" style="513" customWidth="1"/>
    <col min="9730" max="9730" width="1.7109375" style="513" customWidth="1"/>
    <col min="9731" max="9731" width="55" style="513" customWidth="1"/>
    <col min="9732" max="9732" width="20.140625" style="513" customWidth="1"/>
    <col min="9733" max="9736" width="21.42578125" style="513" customWidth="1"/>
    <col min="9737" max="9984" width="12.5703125" style="513"/>
    <col min="9985" max="9985" width="4.85546875" style="513" customWidth="1"/>
    <col min="9986" max="9986" width="1.7109375" style="513" customWidth="1"/>
    <col min="9987" max="9987" width="55" style="513" customWidth="1"/>
    <col min="9988" max="9988" width="20.140625" style="513" customWidth="1"/>
    <col min="9989" max="9992" width="21.42578125" style="513" customWidth="1"/>
    <col min="9993" max="10240" width="12.5703125" style="513"/>
    <col min="10241" max="10241" width="4.85546875" style="513" customWidth="1"/>
    <col min="10242" max="10242" width="1.7109375" style="513" customWidth="1"/>
    <col min="10243" max="10243" width="55" style="513" customWidth="1"/>
    <col min="10244" max="10244" width="20.140625" style="513" customWidth="1"/>
    <col min="10245" max="10248" width="21.42578125" style="513" customWidth="1"/>
    <col min="10249" max="10496" width="12.5703125" style="513"/>
    <col min="10497" max="10497" width="4.85546875" style="513" customWidth="1"/>
    <col min="10498" max="10498" width="1.7109375" style="513" customWidth="1"/>
    <col min="10499" max="10499" width="55" style="513" customWidth="1"/>
    <col min="10500" max="10500" width="20.140625" style="513" customWidth="1"/>
    <col min="10501" max="10504" width="21.42578125" style="513" customWidth="1"/>
    <col min="10505" max="10752" width="12.5703125" style="513"/>
    <col min="10753" max="10753" width="4.85546875" style="513" customWidth="1"/>
    <col min="10754" max="10754" width="1.7109375" style="513" customWidth="1"/>
    <col min="10755" max="10755" width="55" style="513" customWidth="1"/>
    <col min="10756" max="10756" width="20.140625" style="513" customWidth="1"/>
    <col min="10757" max="10760" width="21.42578125" style="513" customWidth="1"/>
    <col min="10761" max="11008" width="12.5703125" style="513"/>
    <col min="11009" max="11009" width="4.85546875" style="513" customWidth="1"/>
    <col min="11010" max="11010" width="1.7109375" style="513" customWidth="1"/>
    <col min="11011" max="11011" width="55" style="513" customWidth="1"/>
    <col min="11012" max="11012" width="20.140625" style="513" customWidth="1"/>
    <col min="11013" max="11016" width="21.42578125" style="513" customWidth="1"/>
    <col min="11017" max="11264" width="12.5703125" style="513"/>
    <col min="11265" max="11265" width="4.85546875" style="513" customWidth="1"/>
    <col min="11266" max="11266" width="1.7109375" style="513" customWidth="1"/>
    <col min="11267" max="11267" width="55" style="513" customWidth="1"/>
    <col min="11268" max="11268" width="20.140625" style="513" customWidth="1"/>
    <col min="11269" max="11272" width="21.42578125" style="513" customWidth="1"/>
    <col min="11273" max="11520" width="12.5703125" style="513"/>
    <col min="11521" max="11521" width="4.85546875" style="513" customWidth="1"/>
    <col min="11522" max="11522" width="1.7109375" style="513" customWidth="1"/>
    <col min="11523" max="11523" width="55" style="513" customWidth="1"/>
    <col min="11524" max="11524" width="20.140625" style="513" customWidth="1"/>
    <col min="11525" max="11528" width="21.42578125" style="513" customWidth="1"/>
    <col min="11529" max="11776" width="12.5703125" style="513"/>
    <col min="11777" max="11777" width="4.85546875" style="513" customWidth="1"/>
    <col min="11778" max="11778" width="1.7109375" style="513" customWidth="1"/>
    <col min="11779" max="11779" width="55" style="513" customWidth="1"/>
    <col min="11780" max="11780" width="20.140625" style="513" customWidth="1"/>
    <col min="11781" max="11784" width="21.42578125" style="513" customWidth="1"/>
    <col min="11785" max="12032" width="12.5703125" style="513"/>
    <col min="12033" max="12033" width="4.85546875" style="513" customWidth="1"/>
    <col min="12034" max="12034" width="1.7109375" style="513" customWidth="1"/>
    <col min="12035" max="12035" width="55" style="513" customWidth="1"/>
    <col min="12036" max="12036" width="20.140625" style="513" customWidth="1"/>
    <col min="12037" max="12040" width="21.42578125" style="513" customWidth="1"/>
    <col min="12041" max="12288" width="12.5703125" style="513"/>
    <col min="12289" max="12289" width="4.85546875" style="513" customWidth="1"/>
    <col min="12290" max="12290" width="1.7109375" style="513" customWidth="1"/>
    <col min="12291" max="12291" width="55" style="513" customWidth="1"/>
    <col min="12292" max="12292" width="20.140625" style="513" customWidth="1"/>
    <col min="12293" max="12296" width="21.42578125" style="513" customWidth="1"/>
    <col min="12297" max="12544" width="12.5703125" style="513"/>
    <col min="12545" max="12545" width="4.85546875" style="513" customWidth="1"/>
    <col min="12546" max="12546" width="1.7109375" style="513" customWidth="1"/>
    <col min="12547" max="12547" width="55" style="513" customWidth="1"/>
    <col min="12548" max="12548" width="20.140625" style="513" customWidth="1"/>
    <col min="12549" max="12552" width="21.42578125" style="513" customWidth="1"/>
    <col min="12553" max="12800" width="12.5703125" style="513"/>
    <col min="12801" max="12801" width="4.85546875" style="513" customWidth="1"/>
    <col min="12802" max="12802" width="1.7109375" style="513" customWidth="1"/>
    <col min="12803" max="12803" width="55" style="513" customWidth="1"/>
    <col min="12804" max="12804" width="20.140625" style="513" customWidth="1"/>
    <col min="12805" max="12808" width="21.42578125" style="513" customWidth="1"/>
    <col min="12809" max="13056" width="12.5703125" style="513"/>
    <col min="13057" max="13057" width="4.85546875" style="513" customWidth="1"/>
    <col min="13058" max="13058" width="1.7109375" style="513" customWidth="1"/>
    <col min="13059" max="13059" width="55" style="513" customWidth="1"/>
    <col min="13060" max="13060" width="20.140625" style="513" customWidth="1"/>
    <col min="13061" max="13064" width="21.42578125" style="513" customWidth="1"/>
    <col min="13065" max="13312" width="12.5703125" style="513"/>
    <col min="13313" max="13313" width="4.85546875" style="513" customWidth="1"/>
    <col min="13314" max="13314" width="1.7109375" style="513" customWidth="1"/>
    <col min="13315" max="13315" width="55" style="513" customWidth="1"/>
    <col min="13316" max="13316" width="20.140625" style="513" customWidth="1"/>
    <col min="13317" max="13320" width="21.42578125" style="513" customWidth="1"/>
    <col min="13321" max="13568" width="12.5703125" style="513"/>
    <col min="13569" max="13569" width="4.85546875" style="513" customWidth="1"/>
    <col min="13570" max="13570" width="1.7109375" style="513" customWidth="1"/>
    <col min="13571" max="13571" width="55" style="513" customWidth="1"/>
    <col min="13572" max="13572" width="20.140625" style="513" customWidth="1"/>
    <col min="13573" max="13576" width="21.42578125" style="513" customWidth="1"/>
    <col min="13577" max="13824" width="12.5703125" style="513"/>
    <col min="13825" max="13825" width="4.85546875" style="513" customWidth="1"/>
    <col min="13826" max="13826" width="1.7109375" style="513" customWidth="1"/>
    <col min="13827" max="13827" width="55" style="513" customWidth="1"/>
    <col min="13828" max="13828" width="20.140625" style="513" customWidth="1"/>
    <col min="13829" max="13832" width="21.42578125" style="513" customWidth="1"/>
    <col min="13833" max="14080" width="12.5703125" style="513"/>
    <col min="14081" max="14081" width="4.85546875" style="513" customWidth="1"/>
    <col min="14082" max="14082" width="1.7109375" style="513" customWidth="1"/>
    <col min="14083" max="14083" width="55" style="513" customWidth="1"/>
    <col min="14084" max="14084" width="20.140625" style="513" customWidth="1"/>
    <col min="14085" max="14088" width="21.42578125" style="513" customWidth="1"/>
    <col min="14089" max="14336" width="12.5703125" style="513"/>
    <col min="14337" max="14337" width="4.85546875" style="513" customWidth="1"/>
    <col min="14338" max="14338" width="1.7109375" style="513" customWidth="1"/>
    <col min="14339" max="14339" width="55" style="513" customWidth="1"/>
    <col min="14340" max="14340" width="20.140625" style="513" customWidth="1"/>
    <col min="14341" max="14344" width="21.42578125" style="513" customWidth="1"/>
    <col min="14345" max="14592" width="12.5703125" style="513"/>
    <col min="14593" max="14593" width="4.85546875" style="513" customWidth="1"/>
    <col min="14594" max="14594" width="1.7109375" style="513" customWidth="1"/>
    <col min="14595" max="14595" width="55" style="513" customWidth="1"/>
    <col min="14596" max="14596" width="20.140625" style="513" customWidth="1"/>
    <col min="14597" max="14600" width="21.42578125" style="513" customWidth="1"/>
    <col min="14601" max="14848" width="12.5703125" style="513"/>
    <col min="14849" max="14849" width="4.85546875" style="513" customWidth="1"/>
    <col min="14850" max="14850" width="1.7109375" style="513" customWidth="1"/>
    <col min="14851" max="14851" width="55" style="513" customWidth="1"/>
    <col min="14852" max="14852" width="20.140625" style="513" customWidth="1"/>
    <col min="14853" max="14856" width="21.42578125" style="513" customWidth="1"/>
    <col min="14857" max="15104" width="12.5703125" style="513"/>
    <col min="15105" max="15105" width="4.85546875" style="513" customWidth="1"/>
    <col min="15106" max="15106" width="1.7109375" style="513" customWidth="1"/>
    <col min="15107" max="15107" width="55" style="513" customWidth="1"/>
    <col min="15108" max="15108" width="20.140625" style="513" customWidth="1"/>
    <col min="15109" max="15112" width="21.42578125" style="513" customWidth="1"/>
    <col min="15113" max="15360" width="12.5703125" style="513"/>
    <col min="15361" max="15361" width="4.85546875" style="513" customWidth="1"/>
    <col min="15362" max="15362" width="1.7109375" style="513" customWidth="1"/>
    <col min="15363" max="15363" width="55" style="513" customWidth="1"/>
    <col min="15364" max="15364" width="20.140625" style="513" customWidth="1"/>
    <col min="15365" max="15368" width="21.42578125" style="513" customWidth="1"/>
    <col min="15369" max="15616" width="12.5703125" style="513"/>
    <col min="15617" max="15617" width="4.85546875" style="513" customWidth="1"/>
    <col min="15618" max="15618" width="1.7109375" style="513" customWidth="1"/>
    <col min="15619" max="15619" width="55" style="513" customWidth="1"/>
    <col min="15620" max="15620" width="20.140625" style="513" customWidth="1"/>
    <col min="15621" max="15624" width="21.42578125" style="513" customWidth="1"/>
    <col min="15625" max="15872" width="12.5703125" style="513"/>
    <col min="15873" max="15873" width="4.85546875" style="513" customWidth="1"/>
    <col min="15874" max="15874" width="1.7109375" style="513" customWidth="1"/>
    <col min="15875" max="15875" width="55" style="513" customWidth="1"/>
    <col min="15876" max="15876" width="20.140625" style="513" customWidth="1"/>
    <col min="15877" max="15880" width="21.42578125" style="513" customWidth="1"/>
    <col min="15881" max="16128" width="12.5703125" style="513"/>
    <col min="16129" max="16129" width="4.85546875" style="513" customWidth="1"/>
    <col min="16130" max="16130" width="1.7109375" style="513" customWidth="1"/>
    <col min="16131" max="16131" width="55" style="513" customWidth="1"/>
    <col min="16132" max="16132" width="20.140625" style="513" customWidth="1"/>
    <col min="16133" max="16136" width="21.42578125" style="513" customWidth="1"/>
    <col min="16137" max="16384" width="12.5703125" style="513"/>
  </cols>
  <sheetData>
    <row r="1" spans="1:30" ht="16.5" customHeight="1">
      <c r="A1" s="1656" t="s">
        <v>601</v>
      </c>
      <c r="B1" s="1656"/>
      <c r="C1" s="1656"/>
      <c r="D1" s="511"/>
      <c r="E1" s="511"/>
      <c r="F1" s="511"/>
      <c r="G1" s="512"/>
      <c r="H1" s="512"/>
    </row>
    <row r="2" spans="1:30" ht="15.75" customHeight="1">
      <c r="A2" s="1657" t="s">
        <v>602</v>
      </c>
      <c r="B2" s="1657"/>
      <c r="C2" s="1657"/>
      <c r="D2" s="1657"/>
      <c r="E2" s="1657"/>
      <c r="F2" s="1657"/>
      <c r="G2" s="1657"/>
      <c r="H2" s="1657"/>
    </row>
    <row r="3" spans="1:30" ht="12" customHeight="1">
      <c r="A3" s="511"/>
      <c r="B3" s="511"/>
      <c r="C3" s="514"/>
      <c r="D3" s="515"/>
      <c r="E3" s="515"/>
      <c r="F3" s="515"/>
      <c r="G3" s="516"/>
      <c r="H3" s="516"/>
    </row>
    <row r="4" spans="1:30" ht="15" customHeight="1">
      <c r="A4" s="517"/>
      <c r="B4" s="517"/>
      <c r="C4" s="514"/>
      <c r="D4" s="515"/>
      <c r="E4" s="515"/>
      <c r="F4" s="515"/>
      <c r="G4" s="516"/>
      <c r="H4" s="518" t="s">
        <v>2</v>
      </c>
    </row>
    <row r="5" spans="1:30" ht="16.5" customHeight="1">
      <c r="A5" s="519"/>
      <c r="B5" s="512"/>
      <c r="C5" s="520"/>
      <c r="D5" s="1658" t="s">
        <v>562</v>
      </c>
      <c r="E5" s="1659"/>
      <c r="F5" s="1660"/>
      <c r="G5" s="1661" t="s">
        <v>563</v>
      </c>
      <c r="H5" s="1662"/>
    </row>
    <row r="6" spans="1:30" ht="15" customHeight="1">
      <c r="A6" s="521"/>
      <c r="B6" s="512"/>
      <c r="C6" s="522"/>
      <c r="D6" s="1649" t="s">
        <v>766</v>
      </c>
      <c r="E6" s="1650"/>
      <c r="F6" s="1651"/>
      <c r="G6" s="1630" t="s">
        <v>766</v>
      </c>
      <c r="H6" s="1632"/>
      <c r="K6" s="523" t="s">
        <v>4</v>
      </c>
      <c r="L6" s="523" t="s">
        <v>4</v>
      </c>
      <c r="M6" s="523" t="s">
        <v>4</v>
      </c>
      <c r="N6" s="523" t="s">
        <v>4</v>
      </c>
      <c r="W6" s="523" t="s">
        <v>4</v>
      </c>
      <c r="X6" s="523" t="s">
        <v>4</v>
      </c>
      <c r="Y6" s="523" t="s">
        <v>4</v>
      </c>
      <c r="Z6" s="523" t="s">
        <v>4</v>
      </c>
    </row>
    <row r="7" spans="1:30" ht="15.75">
      <c r="A7" s="521"/>
      <c r="B7" s="512"/>
      <c r="C7" s="524" t="s">
        <v>3</v>
      </c>
      <c r="D7" s="525"/>
      <c r="E7" s="526" t="s">
        <v>564</v>
      </c>
      <c r="F7" s="527"/>
      <c r="G7" s="528" t="s">
        <v>4</v>
      </c>
      <c r="H7" s="529" t="s">
        <v>4</v>
      </c>
    </row>
    <row r="8" spans="1:30" ht="14.25" customHeight="1">
      <c r="A8" s="521"/>
      <c r="B8" s="512"/>
      <c r="C8" s="530"/>
      <c r="D8" s="531"/>
      <c r="E8" s="532"/>
      <c r="F8" s="533" t="s">
        <v>564</v>
      </c>
      <c r="G8" s="534" t="s">
        <v>565</v>
      </c>
      <c r="H8" s="529" t="s">
        <v>566</v>
      </c>
      <c r="K8" s="523" t="s">
        <v>4</v>
      </c>
      <c r="L8" s="523" t="s">
        <v>4</v>
      </c>
      <c r="M8" s="523" t="s">
        <v>4</v>
      </c>
      <c r="N8" s="523" t="s">
        <v>4</v>
      </c>
      <c r="W8" s="523" t="s">
        <v>4</v>
      </c>
      <c r="X8" s="523" t="s">
        <v>4</v>
      </c>
      <c r="Y8" s="523" t="s">
        <v>4</v>
      </c>
      <c r="Z8" s="523" t="s">
        <v>4</v>
      </c>
    </row>
    <row r="9" spans="1:30" ht="14.25" customHeight="1">
      <c r="A9" s="521"/>
      <c r="B9" s="512"/>
      <c r="C9" s="535"/>
      <c r="D9" s="536" t="s">
        <v>567</v>
      </c>
      <c r="E9" s="537" t="s">
        <v>568</v>
      </c>
      <c r="F9" s="538" t="s">
        <v>569</v>
      </c>
      <c r="G9" s="534" t="s">
        <v>570</v>
      </c>
      <c r="H9" s="529" t="s">
        <v>571</v>
      </c>
    </row>
    <row r="10" spans="1:30" ht="14.25" customHeight="1">
      <c r="A10" s="539"/>
      <c r="B10" s="517"/>
      <c r="C10" s="540"/>
      <c r="D10" s="541"/>
      <c r="E10" s="542"/>
      <c r="F10" s="538" t="s">
        <v>572</v>
      </c>
      <c r="G10" s="543" t="s">
        <v>573</v>
      </c>
      <c r="H10" s="544"/>
      <c r="K10" s="523" t="s">
        <v>4</v>
      </c>
      <c r="L10" s="523" t="s">
        <v>4</v>
      </c>
      <c r="M10" s="523" t="s">
        <v>4</v>
      </c>
      <c r="N10" s="523" t="s">
        <v>4</v>
      </c>
      <c r="W10" s="523" t="s">
        <v>4</v>
      </c>
      <c r="X10" s="523" t="s">
        <v>4</v>
      </c>
      <c r="Y10" s="523" t="s">
        <v>4</v>
      </c>
      <c r="Z10" s="523" t="s">
        <v>4</v>
      </c>
    </row>
    <row r="11" spans="1:30" ht="9.9499999999999993" customHeight="1">
      <c r="A11" s="545"/>
      <c r="B11" s="546"/>
      <c r="C11" s="547" t="s">
        <v>439</v>
      </c>
      <c r="D11" s="548">
        <v>2</v>
      </c>
      <c r="E11" s="549">
        <v>3</v>
      </c>
      <c r="F11" s="549">
        <v>4</v>
      </c>
      <c r="G11" s="550">
        <v>5</v>
      </c>
      <c r="H11" s="551">
        <v>6</v>
      </c>
    </row>
    <row r="12" spans="1:30" ht="15.75" customHeight="1">
      <c r="A12" s="519"/>
      <c r="B12" s="552"/>
      <c r="C12" s="553" t="s">
        <v>4</v>
      </c>
      <c r="D12" s="554" t="s">
        <v>4</v>
      </c>
      <c r="E12" s="555" t="s">
        <v>124</v>
      </c>
      <c r="F12" s="556"/>
      <c r="G12" s="557" t="s">
        <v>4</v>
      </c>
      <c r="H12" s="558" t="s">
        <v>124</v>
      </c>
      <c r="K12" s="523" t="s">
        <v>4</v>
      </c>
      <c r="L12" s="523" t="s">
        <v>4</v>
      </c>
      <c r="M12" s="523" t="s">
        <v>4</v>
      </c>
      <c r="N12" s="523" t="s">
        <v>4</v>
      </c>
      <c r="W12" s="523" t="s">
        <v>4</v>
      </c>
      <c r="X12" s="523" t="s">
        <v>4</v>
      </c>
      <c r="Y12" s="523" t="s">
        <v>4</v>
      </c>
      <c r="Z12" s="523" t="s">
        <v>4</v>
      </c>
    </row>
    <row r="13" spans="1:30" ht="15.75">
      <c r="A13" s="1652" t="s">
        <v>40</v>
      </c>
      <c r="B13" s="1653"/>
      <c r="C13" s="1654"/>
      <c r="D13" s="843">
        <v>155757890.08000001</v>
      </c>
      <c r="E13" s="844">
        <v>567808.51</v>
      </c>
      <c r="F13" s="844">
        <v>233957.1</v>
      </c>
      <c r="G13" s="845">
        <v>566790.1</v>
      </c>
      <c r="H13" s="846">
        <v>1018.41</v>
      </c>
    </row>
    <row r="14" spans="1:30" s="561" customFormat="1" ht="24" customHeight="1">
      <c r="A14" s="842">
        <v>2</v>
      </c>
      <c r="B14" s="559" t="s">
        <v>47</v>
      </c>
      <c r="C14" s="560" t="s">
        <v>603</v>
      </c>
      <c r="D14" s="847">
        <v>13073750.669999998</v>
      </c>
      <c r="E14" s="848">
        <v>0</v>
      </c>
      <c r="F14" s="848">
        <v>0</v>
      </c>
      <c r="G14" s="849">
        <v>0</v>
      </c>
      <c r="H14" s="850">
        <v>0</v>
      </c>
      <c r="I14" s="513"/>
      <c r="J14" s="513"/>
      <c r="K14" s="523" t="s">
        <v>4</v>
      </c>
      <c r="L14" s="523" t="s">
        <v>4</v>
      </c>
      <c r="M14" s="523" t="s">
        <v>4</v>
      </c>
      <c r="N14" s="523" t="s">
        <v>4</v>
      </c>
      <c r="O14" s="513"/>
      <c r="P14" s="513"/>
      <c r="Q14" s="513"/>
      <c r="R14" s="513"/>
      <c r="S14" s="513"/>
      <c r="T14" s="513"/>
      <c r="U14" s="513"/>
      <c r="V14" s="513"/>
      <c r="W14" s="523" t="s">
        <v>4</v>
      </c>
      <c r="X14" s="523" t="s">
        <v>4</v>
      </c>
      <c r="Y14" s="523" t="s">
        <v>4</v>
      </c>
      <c r="Z14" s="523" t="s">
        <v>4</v>
      </c>
      <c r="AA14" s="513"/>
      <c r="AB14" s="513"/>
      <c r="AC14" s="513"/>
      <c r="AD14" s="513"/>
    </row>
    <row r="15" spans="1:30" s="561" customFormat="1" ht="24" customHeight="1">
      <c r="A15" s="842">
        <v>4</v>
      </c>
      <c r="B15" s="559" t="s">
        <v>47</v>
      </c>
      <c r="C15" s="560" t="s">
        <v>604</v>
      </c>
      <c r="D15" s="847">
        <v>16915092.409999996</v>
      </c>
      <c r="E15" s="848">
        <v>0</v>
      </c>
      <c r="F15" s="848">
        <v>0</v>
      </c>
      <c r="G15" s="849">
        <v>0</v>
      </c>
      <c r="H15" s="850">
        <v>0</v>
      </c>
      <c r="I15" s="513"/>
      <c r="J15" s="513"/>
      <c r="K15" s="513"/>
      <c r="L15" s="513"/>
      <c r="M15" s="513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513"/>
      <c r="Z15" s="513"/>
      <c r="AA15" s="513"/>
      <c r="AB15" s="513"/>
      <c r="AC15" s="513"/>
      <c r="AD15" s="513"/>
    </row>
    <row r="16" spans="1:30" s="561" customFormat="1" ht="24" customHeight="1">
      <c r="A16" s="842">
        <v>6</v>
      </c>
      <c r="B16" s="559" t="s">
        <v>47</v>
      </c>
      <c r="C16" s="560" t="s">
        <v>605</v>
      </c>
      <c r="D16" s="847">
        <v>6300221.7700000014</v>
      </c>
      <c r="E16" s="848">
        <v>333590.88999999996</v>
      </c>
      <c r="F16" s="848">
        <v>299.48</v>
      </c>
      <c r="G16" s="849">
        <v>332572.48</v>
      </c>
      <c r="H16" s="850">
        <v>1018.41</v>
      </c>
      <c r="I16" s="513"/>
      <c r="J16" s="513"/>
      <c r="K16" s="523" t="s">
        <v>4</v>
      </c>
      <c r="L16" s="523" t="s">
        <v>4</v>
      </c>
      <c r="M16" s="523" t="s">
        <v>4</v>
      </c>
      <c r="N16" s="523" t="s">
        <v>4</v>
      </c>
      <c r="O16" s="513"/>
      <c r="P16" s="513"/>
      <c r="Q16" s="513"/>
      <c r="R16" s="513"/>
      <c r="S16" s="513"/>
      <c r="T16" s="513"/>
      <c r="U16" s="513"/>
      <c r="V16" s="513"/>
      <c r="W16" s="523" t="s">
        <v>4</v>
      </c>
      <c r="X16" s="523" t="s">
        <v>4</v>
      </c>
      <c r="Y16" s="523" t="s">
        <v>4</v>
      </c>
      <c r="Z16" s="523" t="s">
        <v>4</v>
      </c>
      <c r="AA16" s="513"/>
      <c r="AB16" s="513"/>
      <c r="AC16" s="513"/>
      <c r="AD16" s="513"/>
    </row>
    <row r="17" spans="1:30" s="561" customFormat="1" ht="24" customHeight="1">
      <c r="A17" s="842">
        <v>8</v>
      </c>
      <c r="B17" s="559" t="s">
        <v>47</v>
      </c>
      <c r="C17" s="560" t="s">
        <v>606</v>
      </c>
      <c r="D17" s="847">
        <v>4867277.2300000014</v>
      </c>
      <c r="E17" s="848">
        <v>0</v>
      </c>
      <c r="F17" s="848">
        <v>0</v>
      </c>
      <c r="G17" s="849">
        <v>0</v>
      </c>
      <c r="H17" s="850">
        <v>0</v>
      </c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513"/>
      <c r="Z17" s="513"/>
      <c r="AA17" s="513"/>
      <c r="AB17" s="513"/>
      <c r="AC17" s="513"/>
      <c r="AD17" s="513"/>
    </row>
    <row r="18" spans="1:30" s="561" customFormat="1" ht="24" customHeight="1">
      <c r="A18" s="842">
        <v>10</v>
      </c>
      <c r="B18" s="559" t="s">
        <v>47</v>
      </c>
      <c r="C18" s="560" t="s">
        <v>607</v>
      </c>
      <c r="D18" s="847">
        <v>4272112.5599999996</v>
      </c>
      <c r="E18" s="848">
        <v>0</v>
      </c>
      <c r="F18" s="848">
        <v>0</v>
      </c>
      <c r="G18" s="849">
        <v>0</v>
      </c>
      <c r="H18" s="850">
        <v>0</v>
      </c>
      <c r="I18" s="513"/>
      <c r="J18" s="513"/>
      <c r="K18" s="523" t="s">
        <v>4</v>
      </c>
      <c r="L18" s="523" t="s">
        <v>4</v>
      </c>
      <c r="M18" s="523" t="s">
        <v>4</v>
      </c>
      <c r="N18" s="523" t="s">
        <v>4</v>
      </c>
      <c r="O18" s="513"/>
      <c r="P18" s="513"/>
      <c r="Q18" s="513"/>
      <c r="R18" s="513"/>
      <c r="S18" s="513"/>
      <c r="T18" s="513"/>
      <c r="U18" s="513"/>
      <c r="V18" s="513"/>
      <c r="W18" s="523" t="s">
        <v>4</v>
      </c>
      <c r="X18" s="523" t="s">
        <v>4</v>
      </c>
      <c r="Y18" s="523" t="s">
        <v>4</v>
      </c>
      <c r="Z18" s="523" t="s">
        <v>4</v>
      </c>
      <c r="AA18" s="513"/>
      <c r="AB18" s="513"/>
      <c r="AC18" s="513"/>
      <c r="AD18" s="513"/>
    </row>
    <row r="19" spans="1:30" s="561" customFormat="1" ht="24" customHeight="1">
      <c r="A19" s="842">
        <v>12</v>
      </c>
      <c r="B19" s="559" t="s">
        <v>47</v>
      </c>
      <c r="C19" s="560" t="s">
        <v>608</v>
      </c>
      <c r="D19" s="847">
        <v>26138855.980000015</v>
      </c>
      <c r="E19" s="848">
        <v>380</v>
      </c>
      <c r="F19" s="848">
        <v>0</v>
      </c>
      <c r="G19" s="849">
        <v>380</v>
      </c>
      <c r="H19" s="850">
        <v>0</v>
      </c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</row>
    <row r="20" spans="1:30" s="561" customFormat="1" ht="24" customHeight="1">
      <c r="A20" s="842">
        <v>14</v>
      </c>
      <c r="B20" s="559" t="s">
        <v>47</v>
      </c>
      <c r="C20" s="560" t="s">
        <v>609</v>
      </c>
      <c r="D20" s="847">
        <v>12821205.309999999</v>
      </c>
      <c r="E20" s="848">
        <v>0</v>
      </c>
      <c r="F20" s="848">
        <v>0</v>
      </c>
      <c r="G20" s="849">
        <v>0</v>
      </c>
      <c r="H20" s="850">
        <v>0</v>
      </c>
      <c r="I20" s="513"/>
      <c r="J20" s="513"/>
      <c r="K20" s="523" t="s">
        <v>4</v>
      </c>
      <c r="L20" s="523" t="s">
        <v>4</v>
      </c>
      <c r="M20" s="523" t="s">
        <v>4</v>
      </c>
      <c r="N20" s="523" t="s">
        <v>4</v>
      </c>
      <c r="O20" s="513"/>
      <c r="P20" s="513"/>
      <c r="Q20" s="513"/>
      <c r="R20" s="513"/>
      <c r="S20" s="513"/>
      <c r="T20" s="513"/>
      <c r="U20" s="513"/>
      <c r="V20" s="513"/>
      <c r="W20" s="523" t="s">
        <v>4</v>
      </c>
      <c r="X20" s="523" t="s">
        <v>4</v>
      </c>
      <c r="Y20" s="523" t="s">
        <v>4</v>
      </c>
      <c r="Z20" s="523" t="s">
        <v>4</v>
      </c>
      <c r="AA20" s="513"/>
      <c r="AB20" s="513"/>
      <c r="AC20" s="513"/>
      <c r="AD20" s="513"/>
    </row>
    <row r="21" spans="1:30" s="561" customFormat="1" ht="24" customHeight="1">
      <c r="A21" s="842">
        <v>16</v>
      </c>
      <c r="B21" s="559" t="s">
        <v>47</v>
      </c>
      <c r="C21" s="560" t="s">
        <v>610</v>
      </c>
      <c r="D21" s="847">
        <v>6088822.490000003</v>
      </c>
      <c r="E21" s="848">
        <v>0</v>
      </c>
      <c r="F21" s="848">
        <v>0</v>
      </c>
      <c r="G21" s="849">
        <v>0</v>
      </c>
      <c r="H21" s="850">
        <v>0</v>
      </c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</row>
    <row r="22" spans="1:30" s="561" customFormat="1" ht="24" customHeight="1">
      <c r="A22" s="842">
        <v>18</v>
      </c>
      <c r="B22" s="559" t="s">
        <v>47</v>
      </c>
      <c r="C22" s="560" t="s">
        <v>611</v>
      </c>
      <c r="D22" s="847">
        <v>11879332.02</v>
      </c>
      <c r="E22" s="848">
        <v>0</v>
      </c>
      <c r="F22" s="848">
        <v>0</v>
      </c>
      <c r="G22" s="849">
        <v>0</v>
      </c>
      <c r="H22" s="850">
        <v>0</v>
      </c>
      <c r="I22" s="513"/>
      <c r="J22" s="513"/>
      <c r="K22" s="523" t="s">
        <v>4</v>
      </c>
      <c r="L22" s="523" t="s">
        <v>4</v>
      </c>
      <c r="M22" s="523" t="s">
        <v>4</v>
      </c>
      <c r="N22" s="523" t="s">
        <v>4</v>
      </c>
      <c r="O22" s="513"/>
      <c r="P22" s="513"/>
      <c r="Q22" s="513"/>
      <c r="R22" s="513"/>
      <c r="S22" s="513"/>
      <c r="T22" s="513"/>
      <c r="U22" s="513"/>
      <c r="V22" s="513"/>
      <c r="W22" s="523" t="s">
        <v>4</v>
      </c>
      <c r="X22" s="523" t="s">
        <v>4</v>
      </c>
      <c r="Y22" s="523" t="s">
        <v>4</v>
      </c>
      <c r="Z22" s="523" t="s">
        <v>4</v>
      </c>
      <c r="AA22" s="513"/>
      <c r="AB22" s="513"/>
      <c r="AC22" s="513"/>
      <c r="AD22" s="513"/>
    </row>
    <row r="23" spans="1:30" s="561" customFormat="1" ht="24" customHeight="1">
      <c r="A23" s="842">
        <v>20</v>
      </c>
      <c r="B23" s="559" t="s">
        <v>47</v>
      </c>
      <c r="C23" s="560" t="s">
        <v>612</v>
      </c>
      <c r="D23" s="847">
        <v>3431834.9799999991</v>
      </c>
      <c r="E23" s="848">
        <v>0</v>
      </c>
      <c r="F23" s="848">
        <v>0</v>
      </c>
      <c r="G23" s="849">
        <v>0</v>
      </c>
      <c r="H23" s="850">
        <v>0</v>
      </c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</row>
    <row r="24" spans="1:30" ht="24" customHeight="1">
      <c r="A24" s="842">
        <v>22</v>
      </c>
      <c r="B24" s="559" t="s">
        <v>47</v>
      </c>
      <c r="C24" s="560" t="s">
        <v>613</v>
      </c>
      <c r="D24" s="847">
        <v>8560109.1300000064</v>
      </c>
      <c r="E24" s="848">
        <v>0</v>
      </c>
      <c r="F24" s="848">
        <v>0</v>
      </c>
      <c r="G24" s="849">
        <v>0</v>
      </c>
      <c r="H24" s="850">
        <v>0</v>
      </c>
      <c r="K24" s="523" t="s">
        <v>4</v>
      </c>
      <c r="L24" s="523" t="s">
        <v>4</v>
      </c>
      <c r="M24" s="523" t="s">
        <v>4</v>
      </c>
      <c r="N24" s="523" t="s">
        <v>4</v>
      </c>
      <c r="W24" s="523" t="s">
        <v>4</v>
      </c>
      <c r="X24" s="523" t="s">
        <v>4</v>
      </c>
      <c r="Y24" s="523" t="s">
        <v>4</v>
      </c>
      <c r="Z24" s="523" t="s">
        <v>4</v>
      </c>
    </row>
    <row r="25" spans="1:30" s="561" customFormat="1" ht="24" customHeight="1">
      <c r="A25" s="842">
        <v>24</v>
      </c>
      <c r="B25" s="559" t="s">
        <v>47</v>
      </c>
      <c r="C25" s="560" t="s">
        <v>614</v>
      </c>
      <c r="D25" s="847">
        <v>6644325.330000001</v>
      </c>
      <c r="E25" s="848">
        <v>180</v>
      </c>
      <c r="F25" s="848">
        <v>0</v>
      </c>
      <c r="G25" s="849">
        <v>180</v>
      </c>
      <c r="H25" s="850">
        <v>0</v>
      </c>
      <c r="I25" s="513"/>
      <c r="J25" s="513"/>
      <c r="K25" s="513"/>
      <c r="L25" s="513"/>
      <c r="M25" s="513"/>
      <c r="N25" s="513"/>
      <c r="O25" s="513"/>
      <c r="P25" s="513"/>
      <c r="Q25" s="513"/>
      <c r="R25" s="513"/>
      <c r="S25" s="513"/>
      <c r="T25" s="513"/>
      <c r="U25" s="513"/>
      <c r="V25" s="513"/>
      <c r="W25" s="513"/>
      <c r="X25" s="513"/>
      <c r="Y25" s="513"/>
      <c r="Z25" s="513"/>
      <c r="AA25" s="513"/>
      <c r="AB25" s="513"/>
      <c r="AC25" s="513"/>
      <c r="AD25" s="513"/>
    </row>
    <row r="26" spans="1:30" s="562" customFormat="1" ht="24" customHeight="1">
      <c r="A26" s="842">
        <v>26</v>
      </c>
      <c r="B26" s="559" t="s">
        <v>47</v>
      </c>
      <c r="C26" s="560" t="s">
        <v>615</v>
      </c>
      <c r="D26" s="847">
        <v>3679490.6199999992</v>
      </c>
      <c r="E26" s="848">
        <v>0</v>
      </c>
      <c r="F26" s="848">
        <v>0</v>
      </c>
      <c r="G26" s="849">
        <v>0</v>
      </c>
      <c r="H26" s="850">
        <v>0</v>
      </c>
      <c r="I26" s="513"/>
      <c r="J26" s="513"/>
      <c r="K26" s="523" t="s">
        <v>4</v>
      </c>
      <c r="L26" s="523" t="s">
        <v>4</v>
      </c>
      <c r="M26" s="523" t="s">
        <v>4</v>
      </c>
      <c r="N26" s="523" t="s">
        <v>4</v>
      </c>
      <c r="O26" s="513"/>
      <c r="P26" s="513"/>
      <c r="Q26" s="513"/>
      <c r="R26" s="513"/>
      <c r="S26" s="513"/>
      <c r="T26" s="513"/>
      <c r="U26" s="513"/>
      <c r="V26" s="513"/>
      <c r="W26" s="523" t="s">
        <v>4</v>
      </c>
      <c r="X26" s="523" t="s">
        <v>4</v>
      </c>
      <c r="Y26" s="523" t="s">
        <v>4</v>
      </c>
      <c r="Z26" s="523" t="s">
        <v>4</v>
      </c>
      <c r="AA26" s="513"/>
      <c r="AB26" s="513"/>
      <c r="AC26" s="513"/>
      <c r="AD26" s="513"/>
    </row>
    <row r="27" spans="1:30" s="563" customFormat="1" ht="24" customHeight="1">
      <c r="A27" s="842">
        <v>28</v>
      </c>
      <c r="B27" s="559" t="s">
        <v>47</v>
      </c>
      <c r="C27" s="560" t="s">
        <v>616</v>
      </c>
      <c r="D27" s="847">
        <v>12001113.049999999</v>
      </c>
      <c r="E27" s="848">
        <v>0</v>
      </c>
      <c r="F27" s="848">
        <v>0</v>
      </c>
      <c r="G27" s="849">
        <v>0</v>
      </c>
      <c r="H27" s="850">
        <v>0</v>
      </c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3"/>
      <c r="V27" s="513"/>
      <c r="W27" s="513"/>
      <c r="X27" s="513"/>
      <c r="Y27" s="513"/>
      <c r="Z27" s="513"/>
      <c r="AA27" s="513"/>
      <c r="AB27" s="513"/>
      <c r="AC27" s="513"/>
      <c r="AD27" s="513"/>
    </row>
    <row r="28" spans="1:30" s="563" customFormat="1" ht="24" customHeight="1">
      <c r="A28" s="842">
        <v>30</v>
      </c>
      <c r="B28" s="559" t="s">
        <v>47</v>
      </c>
      <c r="C28" s="560" t="s">
        <v>617</v>
      </c>
      <c r="D28" s="847">
        <v>16775400.889999993</v>
      </c>
      <c r="E28" s="848">
        <v>179057.62</v>
      </c>
      <c r="F28" s="848">
        <v>179057.62</v>
      </c>
      <c r="G28" s="849">
        <v>179057.62</v>
      </c>
      <c r="H28" s="850">
        <v>0</v>
      </c>
      <c r="I28" s="513"/>
      <c r="J28" s="513"/>
      <c r="K28" s="523" t="s">
        <v>4</v>
      </c>
      <c r="L28" s="523" t="s">
        <v>4</v>
      </c>
      <c r="M28" s="523" t="s">
        <v>4</v>
      </c>
      <c r="N28" s="523" t="s">
        <v>4</v>
      </c>
      <c r="O28" s="513"/>
      <c r="P28" s="513"/>
      <c r="Q28" s="513"/>
      <c r="R28" s="513"/>
      <c r="S28" s="513"/>
      <c r="T28" s="513"/>
      <c r="U28" s="513"/>
      <c r="V28" s="513"/>
      <c r="W28" s="523" t="s">
        <v>4</v>
      </c>
      <c r="X28" s="523" t="s">
        <v>4</v>
      </c>
      <c r="Y28" s="523" t="s">
        <v>4</v>
      </c>
      <c r="Z28" s="523" t="s">
        <v>4</v>
      </c>
      <c r="AA28" s="513"/>
      <c r="AB28" s="513"/>
      <c r="AC28" s="513"/>
      <c r="AD28" s="513"/>
    </row>
    <row r="29" spans="1:30" s="563" customFormat="1" ht="24" customHeight="1">
      <c r="A29" s="842">
        <v>32</v>
      </c>
      <c r="B29" s="559" t="s">
        <v>47</v>
      </c>
      <c r="C29" s="560" t="s">
        <v>618</v>
      </c>
      <c r="D29" s="847">
        <v>2308945.6399999992</v>
      </c>
      <c r="E29" s="848">
        <v>54600</v>
      </c>
      <c r="F29" s="848">
        <v>54600</v>
      </c>
      <c r="G29" s="849">
        <v>54600</v>
      </c>
      <c r="H29" s="850">
        <v>0</v>
      </c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  <c r="AA29" s="513"/>
      <c r="AB29" s="513"/>
      <c r="AC29" s="513"/>
      <c r="AD29" s="513"/>
    </row>
    <row r="30" spans="1:30" s="561" customFormat="1" ht="19.5" customHeight="1">
      <c r="A30" s="564" t="s">
        <v>4</v>
      </c>
      <c r="B30" s="565"/>
      <c r="C30" s="564"/>
      <c r="D30" s="566" t="s">
        <v>4</v>
      </c>
      <c r="E30" s="566" t="s">
        <v>4</v>
      </c>
      <c r="F30" s="566" t="s">
        <v>4</v>
      </c>
      <c r="G30" s="567" t="s">
        <v>4</v>
      </c>
      <c r="H30" s="566" t="s">
        <v>4</v>
      </c>
      <c r="I30" s="513"/>
      <c r="J30" s="513"/>
      <c r="K30" s="523" t="s">
        <v>4</v>
      </c>
      <c r="L30" s="523" t="s">
        <v>4</v>
      </c>
      <c r="M30" s="523" t="s">
        <v>4</v>
      </c>
      <c r="N30" s="523" t="s">
        <v>4</v>
      </c>
      <c r="O30" s="513"/>
      <c r="P30" s="513"/>
      <c r="Q30" s="513"/>
      <c r="R30" s="513"/>
      <c r="S30" s="513"/>
      <c r="T30" s="513"/>
      <c r="U30" s="513"/>
      <c r="V30" s="513"/>
      <c r="W30" s="523" t="s">
        <v>4</v>
      </c>
      <c r="X30" s="523" t="s">
        <v>4</v>
      </c>
      <c r="Y30" s="523" t="s">
        <v>4</v>
      </c>
      <c r="Z30" s="523" t="s">
        <v>4</v>
      </c>
      <c r="AA30" s="513"/>
      <c r="AB30" s="513"/>
      <c r="AC30" s="513"/>
      <c r="AD30" s="513"/>
    </row>
    <row r="31" spans="1:30" ht="27" customHeight="1">
      <c r="A31" s="511"/>
      <c r="B31" s="1655" t="s">
        <v>4</v>
      </c>
      <c r="C31" s="1655"/>
      <c r="D31" s="511"/>
      <c r="E31" s="511"/>
      <c r="F31" s="511"/>
      <c r="G31" s="511"/>
      <c r="H31" s="511"/>
    </row>
    <row r="32" spans="1:30">
      <c r="A32" s="511"/>
      <c r="B32" s="511"/>
      <c r="C32" s="511"/>
      <c r="D32" s="511"/>
      <c r="E32" s="511"/>
      <c r="F32" s="511"/>
      <c r="G32" s="511"/>
      <c r="H32" s="511"/>
    </row>
    <row r="33" spans="1:8">
      <c r="A33" s="511"/>
      <c r="B33" s="511"/>
      <c r="C33" s="511"/>
      <c r="D33" s="511"/>
      <c r="E33" s="511"/>
      <c r="F33" s="511"/>
      <c r="G33" s="511"/>
      <c r="H33" s="511"/>
    </row>
    <row r="34" spans="1:8">
      <c r="A34" s="511"/>
      <c r="B34" s="511"/>
      <c r="C34" s="511"/>
      <c r="D34" s="511"/>
      <c r="E34" s="511"/>
      <c r="F34" s="511"/>
      <c r="G34" s="511"/>
      <c r="H34" s="511"/>
    </row>
    <row r="37" spans="1:8">
      <c r="D37" s="568" t="s">
        <v>4</v>
      </c>
    </row>
    <row r="45" spans="1:8">
      <c r="D45" s="569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3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J36"/>
  <sheetViews>
    <sheetView showGridLines="0" showZeros="0" zoomScale="75" zoomScaleNormal="75" zoomScaleSheetLayoutView="75" workbookViewId="0">
      <selection activeCell="J13" sqref="J13"/>
    </sheetView>
  </sheetViews>
  <sheetFormatPr defaultColWidth="27.140625" defaultRowHeight="14.25"/>
  <cols>
    <col min="1" max="1" width="5.85546875" style="287" customWidth="1"/>
    <col min="2" max="2" width="53" style="287" customWidth="1"/>
    <col min="3" max="3" width="22.5703125" style="287" customWidth="1"/>
    <col min="4" max="5" width="22.7109375" style="287" customWidth="1"/>
    <col min="6" max="7" width="23.140625" style="287" customWidth="1"/>
    <col min="8" max="16384" width="27.140625" style="287"/>
  </cols>
  <sheetData>
    <row r="1" spans="1:9" ht="15.75">
      <c r="A1" s="1663" t="s">
        <v>514</v>
      </c>
      <c r="B1" s="1663"/>
      <c r="C1" s="1663"/>
      <c r="D1" s="286"/>
    </row>
    <row r="4" spans="1:9" ht="15.75">
      <c r="A4" s="1664" t="s">
        <v>515</v>
      </c>
      <c r="B4" s="1664"/>
      <c r="C4" s="1664"/>
      <c r="D4" s="1664"/>
      <c r="E4" s="1664"/>
      <c r="F4" s="1664"/>
      <c r="G4" s="776"/>
    </row>
    <row r="5" spans="1:9" ht="15">
      <c r="B5" s="288"/>
      <c r="C5" s="289"/>
      <c r="D5" s="289"/>
      <c r="E5" s="289"/>
      <c r="F5" s="289"/>
      <c r="G5" s="289"/>
    </row>
    <row r="6" spans="1:9" ht="15">
      <c r="F6" s="327" t="s">
        <v>2</v>
      </c>
      <c r="G6" s="327"/>
    </row>
    <row r="7" spans="1:9" ht="15">
      <c r="A7" s="290"/>
      <c r="B7" s="291"/>
      <c r="C7" s="292" t="s">
        <v>227</v>
      </c>
      <c r="D7" s="326" t="s">
        <v>518</v>
      </c>
      <c r="E7" s="323" t="s">
        <v>517</v>
      </c>
      <c r="F7" s="293" t="s">
        <v>516</v>
      </c>
      <c r="G7" s="851"/>
    </row>
    <row r="8" spans="1:9" ht="15">
      <c r="A8" s="294"/>
      <c r="B8" s="295" t="s">
        <v>3</v>
      </c>
      <c r="C8" s="296" t="s">
        <v>228</v>
      </c>
      <c r="D8" s="322" t="s">
        <v>519</v>
      </c>
      <c r="E8" s="324" t="s">
        <v>520</v>
      </c>
      <c r="F8" s="296" t="s">
        <v>519</v>
      </c>
      <c r="G8" s="851"/>
    </row>
    <row r="9" spans="1:9" ht="15">
      <c r="A9" s="297"/>
      <c r="B9" s="298"/>
      <c r="C9" s="296" t="s">
        <v>750</v>
      </c>
      <c r="D9" s="322"/>
      <c r="E9" s="324" t="s">
        <v>534</v>
      </c>
      <c r="F9" s="296" t="s">
        <v>521</v>
      </c>
      <c r="G9" s="322"/>
    </row>
    <row r="10" spans="1:9" s="301" customFormat="1" ht="11.25">
      <c r="A10" s="1665" t="s">
        <v>439</v>
      </c>
      <c r="B10" s="1666"/>
      <c r="C10" s="299">
        <v>2</v>
      </c>
      <c r="D10" s="321">
        <v>3</v>
      </c>
      <c r="E10" s="299">
        <v>4</v>
      </c>
      <c r="F10" s="300">
        <v>5</v>
      </c>
      <c r="G10" s="852"/>
    </row>
    <row r="11" spans="1:9" ht="24" customHeight="1">
      <c r="A11" s="1667" t="s">
        <v>522</v>
      </c>
      <c r="B11" s="1668"/>
      <c r="C11" s="695">
        <v>500000000</v>
      </c>
      <c r="D11" s="696">
        <v>500000000</v>
      </c>
      <c r="E11" s="697">
        <v>8702320</v>
      </c>
      <c r="F11" s="697">
        <v>491297680</v>
      </c>
      <c r="G11" s="853"/>
    </row>
    <row r="12" spans="1:9" ht="24" customHeight="1">
      <c r="A12" s="1669" t="s">
        <v>523</v>
      </c>
      <c r="B12" s="1670"/>
      <c r="C12" s="695">
        <v>31880988000</v>
      </c>
      <c r="D12" s="696">
        <v>31880988000</v>
      </c>
      <c r="E12" s="697">
        <v>4828180643.4300003</v>
      </c>
      <c r="F12" s="697">
        <v>27052807356.57</v>
      </c>
      <c r="G12" s="696"/>
      <c r="H12" s="1171"/>
      <c r="I12" s="1171"/>
    </row>
    <row r="13" spans="1:9" ht="18" customHeight="1">
      <c r="A13" s="1673" t="s">
        <v>524</v>
      </c>
      <c r="B13" s="1674"/>
      <c r="C13" s="1149"/>
      <c r="E13" s="1149"/>
      <c r="F13" s="1149"/>
      <c r="G13" s="853"/>
      <c r="H13" s="1171"/>
      <c r="I13" s="1171"/>
    </row>
    <row r="14" spans="1:9" ht="15.75" customHeight="1">
      <c r="A14" s="1673" t="s">
        <v>525</v>
      </c>
      <c r="B14" s="1674"/>
      <c r="C14" s="698">
        <v>15883878000</v>
      </c>
      <c r="D14" s="699">
        <v>15883878000</v>
      </c>
      <c r="E14" s="700">
        <v>4549489114.3100004</v>
      </c>
      <c r="F14" s="1177">
        <v>11334388885.689999</v>
      </c>
      <c r="G14" s="699"/>
      <c r="H14" s="1171"/>
      <c r="I14" s="1171"/>
    </row>
    <row r="15" spans="1:9" ht="15.75" customHeight="1">
      <c r="A15" s="1673" t="s">
        <v>526</v>
      </c>
      <c r="B15" s="1674"/>
      <c r="C15" s="698">
        <v>1287083000</v>
      </c>
      <c r="D15" s="699">
        <v>1287083000</v>
      </c>
      <c r="E15" s="700">
        <v>17815000</v>
      </c>
      <c r="F15" s="700">
        <v>1269268000</v>
      </c>
      <c r="G15" s="854"/>
      <c r="H15" s="1171"/>
      <c r="I15" s="1171"/>
    </row>
    <row r="16" spans="1:9" ht="15.75" customHeight="1">
      <c r="A16" s="1673" t="s">
        <v>527</v>
      </c>
      <c r="B16" s="1674"/>
      <c r="C16" s="698">
        <v>5162784000</v>
      </c>
      <c r="D16" s="699">
        <v>5162784000</v>
      </c>
      <c r="E16" s="700">
        <v>132755649.56999999</v>
      </c>
      <c r="F16" s="700">
        <v>5030028350.4300003</v>
      </c>
      <c r="G16" s="699"/>
      <c r="H16" s="1171"/>
      <c r="I16" s="1171"/>
    </row>
    <row r="17" spans="1:10" ht="15.75" customHeight="1">
      <c r="A17" s="1673" t="s">
        <v>528</v>
      </c>
      <c r="B17" s="1674"/>
      <c r="C17" s="698">
        <v>1746718000</v>
      </c>
      <c r="D17" s="699">
        <v>1746718000</v>
      </c>
      <c r="E17" s="700">
        <v>21408429.700000003</v>
      </c>
      <c r="F17" s="700">
        <v>1725309570.3</v>
      </c>
      <c r="G17" s="699"/>
      <c r="H17" s="1171"/>
      <c r="I17" s="1171"/>
    </row>
    <row r="18" spans="1:10" ht="15.75" customHeight="1">
      <c r="A18" s="1673" t="s">
        <v>705</v>
      </c>
      <c r="B18" s="1674"/>
      <c r="C18" s="698">
        <v>2300000000</v>
      </c>
      <c r="D18" s="699">
        <v>2300000000</v>
      </c>
      <c r="E18" s="700">
        <v>0</v>
      </c>
      <c r="F18" s="700">
        <v>2300000000</v>
      </c>
      <c r="G18" s="854"/>
      <c r="H18" s="1171"/>
      <c r="I18" s="1171"/>
    </row>
    <row r="19" spans="1:10" ht="15.75" customHeight="1">
      <c r="A19" s="1673" t="s">
        <v>529</v>
      </c>
      <c r="B19" s="1674"/>
      <c r="C19" s="1149"/>
      <c r="E19" s="1149"/>
      <c r="F19" s="1149"/>
      <c r="G19" s="854"/>
      <c r="H19" s="1171"/>
      <c r="I19" s="1171"/>
    </row>
    <row r="20" spans="1:10" ht="15.75" customHeight="1">
      <c r="A20" s="302" t="s">
        <v>530</v>
      </c>
      <c r="B20" s="303"/>
      <c r="C20" s="698">
        <v>5500525000</v>
      </c>
      <c r="D20" s="699">
        <v>5500525000</v>
      </c>
      <c r="E20" s="700">
        <v>106712449.85000001</v>
      </c>
      <c r="F20" s="700">
        <v>5393812550.1499996</v>
      </c>
      <c r="G20" s="699"/>
      <c r="H20" s="1171"/>
      <c r="I20" s="1171"/>
    </row>
    <row r="21" spans="1:10" ht="12.75" customHeight="1">
      <c r="A21" s="1671" t="s">
        <v>4</v>
      </c>
      <c r="B21" s="1672"/>
      <c r="C21" s="304"/>
      <c r="D21" s="305"/>
      <c r="E21" s="325"/>
      <c r="F21" s="306"/>
      <c r="G21" s="855"/>
      <c r="I21" s="1171"/>
    </row>
    <row r="22" spans="1:10" s="320" customFormat="1" ht="22.5" customHeight="1">
      <c r="A22" s="659"/>
      <c r="B22" s="652"/>
      <c r="C22" s="652"/>
      <c r="D22" s="652"/>
      <c r="E22" s="652"/>
      <c r="F22" s="652"/>
      <c r="G22" s="652"/>
      <c r="H22" s="319"/>
      <c r="I22" s="319"/>
      <c r="J22" s="319"/>
    </row>
    <row r="23" spans="1:10" ht="16.5" customHeight="1">
      <c r="A23" s="659"/>
    </row>
    <row r="24" spans="1:10" ht="15.75" customHeight="1">
      <c r="A24" s="310"/>
      <c r="B24" s="307"/>
      <c r="C24" s="308"/>
      <c r="D24" s="308"/>
      <c r="E24" s="309"/>
      <c r="F24" s="308"/>
      <c r="G24" s="308"/>
    </row>
    <row r="25" spans="1:10" ht="15.75" customHeight="1">
      <c r="A25" s="310"/>
      <c r="B25" s="307"/>
      <c r="C25" s="308"/>
      <c r="D25" s="308"/>
      <c r="E25" s="309"/>
      <c r="F25" s="308"/>
      <c r="G25" s="308"/>
    </row>
    <row r="26" spans="1:10" ht="17.25" customHeight="1"/>
    <row r="30" spans="1:10" ht="15">
      <c r="D30" s="277"/>
      <c r="E30" s="278"/>
    </row>
    <row r="36" spans="3:7" ht="15">
      <c r="C36" s="55"/>
      <c r="D36" s="55"/>
      <c r="E36" s="55"/>
      <c r="F36" s="55"/>
      <c r="G36" s="55"/>
    </row>
  </sheetData>
  <mergeCells count="13">
    <mergeCell ref="A21:B21"/>
    <mergeCell ref="A13:B13"/>
    <mergeCell ref="A14:B14"/>
    <mergeCell ref="A15:B15"/>
    <mergeCell ref="A16:B16"/>
    <mergeCell ref="A17:B17"/>
    <mergeCell ref="A19:B19"/>
    <mergeCell ref="A18:B18"/>
    <mergeCell ref="A1:C1"/>
    <mergeCell ref="A4:F4"/>
    <mergeCell ref="A10:B10"/>
    <mergeCell ref="A11:B11"/>
    <mergeCell ref="A12:B12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54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L35"/>
  <sheetViews>
    <sheetView showGridLines="0" showZeros="0" showOutlineSymbols="0" zoomScale="75" zoomScaleNormal="75" workbookViewId="0">
      <selection activeCell="P30" sqref="P30"/>
    </sheetView>
  </sheetViews>
  <sheetFormatPr defaultRowHeight="12.75"/>
  <cols>
    <col min="1" max="1" width="4.5703125" style="180" customWidth="1"/>
    <col min="2" max="2" width="87.28515625" style="180" customWidth="1"/>
    <col min="3" max="3" width="21.85546875" style="180" customWidth="1"/>
    <col min="4" max="4" width="20.7109375" style="180" customWidth="1"/>
    <col min="5" max="5" width="1.7109375" style="180" customWidth="1"/>
    <col min="6" max="6" width="16.7109375" style="180" customWidth="1"/>
    <col min="7" max="7" width="49.5703125" style="180" customWidth="1"/>
    <col min="8" max="8" width="9.140625" style="180"/>
    <col min="9" max="9" width="16.28515625" style="180" bestFit="1" customWidth="1"/>
    <col min="10" max="10" width="16.85546875" style="180" bestFit="1" customWidth="1"/>
    <col min="11" max="11" width="18.5703125" style="180" bestFit="1" customWidth="1"/>
    <col min="12" max="12" width="25.42578125" style="180" customWidth="1"/>
    <col min="13" max="252" width="9.140625" style="180"/>
    <col min="253" max="253" width="4.5703125" style="180" customWidth="1"/>
    <col min="254" max="254" width="87.28515625" style="180" customWidth="1"/>
    <col min="255" max="256" width="20.7109375" style="180" customWidth="1"/>
    <col min="257" max="257" width="16.7109375" style="180" customWidth="1"/>
    <col min="258" max="258" width="3.85546875" style="180" customWidth="1"/>
    <col min="259" max="265" width="9.140625" style="180"/>
    <col min="266" max="266" width="19.28515625" style="180" customWidth="1"/>
    <col min="267" max="267" width="9.140625" style="180"/>
    <col min="268" max="268" width="25.42578125" style="180" customWidth="1"/>
    <col min="269" max="508" width="9.140625" style="180"/>
    <col min="509" max="509" width="4.5703125" style="180" customWidth="1"/>
    <col min="510" max="510" width="87.28515625" style="180" customWidth="1"/>
    <col min="511" max="512" width="20.7109375" style="180" customWidth="1"/>
    <col min="513" max="513" width="16.7109375" style="180" customWidth="1"/>
    <col min="514" max="514" width="3.85546875" style="180" customWidth="1"/>
    <col min="515" max="521" width="9.140625" style="180"/>
    <col min="522" max="522" width="19.28515625" style="180" customWidth="1"/>
    <col min="523" max="523" width="9.140625" style="180"/>
    <col min="524" max="524" width="25.42578125" style="180" customWidth="1"/>
    <col min="525" max="764" width="9.140625" style="180"/>
    <col min="765" max="765" width="4.5703125" style="180" customWidth="1"/>
    <col min="766" max="766" width="87.28515625" style="180" customWidth="1"/>
    <col min="767" max="768" width="20.7109375" style="180" customWidth="1"/>
    <col min="769" max="769" width="16.7109375" style="180" customWidth="1"/>
    <col min="770" max="770" width="3.85546875" style="180" customWidth="1"/>
    <col min="771" max="777" width="9.140625" style="180"/>
    <col min="778" max="778" width="19.28515625" style="180" customWidth="1"/>
    <col min="779" max="779" width="9.140625" style="180"/>
    <col min="780" max="780" width="25.42578125" style="180" customWidth="1"/>
    <col min="781" max="1020" width="9.140625" style="180"/>
    <col min="1021" max="1021" width="4.5703125" style="180" customWidth="1"/>
    <col min="1022" max="1022" width="87.28515625" style="180" customWidth="1"/>
    <col min="1023" max="1024" width="20.7109375" style="180" customWidth="1"/>
    <col min="1025" max="1025" width="16.7109375" style="180" customWidth="1"/>
    <col min="1026" max="1026" width="3.85546875" style="180" customWidth="1"/>
    <col min="1027" max="1033" width="9.140625" style="180"/>
    <col min="1034" max="1034" width="19.28515625" style="180" customWidth="1"/>
    <col min="1035" max="1035" width="9.140625" style="180"/>
    <col min="1036" max="1036" width="25.42578125" style="180" customWidth="1"/>
    <col min="1037" max="1276" width="9.140625" style="180"/>
    <col min="1277" max="1277" width="4.5703125" style="180" customWidth="1"/>
    <col min="1278" max="1278" width="87.28515625" style="180" customWidth="1"/>
    <col min="1279" max="1280" width="20.7109375" style="180" customWidth="1"/>
    <col min="1281" max="1281" width="16.7109375" style="180" customWidth="1"/>
    <col min="1282" max="1282" width="3.85546875" style="180" customWidth="1"/>
    <col min="1283" max="1289" width="9.140625" style="180"/>
    <col min="1290" max="1290" width="19.28515625" style="180" customWidth="1"/>
    <col min="1291" max="1291" width="9.140625" style="180"/>
    <col min="1292" max="1292" width="25.42578125" style="180" customWidth="1"/>
    <col min="1293" max="1532" width="9.140625" style="180"/>
    <col min="1533" max="1533" width="4.5703125" style="180" customWidth="1"/>
    <col min="1534" max="1534" width="87.28515625" style="180" customWidth="1"/>
    <col min="1535" max="1536" width="20.7109375" style="180" customWidth="1"/>
    <col min="1537" max="1537" width="16.7109375" style="180" customWidth="1"/>
    <col min="1538" max="1538" width="3.85546875" style="180" customWidth="1"/>
    <col min="1539" max="1545" width="9.140625" style="180"/>
    <col min="1546" max="1546" width="19.28515625" style="180" customWidth="1"/>
    <col min="1547" max="1547" width="9.140625" style="180"/>
    <col min="1548" max="1548" width="25.42578125" style="180" customWidth="1"/>
    <col min="1549" max="1788" width="9.140625" style="180"/>
    <col min="1789" max="1789" width="4.5703125" style="180" customWidth="1"/>
    <col min="1790" max="1790" width="87.28515625" style="180" customWidth="1"/>
    <col min="1791" max="1792" width="20.7109375" style="180" customWidth="1"/>
    <col min="1793" max="1793" width="16.7109375" style="180" customWidth="1"/>
    <col min="1794" max="1794" width="3.85546875" style="180" customWidth="1"/>
    <col min="1795" max="1801" width="9.140625" style="180"/>
    <col min="1802" max="1802" width="19.28515625" style="180" customWidth="1"/>
    <col min="1803" max="1803" width="9.140625" style="180"/>
    <col min="1804" max="1804" width="25.42578125" style="180" customWidth="1"/>
    <col min="1805" max="2044" width="9.140625" style="180"/>
    <col min="2045" max="2045" width="4.5703125" style="180" customWidth="1"/>
    <col min="2046" max="2046" width="87.28515625" style="180" customWidth="1"/>
    <col min="2047" max="2048" width="20.7109375" style="180" customWidth="1"/>
    <col min="2049" max="2049" width="16.7109375" style="180" customWidth="1"/>
    <col min="2050" max="2050" width="3.85546875" style="180" customWidth="1"/>
    <col min="2051" max="2057" width="9.140625" style="180"/>
    <col min="2058" max="2058" width="19.28515625" style="180" customWidth="1"/>
    <col min="2059" max="2059" width="9.140625" style="180"/>
    <col min="2060" max="2060" width="25.42578125" style="180" customWidth="1"/>
    <col min="2061" max="2300" width="9.140625" style="180"/>
    <col min="2301" max="2301" width="4.5703125" style="180" customWidth="1"/>
    <col min="2302" max="2302" width="87.28515625" style="180" customWidth="1"/>
    <col min="2303" max="2304" width="20.7109375" style="180" customWidth="1"/>
    <col min="2305" max="2305" width="16.7109375" style="180" customWidth="1"/>
    <col min="2306" max="2306" width="3.85546875" style="180" customWidth="1"/>
    <col min="2307" max="2313" width="9.140625" style="180"/>
    <col min="2314" max="2314" width="19.28515625" style="180" customWidth="1"/>
    <col min="2315" max="2315" width="9.140625" style="180"/>
    <col min="2316" max="2316" width="25.42578125" style="180" customWidth="1"/>
    <col min="2317" max="2556" width="9.140625" style="180"/>
    <col min="2557" max="2557" width="4.5703125" style="180" customWidth="1"/>
    <col min="2558" max="2558" width="87.28515625" style="180" customWidth="1"/>
    <col min="2559" max="2560" width="20.7109375" style="180" customWidth="1"/>
    <col min="2561" max="2561" width="16.7109375" style="180" customWidth="1"/>
    <col min="2562" max="2562" width="3.85546875" style="180" customWidth="1"/>
    <col min="2563" max="2569" width="9.140625" style="180"/>
    <col min="2570" max="2570" width="19.28515625" style="180" customWidth="1"/>
    <col min="2571" max="2571" width="9.140625" style="180"/>
    <col min="2572" max="2572" width="25.42578125" style="180" customWidth="1"/>
    <col min="2573" max="2812" width="9.140625" style="180"/>
    <col min="2813" max="2813" width="4.5703125" style="180" customWidth="1"/>
    <col min="2814" max="2814" width="87.28515625" style="180" customWidth="1"/>
    <col min="2815" max="2816" width="20.7109375" style="180" customWidth="1"/>
    <col min="2817" max="2817" width="16.7109375" style="180" customWidth="1"/>
    <col min="2818" max="2818" width="3.85546875" style="180" customWidth="1"/>
    <col min="2819" max="2825" width="9.140625" style="180"/>
    <col min="2826" max="2826" width="19.28515625" style="180" customWidth="1"/>
    <col min="2827" max="2827" width="9.140625" style="180"/>
    <col min="2828" max="2828" width="25.42578125" style="180" customWidth="1"/>
    <col min="2829" max="3068" width="9.140625" style="180"/>
    <col min="3069" max="3069" width="4.5703125" style="180" customWidth="1"/>
    <col min="3070" max="3070" width="87.28515625" style="180" customWidth="1"/>
    <col min="3071" max="3072" width="20.7109375" style="180" customWidth="1"/>
    <col min="3073" max="3073" width="16.7109375" style="180" customWidth="1"/>
    <col min="3074" max="3074" width="3.85546875" style="180" customWidth="1"/>
    <col min="3075" max="3081" width="9.140625" style="180"/>
    <col min="3082" max="3082" width="19.28515625" style="180" customWidth="1"/>
    <col min="3083" max="3083" width="9.140625" style="180"/>
    <col min="3084" max="3084" width="25.42578125" style="180" customWidth="1"/>
    <col min="3085" max="3324" width="9.140625" style="180"/>
    <col min="3325" max="3325" width="4.5703125" style="180" customWidth="1"/>
    <col min="3326" max="3326" width="87.28515625" style="180" customWidth="1"/>
    <col min="3327" max="3328" width="20.7109375" style="180" customWidth="1"/>
    <col min="3329" max="3329" width="16.7109375" style="180" customWidth="1"/>
    <col min="3330" max="3330" width="3.85546875" style="180" customWidth="1"/>
    <col min="3331" max="3337" width="9.140625" style="180"/>
    <col min="3338" max="3338" width="19.28515625" style="180" customWidth="1"/>
    <col min="3339" max="3339" width="9.140625" style="180"/>
    <col min="3340" max="3340" width="25.42578125" style="180" customWidth="1"/>
    <col min="3341" max="3580" width="9.140625" style="180"/>
    <col min="3581" max="3581" width="4.5703125" style="180" customWidth="1"/>
    <col min="3582" max="3582" width="87.28515625" style="180" customWidth="1"/>
    <col min="3583" max="3584" width="20.7109375" style="180" customWidth="1"/>
    <col min="3585" max="3585" width="16.7109375" style="180" customWidth="1"/>
    <col min="3586" max="3586" width="3.85546875" style="180" customWidth="1"/>
    <col min="3587" max="3593" width="9.140625" style="180"/>
    <col min="3594" max="3594" width="19.28515625" style="180" customWidth="1"/>
    <col min="3595" max="3595" width="9.140625" style="180"/>
    <col min="3596" max="3596" width="25.42578125" style="180" customWidth="1"/>
    <col min="3597" max="3836" width="9.140625" style="180"/>
    <col min="3837" max="3837" width="4.5703125" style="180" customWidth="1"/>
    <col min="3838" max="3838" width="87.28515625" style="180" customWidth="1"/>
    <col min="3839" max="3840" width="20.7109375" style="180" customWidth="1"/>
    <col min="3841" max="3841" width="16.7109375" style="180" customWidth="1"/>
    <col min="3842" max="3842" width="3.85546875" style="180" customWidth="1"/>
    <col min="3843" max="3849" width="9.140625" style="180"/>
    <col min="3850" max="3850" width="19.28515625" style="180" customWidth="1"/>
    <col min="3851" max="3851" width="9.140625" style="180"/>
    <col min="3852" max="3852" width="25.42578125" style="180" customWidth="1"/>
    <col min="3853" max="4092" width="9.140625" style="180"/>
    <col min="4093" max="4093" width="4.5703125" style="180" customWidth="1"/>
    <col min="4094" max="4094" width="87.28515625" style="180" customWidth="1"/>
    <col min="4095" max="4096" width="20.7109375" style="180" customWidth="1"/>
    <col min="4097" max="4097" width="16.7109375" style="180" customWidth="1"/>
    <col min="4098" max="4098" width="3.85546875" style="180" customWidth="1"/>
    <col min="4099" max="4105" width="9.140625" style="180"/>
    <col min="4106" max="4106" width="19.28515625" style="180" customWidth="1"/>
    <col min="4107" max="4107" width="9.140625" style="180"/>
    <col min="4108" max="4108" width="25.42578125" style="180" customWidth="1"/>
    <col min="4109" max="4348" width="9.140625" style="180"/>
    <col min="4349" max="4349" width="4.5703125" style="180" customWidth="1"/>
    <col min="4350" max="4350" width="87.28515625" style="180" customWidth="1"/>
    <col min="4351" max="4352" width="20.7109375" style="180" customWidth="1"/>
    <col min="4353" max="4353" width="16.7109375" style="180" customWidth="1"/>
    <col min="4354" max="4354" width="3.85546875" style="180" customWidth="1"/>
    <col min="4355" max="4361" width="9.140625" style="180"/>
    <col min="4362" max="4362" width="19.28515625" style="180" customWidth="1"/>
    <col min="4363" max="4363" width="9.140625" style="180"/>
    <col min="4364" max="4364" width="25.42578125" style="180" customWidth="1"/>
    <col min="4365" max="4604" width="9.140625" style="180"/>
    <col min="4605" max="4605" width="4.5703125" style="180" customWidth="1"/>
    <col min="4606" max="4606" width="87.28515625" style="180" customWidth="1"/>
    <col min="4607" max="4608" width="20.7109375" style="180" customWidth="1"/>
    <col min="4609" max="4609" width="16.7109375" style="180" customWidth="1"/>
    <col min="4610" max="4610" width="3.85546875" style="180" customWidth="1"/>
    <col min="4611" max="4617" width="9.140625" style="180"/>
    <col min="4618" max="4618" width="19.28515625" style="180" customWidth="1"/>
    <col min="4619" max="4619" width="9.140625" style="180"/>
    <col min="4620" max="4620" width="25.42578125" style="180" customWidth="1"/>
    <col min="4621" max="4860" width="9.140625" style="180"/>
    <col min="4861" max="4861" width="4.5703125" style="180" customWidth="1"/>
    <col min="4862" max="4862" width="87.28515625" style="180" customWidth="1"/>
    <col min="4863" max="4864" width="20.7109375" style="180" customWidth="1"/>
    <col min="4865" max="4865" width="16.7109375" style="180" customWidth="1"/>
    <col min="4866" max="4866" width="3.85546875" style="180" customWidth="1"/>
    <col min="4867" max="4873" width="9.140625" style="180"/>
    <col min="4874" max="4874" width="19.28515625" style="180" customWidth="1"/>
    <col min="4875" max="4875" width="9.140625" style="180"/>
    <col min="4876" max="4876" width="25.42578125" style="180" customWidth="1"/>
    <col min="4877" max="5116" width="9.140625" style="180"/>
    <col min="5117" max="5117" width="4.5703125" style="180" customWidth="1"/>
    <col min="5118" max="5118" width="87.28515625" style="180" customWidth="1"/>
    <col min="5119" max="5120" width="20.7109375" style="180" customWidth="1"/>
    <col min="5121" max="5121" width="16.7109375" style="180" customWidth="1"/>
    <col min="5122" max="5122" width="3.85546875" style="180" customWidth="1"/>
    <col min="5123" max="5129" width="9.140625" style="180"/>
    <col min="5130" max="5130" width="19.28515625" style="180" customWidth="1"/>
    <col min="5131" max="5131" width="9.140625" style="180"/>
    <col min="5132" max="5132" width="25.42578125" style="180" customWidth="1"/>
    <col min="5133" max="5372" width="9.140625" style="180"/>
    <col min="5373" max="5373" width="4.5703125" style="180" customWidth="1"/>
    <col min="5374" max="5374" width="87.28515625" style="180" customWidth="1"/>
    <col min="5375" max="5376" width="20.7109375" style="180" customWidth="1"/>
    <col min="5377" max="5377" width="16.7109375" style="180" customWidth="1"/>
    <col min="5378" max="5378" width="3.85546875" style="180" customWidth="1"/>
    <col min="5379" max="5385" width="9.140625" style="180"/>
    <col min="5386" max="5386" width="19.28515625" style="180" customWidth="1"/>
    <col min="5387" max="5387" width="9.140625" style="180"/>
    <col min="5388" max="5388" width="25.42578125" style="180" customWidth="1"/>
    <col min="5389" max="5628" width="9.140625" style="180"/>
    <col min="5629" max="5629" width="4.5703125" style="180" customWidth="1"/>
    <col min="5630" max="5630" width="87.28515625" style="180" customWidth="1"/>
    <col min="5631" max="5632" width="20.7109375" style="180" customWidth="1"/>
    <col min="5633" max="5633" width="16.7109375" style="180" customWidth="1"/>
    <col min="5634" max="5634" width="3.85546875" style="180" customWidth="1"/>
    <col min="5635" max="5641" width="9.140625" style="180"/>
    <col min="5642" max="5642" width="19.28515625" style="180" customWidth="1"/>
    <col min="5643" max="5643" width="9.140625" style="180"/>
    <col min="5644" max="5644" width="25.42578125" style="180" customWidth="1"/>
    <col min="5645" max="5884" width="9.140625" style="180"/>
    <col min="5885" max="5885" width="4.5703125" style="180" customWidth="1"/>
    <col min="5886" max="5886" width="87.28515625" style="180" customWidth="1"/>
    <col min="5887" max="5888" width="20.7109375" style="180" customWidth="1"/>
    <col min="5889" max="5889" width="16.7109375" style="180" customWidth="1"/>
    <col min="5890" max="5890" width="3.85546875" style="180" customWidth="1"/>
    <col min="5891" max="5897" width="9.140625" style="180"/>
    <col min="5898" max="5898" width="19.28515625" style="180" customWidth="1"/>
    <col min="5899" max="5899" width="9.140625" style="180"/>
    <col min="5900" max="5900" width="25.42578125" style="180" customWidth="1"/>
    <col min="5901" max="6140" width="9.140625" style="180"/>
    <col min="6141" max="6141" width="4.5703125" style="180" customWidth="1"/>
    <col min="6142" max="6142" width="87.28515625" style="180" customWidth="1"/>
    <col min="6143" max="6144" width="20.7109375" style="180" customWidth="1"/>
    <col min="6145" max="6145" width="16.7109375" style="180" customWidth="1"/>
    <col min="6146" max="6146" width="3.85546875" style="180" customWidth="1"/>
    <col min="6147" max="6153" width="9.140625" style="180"/>
    <col min="6154" max="6154" width="19.28515625" style="180" customWidth="1"/>
    <col min="6155" max="6155" width="9.140625" style="180"/>
    <col min="6156" max="6156" width="25.42578125" style="180" customWidth="1"/>
    <col min="6157" max="6396" width="9.140625" style="180"/>
    <col min="6397" max="6397" width="4.5703125" style="180" customWidth="1"/>
    <col min="6398" max="6398" width="87.28515625" style="180" customWidth="1"/>
    <col min="6399" max="6400" width="20.7109375" style="180" customWidth="1"/>
    <col min="6401" max="6401" width="16.7109375" style="180" customWidth="1"/>
    <col min="6402" max="6402" width="3.85546875" style="180" customWidth="1"/>
    <col min="6403" max="6409" width="9.140625" style="180"/>
    <col min="6410" max="6410" width="19.28515625" style="180" customWidth="1"/>
    <col min="6411" max="6411" width="9.140625" style="180"/>
    <col min="6412" max="6412" width="25.42578125" style="180" customWidth="1"/>
    <col min="6413" max="6652" width="9.140625" style="180"/>
    <col min="6653" max="6653" width="4.5703125" style="180" customWidth="1"/>
    <col min="6654" max="6654" width="87.28515625" style="180" customWidth="1"/>
    <col min="6655" max="6656" width="20.7109375" style="180" customWidth="1"/>
    <col min="6657" max="6657" width="16.7109375" style="180" customWidth="1"/>
    <col min="6658" max="6658" width="3.85546875" style="180" customWidth="1"/>
    <col min="6659" max="6665" width="9.140625" style="180"/>
    <col min="6666" max="6666" width="19.28515625" style="180" customWidth="1"/>
    <col min="6667" max="6667" width="9.140625" style="180"/>
    <col min="6668" max="6668" width="25.42578125" style="180" customWidth="1"/>
    <col min="6669" max="6908" width="9.140625" style="180"/>
    <col min="6909" max="6909" width="4.5703125" style="180" customWidth="1"/>
    <col min="6910" max="6910" width="87.28515625" style="180" customWidth="1"/>
    <col min="6911" max="6912" width="20.7109375" style="180" customWidth="1"/>
    <col min="6913" max="6913" width="16.7109375" style="180" customWidth="1"/>
    <col min="6914" max="6914" width="3.85546875" style="180" customWidth="1"/>
    <col min="6915" max="6921" width="9.140625" style="180"/>
    <col min="6922" max="6922" width="19.28515625" style="180" customWidth="1"/>
    <col min="6923" max="6923" width="9.140625" style="180"/>
    <col min="6924" max="6924" width="25.42578125" style="180" customWidth="1"/>
    <col min="6925" max="7164" width="9.140625" style="180"/>
    <col min="7165" max="7165" width="4.5703125" style="180" customWidth="1"/>
    <col min="7166" max="7166" width="87.28515625" style="180" customWidth="1"/>
    <col min="7167" max="7168" width="20.7109375" style="180" customWidth="1"/>
    <col min="7169" max="7169" width="16.7109375" style="180" customWidth="1"/>
    <col min="7170" max="7170" width="3.85546875" style="180" customWidth="1"/>
    <col min="7171" max="7177" width="9.140625" style="180"/>
    <col min="7178" max="7178" width="19.28515625" style="180" customWidth="1"/>
    <col min="7179" max="7179" width="9.140625" style="180"/>
    <col min="7180" max="7180" width="25.42578125" style="180" customWidth="1"/>
    <col min="7181" max="7420" width="9.140625" style="180"/>
    <col min="7421" max="7421" width="4.5703125" style="180" customWidth="1"/>
    <col min="7422" max="7422" width="87.28515625" style="180" customWidth="1"/>
    <col min="7423" max="7424" width="20.7109375" style="180" customWidth="1"/>
    <col min="7425" max="7425" width="16.7109375" style="180" customWidth="1"/>
    <col min="7426" max="7426" width="3.85546875" style="180" customWidth="1"/>
    <col min="7427" max="7433" width="9.140625" style="180"/>
    <col min="7434" max="7434" width="19.28515625" style="180" customWidth="1"/>
    <col min="7435" max="7435" width="9.140625" style="180"/>
    <col min="7436" max="7436" width="25.42578125" style="180" customWidth="1"/>
    <col min="7437" max="7676" width="9.140625" style="180"/>
    <col min="7677" max="7677" width="4.5703125" style="180" customWidth="1"/>
    <col min="7678" max="7678" width="87.28515625" style="180" customWidth="1"/>
    <col min="7679" max="7680" width="20.7109375" style="180" customWidth="1"/>
    <col min="7681" max="7681" width="16.7109375" style="180" customWidth="1"/>
    <col min="7682" max="7682" width="3.85546875" style="180" customWidth="1"/>
    <col min="7683" max="7689" width="9.140625" style="180"/>
    <col min="7690" max="7690" width="19.28515625" style="180" customWidth="1"/>
    <col min="7691" max="7691" width="9.140625" style="180"/>
    <col min="7692" max="7692" width="25.42578125" style="180" customWidth="1"/>
    <col min="7693" max="7932" width="9.140625" style="180"/>
    <col min="7933" max="7933" width="4.5703125" style="180" customWidth="1"/>
    <col min="7934" max="7934" width="87.28515625" style="180" customWidth="1"/>
    <col min="7935" max="7936" width="20.7109375" style="180" customWidth="1"/>
    <col min="7937" max="7937" width="16.7109375" style="180" customWidth="1"/>
    <col min="7938" max="7938" width="3.85546875" style="180" customWidth="1"/>
    <col min="7939" max="7945" width="9.140625" style="180"/>
    <col min="7946" max="7946" width="19.28515625" style="180" customWidth="1"/>
    <col min="7947" max="7947" width="9.140625" style="180"/>
    <col min="7948" max="7948" width="25.42578125" style="180" customWidth="1"/>
    <col min="7949" max="8188" width="9.140625" style="180"/>
    <col min="8189" max="8189" width="4.5703125" style="180" customWidth="1"/>
    <col min="8190" max="8190" width="87.28515625" style="180" customWidth="1"/>
    <col min="8191" max="8192" width="20.7109375" style="180" customWidth="1"/>
    <col min="8193" max="8193" width="16.7109375" style="180" customWidth="1"/>
    <col min="8194" max="8194" width="3.85546875" style="180" customWidth="1"/>
    <col min="8195" max="8201" width="9.140625" style="180"/>
    <col min="8202" max="8202" width="19.28515625" style="180" customWidth="1"/>
    <col min="8203" max="8203" width="9.140625" style="180"/>
    <col min="8204" max="8204" width="25.42578125" style="180" customWidth="1"/>
    <col min="8205" max="8444" width="9.140625" style="180"/>
    <col min="8445" max="8445" width="4.5703125" style="180" customWidth="1"/>
    <col min="8446" max="8446" width="87.28515625" style="180" customWidth="1"/>
    <col min="8447" max="8448" width="20.7109375" style="180" customWidth="1"/>
    <col min="8449" max="8449" width="16.7109375" style="180" customWidth="1"/>
    <col min="8450" max="8450" width="3.85546875" style="180" customWidth="1"/>
    <col min="8451" max="8457" width="9.140625" style="180"/>
    <col min="8458" max="8458" width="19.28515625" style="180" customWidth="1"/>
    <col min="8459" max="8459" width="9.140625" style="180"/>
    <col min="8460" max="8460" width="25.42578125" style="180" customWidth="1"/>
    <col min="8461" max="8700" width="9.140625" style="180"/>
    <col min="8701" max="8701" width="4.5703125" style="180" customWidth="1"/>
    <col min="8702" max="8702" width="87.28515625" style="180" customWidth="1"/>
    <col min="8703" max="8704" width="20.7109375" style="180" customWidth="1"/>
    <col min="8705" max="8705" width="16.7109375" style="180" customWidth="1"/>
    <col min="8706" max="8706" width="3.85546875" style="180" customWidth="1"/>
    <col min="8707" max="8713" width="9.140625" style="180"/>
    <col min="8714" max="8714" width="19.28515625" style="180" customWidth="1"/>
    <col min="8715" max="8715" width="9.140625" style="180"/>
    <col min="8716" max="8716" width="25.42578125" style="180" customWidth="1"/>
    <col min="8717" max="8956" width="9.140625" style="180"/>
    <col min="8957" max="8957" width="4.5703125" style="180" customWidth="1"/>
    <col min="8958" max="8958" width="87.28515625" style="180" customWidth="1"/>
    <col min="8959" max="8960" width="20.7109375" style="180" customWidth="1"/>
    <col min="8961" max="8961" width="16.7109375" style="180" customWidth="1"/>
    <col min="8962" max="8962" width="3.85546875" style="180" customWidth="1"/>
    <col min="8963" max="8969" width="9.140625" style="180"/>
    <col min="8970" max="8970" width="19.28515625" style="180" customWidth="1"/>
    <col min="8971" max="8971" width="9.140625" style="180"/>
    <col min="8972" max="8972" width="25.42578125" style="180" customWidth="1"/>
    <col min="8973" max="9212" width="9.140625" style="180"/>
    <col min="9213" max="9213" width="4.5703125" style="180" customWidth="1"/>
    <col min="9214" max="9214" width="87.28515625" style="180" customWidth="1"/>
    <col min="9215" max="9216" width="20.7109375" style="180" customWidth="1"/>
    <col min="9217" max="9217" width="16.7109375" style="180" customWidth="1"/>
    <col min="9218" max="9218" width="3.85546875" style="180" customWidth="1"/>
    <col min="9219" max="9225" width="9.140625" style="180"/>
    <col min="9226" max="9226" width="19.28515625" style="180" customWidth="1"/>
    <col min="9227" max="9227" width="9.140625" style="180"/>
    <col min="9228" max="9228" width="25.42578125" style="180" customWidth="1"/>
    <col min="9229" max="9468" width="9.140625" style="180"/>
    <col min="9469" max="9469" width="4.5703125" style="180" customWidth="1"/>
    <col min="9470" max="9470" width="87.28515625" style="180" customWidth="1"/>
    <col min="9471" max="9472" width="20.7109375" style="180" customWidth="1"/>
    <col min="9473" max="9473" width="16.7109375" style="180" customWidth="1"/>
    <col min="9474" max="9474" width="3.85546875" style="180" customWidth="1"/>
    <col min="9475" max="9481" width="9.140625" style="180"/>
    <col min="9482" max="9482" width="19.28515625" style="180" customWidth="1"/>
    <col min="9483" max="9483" width="9.140625" style="180"/>
    <col min="9484" max="9484" width="25.42578125" style="180" customWidth="1"/>
    <col min="9485" max="9724" width="9.140625" style="180"/>
    <col min="9725" max="9725" width="4.5703125" style="180" customWidth="1"/>
    <col min="9726" max="9726" width="87.28515625" style="180" customWidth="1"/>
    <col min="9727" max="9728" width="20.7109375" style="180" customWidth="1"/>
    <col min="9729" max="9729" width="16.7109375" style="180" customWidth="1"/>
    <col min="9730" max="9730" width="3.85546875" style="180" customWidth="1"/>
    <col min="9731" max="9737" width="9.140625" style="180"/>
    <col min="9738" max="9738" width="19.28515625" style="180" customWidth="1"/>
    <col min="9739" max="9739" width="9.140625" style="180"/>
    <col min="9740" max="9740" width="25.42578125" style="180" customWidth="1"/>
    <col min="9741" max="9980" width="9.140625" style="180"/>
    <col min="9981" max="9981" width="4.5703125" style="180" customWidth="1"/>
    <col min="9982" max="9982" width="87.28515625" style="180" customWidth="1"/>
    <col min="9983" max="9984" width="20.7109375" style="180" customWidth="1"/>
    <col min="9985" max="9985" width="16.7109375" style="180" customWidth="1"/>
    <col min="9986" max="9986" width="3.85546875" style="180" customWidth="1"/>
    <col min="9987" max="9993" width="9.140625" style="180"/>
    <col min="9994" max="9994" width="19.28515625" style="180" customWidth="1"/>
    <col min="9995" max="9995" width="9.140625" style="180"/>
    <col min="9996" max="9996" width="25.42578125" style="180" customWidth="1"/>
    <col min="9997" max="10236" width="9.140625" style="180"/>
    <col min="10237" max="10237" width="4.5703125" style="180" customWidth="1"/>
    <col min="10238" max="10238" width="87.28515625" style="180" customWidth="1"/>
    <col min="10239" max="10240" width="20.7109375" style="180" customWidth="1"/>
    <col min="10241" max="10241" width="16.7109375" style="180" customWidth="1"/>
    <col min="10242" max="10242" width="3.85546875" style="180" customWidth="1"/>
    <col min="10243" max="10249" width="9.140625" style="180"/>
    <col min="10250" max="10250" width="19.28515625" style="180" customWidth="1"/>
    <col min="10251" max="10251" width="9.140625" style="180"/>
    <col min="10252" max="10252" width="25.42578125" style="180" customWidth="1"/>
    <col min="10253" max="10492" width="9.140625" style="180"/>
    <col min="10493" max="10493" width="4.5703125" style="180" customWidth="1"/>
    <col min="10494" max="10494" width="87.28515625" style="180" customWidth="1"/>
    <col min="10495" max="10496" width="20.7109375" style="180" customWidth="1"/>
    <col min="10497" max="10497" width="16.7109375" style="180" customWidth="1"/>
    <col min="10498" max="10498" width="3.85546875" style="180" customWidth="1"/>
    <col min="10499" max="10505" width="9.140625" style="180"/>
    <col min="10506" max="10506" width="19.28515625" style="180" customWidth="1"/>
    <col min="10507" max="10507" width="9.140625" style="180"/>
    <col min="10508" max="10508" width="25.42578125" style="180" customWidth="1"/>
    <col min="10509" max="10748" width="9.140625" style="180"/>
    <col min="10749" max="10749" width="4.5703125" style="180" customWidth="1"/>
    <col min="10750" max="10750" width="87.28515625" style="180" customWidth="1"/>
    <col min="10751" max="10752" width="20.7109375" style="180" customWidth="1"/>
    <col min="10753" max="10753" width="16.7109375" style="180" customWidth="1"/>
    <col min="10754" max="10754" width="3.85546875" style="180" customWidth="1"/>
    <col min="10755" max="10761" width="9.140625" style="180"/>
    <col min="10762" max="10762" width="19.28515625" style="180" customWidth="1"/>
    <col min="10763" max="10763" width="9.140625" style="180"/>
    <col min="10764" max="10764" width="25.42578125" style="180" customWidth="1"/>
    <col min="10765" max="11004" width="9.140625" style="180"/>
    <col min="11005" max="11005" width="4.5703125" style="180" customWidth="1"/>
    <col min="11006" max="11006" width="87.28515625" style="180" customWidth="1"/>
    <col min="11007" max="11008" width="20.7109375" style="180" customWidth="1"/>
    <col min="11009" max="11009" width="16.7109375" style="180" customWidth="1"/>
    <col min="11010" max="11010" width="3.85546875" style="180" customWidth="1"/>
    <col min="11011" max="11017" width="9.140625" style="180"/>
    <col min="11018" max="11018" width="19.28515625" style="180" customWidth="1"/>
    <col min="11019" max="11019" width="9.140625" style="180"/>
    <col min="11020" max="11020" width="25.42578125" style="180" customWidth="1"/>
    <col min="11021" max="11260" width="9.140625" style="180"/>
    <col min="11261" max="11261" width="4.5703125" style="180" customWidth="1"/>
    <col min="11262" max="11262" width="87.28515625" style="180" customWidth="1"/>
    <col min="11263" max="11264" width="20.7109375" style="180" customWidth="1"/>
    <col min="11265" max="11265" width="16.7109375" style="180" customWidth="1"/>
    <col min="11266" max="11266" width="3.85546875" style="180" customWidth="1"/>
    <col min="11267" max="11273" width="9.140625" style="180"/>
    <col min="11274" max="11274" width="19.28515625" style="180" customWidth="1"/>
    <col min="11275" max="11275" width="9.140625" style="180"/>
    <col min="11276" max="11276" width="25.42578125" style="180" customWidth="1"/>
    <col min="11277" max="11516" width="9.140625" style="180"/>
    <col min="11517" max="11517" width="4.5703125" style="180" customWidth="1"/>
    <col min="11518" max="11518" width="87.28515625" style="180" customWidth="1"/>
    <col min="11519" max="11520" width="20.7109375" style="180" customWidth="1"/>
    <col min="11521" max="11521" width="16.7109375" style="180" customWidth="1"/>
    <col min="11522" max="11522" width="3.85546875" style="180" customWidth="1"/>
    <col min="11523" max="11529" width="9.140625" style="180"/>
    <col min="11530" max="11530" width="19.28515625" style="180" customWidth="1"/>
    <col min="11531" max="11531" width="9.140625" style="180"/>
    <col min="11532" max="11532" width="25.42578125" style="180" customWidth="1"/>
    <col min="11533" max="11772" width="9.140625" style="180"/>
    <col min="11773" max="11773" width="4.5703125" style="180" customWidth="1"/>
    <col min="11774" max="11774" width="87.28515625" style="180" customWidth="1"/>
    <col min="11775" max="11776" width="20.7109375" style="180" customWidth="1"/>
    <col min="11777" max="11777" width="16.7109375" style="180" customWidth="1"/>
    <col min="11778" max="11778" width="3.85546875" style="180" customWidth="1"/>
    <col min="11779" max="11785" width="9.140625" style="180"/>
    <col min="11786" max="11786" width="19.28515625" style="180" customWidth="1"/>
    <col min="11787" max="11787" width="9.140625" style="180"/>
    <col min="11788" max="11788" width="25.42578125" style="180" customWidth="1"/>
    <col min="11789" max="12028" width="9.140625" style="180"/>
    <col min="12029" max="12029" width="4.5703125" style="180" customWidth="1"/>
    <col min="12030" max="12030" width="87.28515625" style="180" customWidth="1"/>
    <col min="12031" max="12032" width="20.7109375" style="180" customWidth="1"/>
    <col min="12033" max="12033" width="16.7109375" style="180" customWidth="1"/>
    <col min="12034" max="12034" width="3.85546875" style="180" customWidth="1"/>
    <col min="12035" max="12041" width="9.140625" style="180"/>
    <col min="12042" max="12042" width="19.28515625" style="180" customWidth="1"/>
    <col min="12043" max="12043" width="9.140625" style="180"/>
    <col min="12044" max="12044" width="25.42578125" style="180" customWidth="1"/>
    <col min="12045" max="12284" width="9.140625" style="180"/>
    <col min="12285" max="12285" width="4.5703125" style="180" customWidth="1"/>
    <col min="12286" max="12286" width="87.28515625" style="180" customWidth="1"/>
    <col min="12287" max="12288" width="20.7109375" style="180" customWidth="1"/>
    <col min="12289" max="12289" width="16.7109375" style="180" customWidth="1"/>
    <col min="12290" max="12290" width="3.85546875" style="180" customWidth="1"/>
    <col min="12291" max="12297" width="9.140625" style="180"/>
    <col min="12298" max="12298" width="19.28515625" style="180" customWidth="1"/>
    <col min="12299" max="12299" width="9.140625" style="180"/>
    <col min="12300" max="12300" width="25.42578125" style="180" customWidth="1"/>
    <col min="12301" max="12540" width="9.140625" style="180"/>
    <col min="12541" max="12541" width="4.5703125" style="180" customWidth="1"/>
    <col min="12542" max="12542" width="87.28515625" style="180" customWidth="1"/>
    <col min="12543" max="12544" width="20.7109375" style="180" customWidth="1"/>
    <col min="12545" max="12545" width="16.7109375" style="180" customWidth="1"/>
    <col min="12546" max="12546" width="3.85546875" style="180" customWidth="1"/>
    <col min="12547" max="12553" width="9.140625" style="180"/>
    <col min="12554" max="12554" width="19.28515625" style="180" customWidth="1"/>
    <col min="12555" max="12555" width="9.140625" style="180"/>
    <col min="12556" max="12556" width="25.42578125" style="180" customWidth="1"/>
    <col min="12557" max="12796" width="9.140625" style="180"/>
    <col min="12797" max="12797" width="4.5703125" style="180" customWidth="1"/>
    <col min="12798" max="12798" width="87.28515625" style="180" customWidth="1"/>
    <col min="12799" max="12800" width="20.7109375" style="180" customWidth="1"/>
    <col min="12801" max="12801" width="16.7109375" style="180" customWidth="1"/>
    <col min="12802" max="12802" width="3.85546875" style="180" customWidth="1"/>
    <col min="12803" max="12809" width="9.140625" style="180"/>
    <col min="12810" max="12810" width="19.28515625" style="180" customWidth="1"/>
    <col min="12811" max="12811" width="9.140625" style="180"/>
    <col min="12812" max="12812" width="25.42578125" style="180" customWidth="1"/>
    <col min="12813" max="13052" width="9.140625" style="180"/>
    <col min="13053" max="13053" width="4.5703125" style="180" customWidth="1"/>
    <col min="13054" max="13054" width="87.28515625" style="180" customWidth="1"/>
    <col min="13055" max="13056" width="20.7109375" style="180" customWidth="1"/>
    <col min="13057" max="13057" width="16.7109375" style="180" customWidth="1"/>
    <col min="13058" max="13058" width="3.85546875" style="180" customWidth="1"/>
    <col min="13059" max="13065" width="9.140625" style="180"/>
    <col min="13066" max="13066" width="19.28515625" style="180" customWidth="1"/>
    <col min="13067" max="13067" width="9.140625" style="180"/>
    <col min="13068" max="13068" width="25.42578125" style="180" customWidth="1"/>
    <col min="13069" max="13308" width="9.140625" style="180"/>
    <col min="13309" max="13309" width="4.5703125" style="180" customWidth="1"/>
    <col min="13310" max="13310" width="87.28515625" style="180" customWidth="1"/>
    <col min="13311" max="13312" width="20.7109375" style="180" customWidth="1"/>
    <col min="13313" max="13313" width="16.7109375" style="180" customWidth="1"/>
    <col min="13314" max="13314" width="3.85546875" style="180" customWidth="1"/>
    <col min="13315" max="13321" width="9.140625" style="180"/>
    <col min="13322" max="13322" width="19.28515625" style="180" customWidth="1"/>
    <col min="13323" max="13323" width="9.140625" style="180"/>
    <col min="13324" max="13324" width="25.42578125" style="180" customWidth="1"/>
    <col min="13325" max="13564" width="9.140625" style="180"/>
    <col min="13565" max="13565" width="4.5703125" style="180" customWidth="1"/>
    <col min="13566" max="13566" width="87.28515625" style="180" customWidth="1"/>
    <col min="13567" max="13568" width="20.7109375" style="180" customWidth="1"/>
    <col min="13569" max="13569" width="16.7109375" style="180" customWidth="1"/>
    <col min="13570" max="13570" width="3.85546875" style="180" customWidth="1"/>
    <col min="13571" max="13577" width="9.140625" style="180"/>
    <col min="13578" max="13578" width="19.28515625" style="180" customWidth="1"/>
    <col min="13579" max="13579" width="9.140625" style="180"/>
    <col min="13580" max="13580" width="25.42578125" style="180" customWidth="1"/>
    <col min="13581" max="13820" width="9.140625" style="180"/>
    <col min="13821" max="13821" width="4.5703125" style="180" customWidth="1"/>
    <col min="13822" max="13822" width="87.28515625" style="180" customWidth="1"/>
    <col min="13823" max="13824" width="20.7109375" style="180" customWidth="1"/>
    <col min="13825" max="13825" width="16.7109375" style="180" customWidth="1"/>
    <col min="13826" max="13826" width="3.85546875" style="180" customWidth="1"/>
    <col min="13827" max="13833" width="9.140625" style="180"/>
    <col min="13834" max="13834" width="19.28515625" style="180" customWidth="1"/>
    <col min="13835" max="13835" width="9.140625" style="180"/>
    <col min="13836" max="13836" width="25.42578125" style="180" customWidth="1"/>
    <col min="13837" max="14076" width="9.140625" style="180"/>
    <col min="14077" max="14077" width="4.5703125" style="180" customWidth="1"/>
    <col min="14078" max="14078" width="87.28515625" style="180" customWidth="1"/>
    <col min="14079" max="14080" width="20.7109375" style="180" customWidth="1"/>
    <col min="14081" max="14081" width="16.7109375" style="180" customWidth="1"/>
    <col min="14082" max="14082" width="3.85546875" style="180" customWidth="1"/>
    <col min="14083" max="14089" width="9.140625" style="180"/>
    <col min="14090" max="14090" width="19.28515625" style="180" customWidth="1"/>
    <col min="14091" max="14091" width="9.140625" style="180"/>
    <col min="14092" max="14092" width="25.42578125" style="180" customWidth="1"/>
    <col min="14093" max="14332" width="9.140625" style="180"/>
    <col min="14333" max="14333" width="4.5703125" style="180" customWidth="1"/>
    <col min="14334" max="14334" width="87.28515625" style="180" customWidth="1"/>
    <col min="14335" max="14336" width="20.7109375" style="180" customWidth="1"/>
    <col min="14337" max="14337" width="16.7109375" style="180" customWidth="1"/>
    <col min="14338" max="14338" width="3.85546875" style="180" customWidth="1"/>
    <col min="14339" max="14345" width="9.140625" style="180"/>
    <col min="14346" max="14346" width="19.28515625" style="180" customWidth="1"/>
    <col min="14347" max="14347" width="9.140625" style="180"/>
    <col min="14348" max="14348" width="25.42578125" style="180" customWidth="1"/>
    <col min="14349" max="14588" width="9.140625" style="180"/>
    <col min="14589" max="14589" width="4.5703125" style="180" customWidth="1"/>
    <col min="14590" max="14590" width="87.28515625" style="180" customWidth="1"/>
    <col min="14591" max="14592" width="20.7109375" style="180" customWidth="1"/>
    <col min="14593" max="14593" width="16.7109375" style="180" customWidth="1"/>
    <col min="14594" max="14594" width="3.85546875" style="180" customWidth="1"/>
    <col min="14595" max="14601" width="9.140625" style="180"/>
    <col min="14602" max="14602" width="19.28515625" style="180" customWidth="1"/>
    <col min="14603" max="14603" width="9.140625" style="180"/>
    <col min="14604" max="14604" width="25.42578125" style="180" customWidth="1"/>
    <col min="14605" max="14844" width="9.140625" style="180"/>
    <col min="14845" max="14845" width="4.5703125" style="180" customWidth="1"/>
    <col min="14846" max="14846" width="87.28515625" style="180" customWidth="1"/>
    <col min="14847" max="14848" width="20.7109375" style="180" customWidth="1"/>
    <col min="14849" max="14849" width="16.7109375" style="180" customWidth="1"/>
    <col min="14850" max="14850" width="3.85546875" style="180" customWidth="1"/>
    <col min="14851" max="14857" width="9.140625" style="180"/>
    <col min="14858" max="14858" width="19.28515625" style="180" customWidth="1"/>
    <col min="14859" max="14859" width="9.140625" style="180"/>
    <col min="14860" max="14860" width="25.42578125" style="180" customWidth="1"/>
    <col min="14861" max="15100" width="9.140625" style="180"/>
    <col min="15101" max="15101" width="4.5703125" style="180" customWidth="1"/>
    <col min="15102" max="15102" width="87.28515625" style="180" customWidth="1"/>
    <col min="15103" max="15104" width="20.7109375" style="180" customWidth="1"/>
    <col min="15105" max="15105" width="16.7109375" style="180" customWidth="1"/>
    <col min="15106" max="15106" width="3.85546875" style="180" customWidth="1"/>
    <col min="15107" max="15113" width="9.140625" style="180"/>
    <col min="15114" max="15114" width="19.28515625" style="180" customWidth="1"/>
    <col min="15115" max="15115" width="9.140625" style="180"/>
    <col min="15116" max="15116" width="25.42578125" style="180" customWidth="1"/>
    <col min="15117" max="15356" width="9.140625" style="180"/>
    <col min="15357" max="15357" width="4.5703125" style="180" customWidth="1"/>
    <col min="15358" max="15358" width="87.28515625" style="180" customWidth="1"/>
    <col min="15359" max="15360" width="20.7109375" style="180" customWidth="1"/>
    <col min="15361" max="15361" width="16.7109375" style="180" customWidth="1"/>
    <col min="15362" max="15362" width="3.85546875" style="180" customWidth="1"/>
    <col min="15363" max="15369" width="9.140625" style="180"/>
    <col min="15370" max="15370" width="19.28515625" style="180" customWidth="1"/>
    <col min="15371" max="15371" width="9.140625" style="180"/>
    <col min="15372" max="15372" width="25.42578125" style="180" customWidth="1"/>
    <col min="15373" max="15612" width="9.140625" style="180"/>
    <col min="15613" max="15613" width="4.5703125" style="180" customWidth="1"/>
    <col min="15614" max="15614" width="87.28515625" style="180" customWidth="1"/>
    <col min="15615" max="15616" width="20.7109375" style="180" customWidth="1"/>
    <col min="15617" max="15617" width="16.7109375" style="180" customWidth="1"/>
    <col min="15618" max="15618" width="3.85546875" style="180" customWidth="1"/>
    <col min="15619" max="15625" width="9.140625" style="180"/>
    <col min="15626" max="15626" width="19.28515625" style="180" customWidth="1"/>
    <col min="15627" max="15627" width="9.140625" style="180"/>
    <col min="15628" max="15628" width="25.42578125" style="180" customWidth="1"/>
    <col min="15629" max="15868" width="9.140625" style="180"/>
    <col min="15869" max="15869" width="4.5703125" style="180" customWidth="1"/>
    <col min="15870" max="15870" width="87.28515625" style="180" customWidth="1"/>
    <col min="15871" max="15872" width="20.7109375" style="180" customWidth="1"/>
    <col min="15873" max="15873" width="16.7109375" style="180" customWidth="1"/>
    <col min="15874" max="15874" width="3.85546875" style="180" customWidth="1"/>
    <col min="15875" max="15881" width="9.140625" style="180"/>
    <col min="15882" max="15882" width="19.28515625" style="180" customWidth="1"/>
    <col min="15883" max="15883" width="9.140625" style="180"/>
    <col min="15884" max="15884" width="25.42578125" style="180" customWidth="1"/>
    <col min="15885" max="16124" width="9.140625" style="180"/>
    <col min="16125" max="16125" width="4.5703125" style="180" customWidth="1"/>
    <col min="16126" max="16126" width="87.28515625" style="180" customWidth="1"/>
    <col min="16127" max="16128" width="20.7109375" style="180" customWidth="1"/>
    <col min="16129" max="16129" width="16.7109375" style="180" customWidth="1"/>
    <col min="16130" max="16130" width="3.85546875" style="180" customWidth="1"/>
    <col min="16131" max="16137" width="9.140625" style="180"/>
    <col min="16138" max="16138" width="19.28515625" style="180" customWidth="1"/>
    <col min="16139" max="16139" width="9.140625" style="180"/>
    <col min="16140" max="16140" width="25.42578125" style="180" customWidth="1"/>
    <col min="16141" max="16384" width="9.140625" style="180"/>
  </cols>
  <sheetData>
    <row r="1" spans="1:12" ht="15.75">
      <c r="A1" s="177" t="s">
        <v>498</v>
      </c>
      <c r="B1" s="570"/>
    </row>
    <row r="2" spans="1:12" ht="17.25" customHeight="1">
      <c r="A2" s="1675" t="s">
        <v>4</v>
      </c>
      <c r="B2" s="1675"/>
      <c r="C2" s="1675"/>
      <c r="D2" s="1675"/>
      <c r="E2" s="1675"/>
      <c r="F2" s="1675"/>
    </row>
    <row r="3" spans="1:12" ht="17.25" customHeight="1">
      <c r="A3" s="1675" t="s">
        <v>619</v>
      </c>
      <c r="B3" s="1675"/>
      <c r="C3" s="1675"/>
      <c r="D3" s="1675"/>
      <c r="E3" s="1675"/>
      <c r="F3" s="1675"/>
    </row>
    <row r="4" spans="1:12" ht="17.25" customHeight="1">
      <c r="B4" s="185"/>
      <c r="C4" s="185"/>
      <c r="D4" s="179"/>
      <c r="E4" s="179"/>
      <c r="F4" s="179"/>
    </row>
    <row r="5" spans="1:12" ht="20.25" customHeight="1">
      <c r="B5" s="185"/>
      <c r="C5" s="185"/>
      <c r="D5" s="186"/>
      <c r="E5" s="1151"/>
      <c r="F5" s="571" t="s">
        <v>620</v>
      </c>
    </row>
    <row r="6" spans="1:12" ht="17.25" customHeight="1">
      <c r="A6" s="572"/>
      <c r="B6" s="573"/>
      <c r="C6" s="1679" t="s">
        <v>758</v>
      </c>
      <c r="D6" s="1676" t="s">
        <v>229</v>
      </c>
      <c r="E6" s="1164"/>
      <c r="F6" s="574"/>
    </row>
    <row r="7" spans="1:12" ht="12.75" customHeight="1">
      <c r="A7" s="211" t="s">
        <v>621</v>
      </c>
      <c r="B7" s="575" t="s">
        <v>3</v>
      </c>
      <c r="C7" s="1680"/>
      <c r="D7" s="1677"/>
      <c r="E7" s="1152"/>
      <c r="F7" s="576" t="s">
        <v>230</v>
      </c>
    </row>
    <row r="8" spans="1:12" ht="26.25" customHeight="1">
      <c r="A8" s="577"/>
      <c r="B8" s="578"/>
      <c r="C8" s="1681"/>
      <c r="D8" s="1678"/>
      <c r="E8" s="1152"/>
      <c r="F8" s="1183" t="s">
        <v>531</v>
      </c>
      <c r="G8" s="201"/>
    </row>
    <row r="9" spans="1:12" s="205" customFormat="1" ht="9.75" customHeight="1">
      <c r="A9" s="203" t="s">
        <v>439</v>
      </c>
      <c r="B9" s="203">
        <v>2</v>
      </c>
      <c r="C9" s="579">
        <v>3</v>
      </c>
      <c r="D9" s="1158">
        <v>4</v>
      </c>
      <c r="E9" s="204"/>
      <c r="F9" s="204">
        <v>5</v>
      </c>
    </row>
    <row r="10" spans="1:12" ht="30" customHeight="1">
      <c r="A10" s="580" t="s">
        <v>622</v>
      </c>
      <c r="B10" s="581" t="s">
        <v>623</v>
      </c>
      <c r="C10" s="1159">
        <v>404484028000</v>
      </c>
      <c r="D10" s="1159">
        <v>71096748375.409973</v>
      </c>
      <c r="E10" s="1153"/>
      <c r="F10" s="857">
        <v>0.17577146056162685</v>
      </c>
      <c r="L10" s="664"/>
    </row>
    <row r="11" spans="1:12" ht="12.75" customHeight="1">
      <c r="A11" s="582"/>
      <c r="B11" s="583" t="s">
        <v>624</v>
      </c>
      <c r="C11" s="861"/>
      <c r="D11" s="1160"/>
      <c r="E11" s="1154"/>
      <c r="F11" s="858"/>
      <c r="L11" s="664"/>
    </row>
    <row r="12" spans="1:12" s="201" customFormat="1" ht="24" customHeight="1">
      <c r="A12" s="584"/>
      <c r="B12" s="585" t="s">
        <v>625</v>
      </c>
      <c r="C12" s="861">
        <v>369140013000</v>
      </c>
      <c r="D12" s="1160">
        <v>65642701728.219994</v>
      </c>
      <c r="E12" s="1154"/>
      <c r="F12" s="858">
        <v>0.1778260264844819</v>
      </c>
      <c r="J12" s="856"/>
      <c r="L12" s="665"/>
    </row>
    <row r="13" spans="1:12" s="201" customFormat="1" ht="12.75" customHeight="1">
      <c r="A13" s="584"/>
      <c r="B13" s="583" t="s">
        <v>626</v>
      </c>
      <c r="C13" s="863"/>
      <c r="D13" s="1160"/>
      <c r="E13" s="1154"/>
      <c r="F13" s="858"/>
      <c r="L13" s="665"/>
    </row>
    <row r="14" spans="1:12" ht="16.5" customHeight="1">
      <c r="A14" s="582"/>
      <c r="B14" s="212" t="s">
        <v>627</v>
      </c>
      <c r="C14" s="1161">
        <v>254912000000</v>
      </c>
      <c r="D14" s="1161">
        <v>45804739116.129997</v>
      </c>
      <c r="E14" s="1155"/>
      <c r="F14" s="859">
        <v>0.17968843803402743</v>
      </c>
      <c r="K14" s="664"/>
      <c r="L14" s="664"/>
    </row>
    <row r="15" spans="1:12" ht="17.100000000000001" customHeight="1">
      <c r="A15" s="582"/>
      <c r="B15" s="586" t="s">
        <v>628</v>
      </c>
      <c r="C15" s="1161">
        <v>71052000000</v>
      </c>
      <c r="D15" s="1161">
        <v>9713750811.9599991</v>
      </c>
      <c r="E15" s="1155"/>
      <c r="F15" s="859">
        <v>0.13671326369363282</v>
      </c>
      <c r="J15" s="875"/>
      <c r="K15" s="875"/>
      <c r="L15" s="664"/>
    </row>
    <row r="16" spans="1:12" ht="16.5" customHeight="1">
      <c r="A16" s="582"/>
      <c r="B16" s="212" t="s">
        <v>629</v>
      </c>
      <c r="C16" s="1161">
        <v>37100000000</v>
      </c>
      <c r="D16" s="1161">
        <v>6757939760.4099998</v>
      </c>
      <c r="E16" s="1155"/>
      <c r="F16" s="859">
        <v>0.18215471052318058</v>
      </c>
      <c r="L16" s="767"/>
    </row>
    <row r="17" spans="1:12" ht="16.5" customHeight="1">
      <c r="A17" s="582"/>
      <c r="B17" s="587" t="s">
        <v>630</v>
      </c>
      <c r="C17" s="1161">
        <v>69300000000</v>
      </c>
      <c r="D17" s="1161">
        <v>11650872093.150002</v>
      </c>
      <c r="E17" s="1155"/>
      <c r="F17" s="859">
        <v>0.16812225242640694</v>
      </c>
      <c r="L17" s="768"/>
    </row>
    <row r="18" spans="1:12" ht="16.5" customHeight="1">
      <c r="A18" s="582"/>
      <c r="B18" s="587" t="s">
        <v>631</v>
      </c>
      <c r="C18" s="1161">
        <v>4870000000</v>
      </c>
      <c r="D18" s="1161">
        <v>841776037.80999994</v>
      </c>
      <c r="E18" s="1155"/>
      <c r="F18" s="859">
        <v>0.17284928907802874</v>
      </c>
      <c r="L18" s="768"/>
    </row>
    <row r="19" spans="1:12" s="201" customFormat="1" ht="16.5" customHeight="1">
      <c r="A19" s="584"/>
      <c r="B19" s="585" t="s">
        <v>632</v>
      </c>
      <c r="C19" s="1160">
        <v>32752862000</v>
      </c>
      <c r="D19" s="1160">
        <v>5386985822.5699797</v>
      </c>
      <c r="E19" s="1165"/>
      <c r="F19" s="858">
        <v>0.16447374347224922</v>
      </c>
    </row>
    <row r="20" spans="1:12" ht="17.100000000000001" customHeight="1">
      <c r="A20" s="582"/>
      <c r="B20" s="587" t="s">
        <v>633</v>
      </c>
      <c r="C20" s="1161">
        <v>4428000000</v>
      </c>
      <c r="D20" s="1161">
        <v>816395669.79999995</v>
      </c>
      <c r="E20" s="1155"/>
      <c r="F20" s="859">
        <v>0.18437119914182473</v>
      </c>
      <c r="L20" s="769"/>
    </row>
    <row r="21" spans="1:12" ht="24" customHeight="1">
      <c r="A21" s="582"/>
      <c r="B21" s="585" t="s">
        <v>634</v>
      </c>
      <c r="C21" s="861">
        <v>2591153000</v>
      </c>
      <c r="D21" s="1160">
        <v>67060824.619999997</v>
      </c>
      <c r="E21" s="1154"/>
      <c r="F21" s="858">
        <v>2.5880688874798205E-2</v>
      </c>
      <c r="L21" s="769"/>
    </row>
    <row r="22" spans="1:12" ht="17.100000000000001" customHeight="1">
      <c r="A22" s="588" t="s">
        <v>4</v>
      </c>
      <c r="B22" s="587" t="s">
        <v>635</v>
      </c>
      <c r="C22" s="863">
        <v>245405000</v>
      </c>
      <c r="D22" s="1161">
        <v>22895624.620000001</v>
      </c>
      <c r="E22" s="1155"/>
      <c r="F22" s="859">
        <v>9.3297302907438734E-2</v>
      </c>
      <c r="G22" s="208"/>
    </row>
    <row r="23" spans="1:12" ht="17.100000000000001" customHeight="1">
      <c r="A23" s="211"/>
      <c r="B23" s="587" t="s">
        <v>636</v>
      </c>
      <c r="C23" s="863">
        <v>2345748000</v>
      </c>
      <c r="D23" s="1162">
        <v>44165200</v>
      </c>
      <c r="E23" s="1156"/>
      <c r="F23" s="859">
        <v>1.8827768370686025E-2</v>
      </c>
      <c r="G23" s="208"/>
      <c r="I23" s="769"/>
    </row>
    <row r="24" spans="1:12" ht="24" customHeight="1">
      <c r="A24" s="588" t="s">
        <v>637</v>
      </c>
      <c r="B24" s="589" t="s">
        <v>638</v>
      </c>
      <c r="C24" s="1160">
        <v>486784028000</v>
      </c>
      <c r="D24" s="1160">
        <v>70220863380.580002</v>
      </c>
      <c r="E24" s="1154"/>
      <c r="F24" s="858">
        <v>0.14425465779781091</v>
      </c>
      <c r="G24" s="208"/>
      <c r="J24" s="180">
        <v>0</v>
      </c>
    </row>
    <row r="25" spans="1:12" ht="12.75" customHeight="1">
      <c r="A25" s="582"/>
      <c r="B25" s="583" t="s">
        <v>626</v>
      </c>
      <c r="C25" s="862"/>
      <c r="D25" s="1160"/>
      <c r="E25" s="1154"/>
      <c r="F25" s="858"/>
      <c r="G25" s="208"/>
    </row>
    <row r="26" spans="1:12" ht="17.100000000000001" customHeight="1">
      <c r="A26" s="582"/>
      <c r="B26" s="212" t="s">
        <v>639</v>
      </c>
      <c r="C26" s="1161">
        <v>28000000000</v>
      </c>
      <c r="D26" s="1161">
        <v>3836168333.0100002</v>
      </c>
      <c r="E26" s="1155"/>
      <c r="F26" s="859">
        <v>0.13700601189321429</v>
      </c>
      <c r="G26" s="208"/>
    </row>
    <row r="27" spans="1:12" ht="17.100000000000001" customHeight="1">
      <c r="A27" s="582"/>
      <c r="B27" s="212" t="s">
        <v>640</v>
      </c>
      <c r="C27" s="1161">
        <v>26220043000</v>
      </c>
      <c r="D27" s="1161">
        <v>7559663828.2399998</v>
      </c>
      <c r="E27" s="1155"/>
      <c r="F27" s="859">
        <v>0.2883162254249545</v>
      </c>
      <c r="G27" s="208"/>
    </row>
    <row r="28" spans="1:12" ht="17.100000000000001" customHeight="1">
      <c r="A28" s="582"/>
      <c r="B28" s="590" t="s">
        <v>641</v>
      </c>
      <c r="C28" s="1161">
        <v>18569122000</v>
      </c>
      <c r="D28" s="1161">
        <v>2820873395.4299998</v>
      </c>
      <c r="E28" s="1155"/>
      <c r="F28" s="859">
        <v>0.15191205030749433</v>
      </c>
      <c r="G28" s="208"/>
    </row>
    <row r="29" spans="1:12" ht="17.100000000000001" customHeight="1">
      <c r="A29" s="582"/>
      <c r="B29" s="591" t="s">
        <v>642</v>
      </c>
      <c r="C29" s="864">
        <v>59490124000</v>
      </c>
      <c r="D29" s="1161">
        <v>680277007.17999995</v>
      </c>
      <c r="E29" s="1155"/>
      <c r="F29" s="859">
        <v>1.1435125049999896E-2</v>
      </c>
      <c r="G29" s="208"/>
    </row>
    <row r="30" spans="1:12" ht="17.100000000000001" customHeight="1">
      <c r="A30" s="592"/>
      <c r="B30" s="593" t="s">
        <v>643</v>
      </c>
      <c r="C30" s="1163">
        <v>70128232000</v>
      </c>
      <c r="D30" s="1163">
        <v>18772621050</v>
      </c>
      <c r="E30" s="1157"/>
      <c r="F30" s="860">
        <v>0.26768992336781</v>
      </c>
    </row>
    <row r="31" spans="1:12">
      <c r="C31" s="865"/>
      <c r="D31" s="865"/>
      <c r="E31" s="865"/>
    </row>
    <row r="32" spans="1:12" ht="15">
      <c r="A32" s="1150"/>
    </row>
    <row r="33" spans="1:7" ht="15">
      <c r="B33" s="1042"/>
    </row>
    <row r="34" spans="1:7" ht="15">
      <c r="A34" s="43"/>
      <c r="B34" s="1012"/>
      <c r="C34" s="43"/>
      <c r="D34" s="43"/>
      <c r="E34" s="43"/>
      <c r="F34" s="43"/>
      <c r="G34" s="594"/>
    </row>
    <row r="35" spans="1:7">
      <c r="A35" s="43"/>
      <c r="B35" s="43"/>
      <c r="C35" s="43"/>
      <c r="D35" s="43"/>
      <c r="E35" s="43"/>
      <c r="F35" s="43"/>
      <c r="G35" s="594"/>
    </row>
  </sheetData>
  <mergeCells count="4">
    <mergeCell ref="A2:F2"/>
    <mergeCell ref="A3:F3"/>
    <mergeCell ref="D6:D8"/>
    <mergeCell ref="C6:C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6" fitToHeight="0" orientation="landscape" useFirstPageNumber="1" r:id="rId1"/>
  <headerFooter alignWithMargins="0">
    <oddHeader>&amp;C&amp;12- &amp;P -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6"/>
  <dimension ref="A1:J43"/>
  <sheetViews>
    <sheetView showGridLines="0" topLeftCell="A16" zoomScale="85" zoomScaleNormal="85" workbookViewId="0">
      <selection activeCell="J31" sqref="J31"/>
    </sheetView>
  </sheetViews>
  <sheetFormatPr defaultColWidth="11.42578125" defaultRowHeight="15"/>
  <cols>
    <col min="1" max="1" width="17.5703125" style="252" customWidth="1"/>
    <col min="2" max="2" width="70.42578125" style="252" customWidth="1"/>
    <col min="3" max="3" width="16.28515625" style="252" customWidth="1"/>
    <col min="4" max="4" width="35.28515625" style="252" customWidth="1"/>
    <col min="5" max="5" width="16.5703125" style="252" customWidth="1"/>
    <col min="6" max="253" width="12.5703125" style="252" customWidth="1"/>
    <col min="254" max="256" width="11.42578125" style="252"/>
    <col min="257" max="257" width="17.5703125" style="252" customWidth="1"/>
    <col min="258" max="258" width="70.42578125" style="252" customWidth="1"/>
    <col min="259" max="259" width="16.28515625" style="252" customWidth="1"/>
    <col min="260" max="260" width="35.28515625" style="252" customWidth="1"/>
    <col min="261" max="261" width="16.5703125" style="252" customWidth="1"/>
    <col min="262" max="509" width="12.5703125" style="252" customWidth="1"/>
    <col min="510" max="512" width="11.42578125" style="252"/>
    <col min="513" max="513" width="17.5703125" style="252" customWidth="1"/>
    <col min="514" max="514" width="70.42578125" style="252" customWidth="1"/>
    <col min="515" max="515" width="16.28515625" style="252" customWidth="1"/>
    <col min="516" max="516" width="35.28515625" style="252" customWidth="1"/>
    <col min="517" max="517" width="16.5703125" style="252" customWidth="1"/>
    <col min="518" max="765" width="12.5703125" style="252" customWidth="1"/>
    <col min="766" max="768" width="11.42578125" style="252"/>
    <col min="769" max="769" width="17.5703125" style="252" customWidth="1"/>
    <col min="770" max="770" width="70.42578125" style="252" customWidth="1"/>
    <col min="771" max="771" width="16.28515625" style="252" customWidth="1"/>
    <col min="772" max="772" width="35.28515625" style="252" customWidth="1"/>
    <col min="773" max="773" width="16.5703125" style="252" customWidth="1"/>
    <col min="774" max="1021" width="12.5703125" style="252" customWidth="1"/>
    <col min="1022" max="1024" width="11.42578125" style="252"/>
    <col min="1025" max="1025" width="17.5703125" style="252" customWidth="1"/>
    <col min="1026" max="1026" width="70.42578125" style="252" customWidth="1"/>
    <col min="1027" max="1027" width="16.28515625" style="252" customWidth="1"/>
    <col min="1028" max="1028" width="35.28515625" style="252" customWidth="1"/>
    <col min="1029" max="1029" width="16.5703125" style="252" customWidth="1"/>
    <col min="1030" max="1277" width="12.5703125" style="252" customWidth="1"/>
    <col min="1278" max="1280" width="11.42578125" style="252"/>
    <col min="1281" max="1281" width="17.5703125" style="252" customWidth="1"/>
    <col min="1282" max="1282" width="70.42578125" style="252" customWidth="1"/>
    <col min="1283" max="1283" width="16.28515625" style="252" customWidth="1"/>
    <col min="1284" max="1284" width="35.28515625" style="252" customWidth="1"/>
    <col min="1285" max="1285" width="16.5703125" style="252" customWidth="1"/>
    <col min="1286" max="1533" width="12.5703125" style="252" customWidth="1"/>
    <col min="1534" max="1536" width="11.42578125" style="252"/>
    <col min="1537" max="1537" width="17.5703125" style="252" customWidth="1"/>
    <col min="1538" max="1538" width="70.42578125" style="252" customWidth="1"/>
    <col min="1539" max="1539" width="16.28515625" style="252" customWidth="1"/>
    <col min="1540" max="1540" width="35.28515625" style="252" customWidth="1"/>
    <col min="1541" max="1541" width="16.5703125" style="252" customWidth="1"/>
    <col min="1542" max="1789" width="12.5703125" style="252" customWidth="1"/>
    <col min="1790" max="1792" width="11.42578125" style="252"/>
    <col min="1793" max="1793" width="17.5703125" style="252" customWidth="1"/>
    <col min="1794" max="1794" width="70.42578125" style="252" customWidth="1"/>
    <col min="1795" max="1795" width="16.28515625" style="252" customWidth="1"/>
    <col min="1796" max="1796" width="35.28515625" style="252" customWidth="1"/>
    <col min="1797" max="1797" width="16.5703125" style="252" customWidth="1"/>
    <col min="1798" max="2045" width="12.5703125" style="252" customWidth="1"/>
    <col min="2046" max="2048" width="11.42578125" style="252"/>
    <col min="2049" max="2049" width="17.5703125" style="252" customWidth="1"/>
    <col min="2050" max="2050" width="70.42578125" style="252" customWidth="1"/>
    <col min="2051" max="2051" width="16.28515625" style="252" customWidth="1"/>
    <col min="2052" max="2052" width="35.28515625" style="252" customWidth="1"/>
    <col min="2053" max="2053" width="16.5703125" style="252" customWidth="1"/>
    <col min="2054" max="2301" width="12.5703125" style="252" customWidth="1"/>
    <col min="2302" max="2304" width="11.42578125" style="252"/>
    <col min="2305" max="2305" width="17.5703125" style="252" customWidth="1"/>
    <col min="2306" max="2306" width="70.42578125" style="252" customWidth="1"/>
    <col min="2307" max="2307" width="16.28515625" style="252" customWidth="1"/>
    <col min="2308" max="2308" width="35.28515625" style="252" customWidth="1"/>
    <col min="2309" max="2309" width="16.5703125" style="252" customWidth="1"/>
    <col min="2310" max="2557" width="12.5703125" style="252" customWidth="1"/>
    <col min="2558" max="2560" width="11.42578125" style="252"/>
    <col min="2561" max="2561" width="17.5703125" style="252" customWidth="1"/>
    <col min="2562" max="2562" width="70.42578125" style="252" customWidth="1"/>
    <col min="2563" max="2563" width="16.28515625" style="252" customWidth="1"/>
    <col min="2564" max="2564" width="35.28515625" style="252" customWidth="1"/>
    <col min="2565" max="2565" width="16.5703125" style="252" customWidth="1"/>
    <col min="2566" max="2813" width="12.5703125" style="252" customWidth="1"/>
    <col min="2814" max="2816" width="11.42578125" style="252"/>
    <col min="2817" max="2817" width="17.5703125" style="252" customWidth="1"/>
    <col min="2818" max="2818" width="70.42578125" style="252" customWidth="1"/>
    <col min="2819" max="2819" width="16.28515625" style="252" customWidth="1"/>
    <col min="2820" max="2820" width="35.28515625" style="252" customWidth="1"/>
    <col min="2821" max="2821" width="16.5703125" style="252" customWidth="1"/>
    <col min="2822" max="3069" width="12.5703125" style="252" customWidth="1"/>
    <col min="3070" max="3072" width="11.42578125" style="252"/>
    <col min="3073" max="3073" width="17.5703125" style="252" customWidth="1"/>
    <col min="3074" max="3074" width="70.42578125" style="252" customWidth="1"/>
    <col min="3075" max="3075" width="16.28515625" style="252" customWidth="1"/>
    <col min="3076" max="3076" width="35.28515625" style="252" customWidth="1"/>
    <col min="3077" max="3077" width="16.5703125" style="252" customWidth="1"/>
    <col min="3078" max="3325" width="12.5703125" style="252" customWidth="1"/>
    <col min="3326" max="3328" width="11.42578125" style="252"/>
    <col min="3329" max="3329" width="17.5703125" style="252" customWidth="1"/>
    <col min="3330" max="3330" width="70.42578125" style="252" customWidth="1"/>
    <col min="3331" max="3331" width="16.28515625" style="252" customWidth="1"/>
    <col min="3332" max="3332" width="35.28515625" style="252" customWidth="1"/>
    <col min="3333" max="3333" width="16.5703125" style="252" customWidth="1"/>
    <col min="3334" max="3581" width="12.5703125" style="252" customWidth="1"/>
    <col min="3582" max="3584" width="11.42578125" style="252"/>
    <col min="3585" max="3585" width="17.5703125" style="252" customWidth="1"/>
    <col min="3586" max="3586" width="70.42578125" style="252" customWidth="1"/>
    <col min="3587" max="3587" width="16.28515625" style="252" customWidth="1"/>
    <col min="3588" max="3588" width="35.28515625" style="252" customWidth="1"/>
    <col min="3589" max="3589" width="16.5703125" style="252" customWidth="1"/>
    <col min="3590" max="3837" width="12.5703125" style="252" customWidth="1"/>
    <col min="3838" max="3840" width="11.42578125" style="252"/>
    <col min="3841" max="3841" width="17.5703125" style="252" customWidth="1"/>
    <col min="3842" max="3842" width="70.42578125" style="252" customWidth="1"/>
    <col min="3843" max="3843" width="16.28515625" style="252" customWidth="1"/>
    <col min="3844" max="3844" width="35.28515625" style="252" customWidth="1"/>
    <col min="3845" max="3845" width="16.5703125" style="252" customWidth="1"/>
    <col min="3846" max="4093" width="12.5703125" style="252" customWidth="1"/>
    <col min="4094" max="4096" width="11.42578125" style="252"/>
    <col min="4097" max="4097" width="17.5703125" style="252" customWidth="1"/>
    <col min="4098" max="4098" width="70.42578125" style="252" customWidth="1"/>
    <col min="4099" max="4099" width="16.28515625" style="252" customWidth="1"/>
    <col min="4100" max="4100" width="35.28515625" style="252" customWidth="1"/>
    <col min="4101" max="4101" width="16.5703125" style="252" customWidth="1"/>
    <col min="4102" max="4349" width="12.5703125" style="252" customWidth="1"/>
    <col min="4350" max="4352" width="11.42578125" style="252"/>
    <col min="4353" max="4353" width="17.5703125" style="252" customWidth="1"/>
    <col min="4354" max="4354" width="70.42578125" style="252" customWidth="1"/>
    <col min="4355" max="4355" width="16.28515625" style="252" customWidth="1"/>
    <col min="4356" max="4356" width="35.28515625" style="252" customWidth="1"/>
    <col min="4357" max="4357" width="16.5703125" style="252" customWidth="1"/>
    <col min="4358" max="4605" width="12.5703125" style="252" customWidth="1"/>
    <col min="4606" max="4608" width="11.42578125" style="252"/>
    <col min="4609" max="4609" width="17.5703125" style="252" customWidth="1"/>
    <col min="4610" max="4610" width="70.42578125" style="252" customWidth="1"/>
    <col min="4611" max="4611" width="16.28515625" style="252" customWidth="1"/>
    <col min="4612" max="4612" width="35.28515625" style="252" customWidth="1"/>
    <col min="4613" max="4613" width="16.5703125" style="252" customWidth="1"/>
    <col min="4614" max="4861" width="12.5703125" style="252" customWidth="1"/>
    <col min="4862" max="4864" width="11.42578125" style="252"/>
    <col min="4865" max="4865" width="17.5703125" style="252" customWidth="1"/>
    <col min="4866" max="4866" width="70.42578125" style="252" customWidth="1"/>
    <col min="4867" max="4867" width="16.28515625" style="252" customWidth="1"/>
    <col min="4868" max="4868" width="35.28515625" style="252" customWidth="1"/>
    <col min="4869" max="4869" width="16.5703125" style="252" customWidth="1"/>
    <col min="4870" max="5117" width="12.5703125" style="252" customWidth="1"/>
    <col min="5118" max="5120" width="11.42578125" style="252"/>
    <col min="5121" max="5121" width="17.5703125" style="252" customWidth="1"/>
    <col min="5122" max="5122" width="70.42578125" style="252" customWidth="1"/>
    <col min="5123" max="5123" width="16.28515625" style="252" customWidth="1"/>
    <col min="5124" max="5124" width="35.28515625" style="252" customWidth="1"/>
    <col min="5125" max="5125" width="16.5703125" style="252" customWidth="1"/>
    <col min="5126" max="5373" width="12.5703125" style="252" customWidth="1"/>
    <col min="5374" max="5376" width="11.42578125" style="252"/>
    <col min="5377" max="5377" width="17.5703125" style="252" customWidth="1"/>
    <col min="5378" max="5378" width="70.42578125" style="252" customWidth="1"/>
    <col min="5379" max="5379" width="16.28515625" style="252" customWidth="1"/>
    <col min="5380" max="5380" width="35.28515625" style="252" customWidth="1"/>
    <col min="5381" max="5381" width="16.5703125" style="252" customWidth="1"/>
    <col min="5382" max="5629" width="12.5703125" style="252" customWidth="1"/>
    <col min="5630" max="5632" width="11.42578125" style="252"/>
    <col min="5633" max="5633" width="17.5703125" style="252" customWidth="1"/>
    <col min="5634" max="5634" width="70.42578125" style="252" customWidth="1"/>
    <col min="5635" max="5635" width="16.28515625" style="252" customWidth="1"/>
    <col min="5636" max="5636" width="35.28515625" style="252" customWidth="1"/>
    <col min="5637" max="5637" width="16.5703125" style="252" customWidth="1"/>
    <col min="5638" max="5885" width="12.5703125" style="252" customWidth="1"/>
    <col min="5886" max="5888" width="11.42578125" style="252"/>
    <col min="5889" max="5889" width="17.5703125" style="252" customWidth="1"/>
    <col min="5890" max="5890" width="70.42578125" style="252" customWidth="1"/>
    <col min="5891" max="5891" width="16.28515625" style="252" customWidth="1"/>
    <col min="5892" max="5892" width="35.28515625" style="252" customWidth="1"/>
    <col min="5893" max="5893" width="16.5703125" style="252" customWidth="1"/>
    <col min="5894" max="6141" width="12.5703125" style="252" customWidth="1"/>
    <col min="6142" max="6144" width="11.42578125" style="252"/>
    <col min="6145" max="6145" width="17.5703125" style="252" customWidth="1"/>
    <col min="6146" max="6146" width="70.42578125" style="252" customWidth="1"/>
    <col min="6147" max="6147" width="16.28515625" style="252" customWidth="1"/>
    <col min="6148" max="6148" width="35.28515625" style="252" customWidth="1"/>
    <col min="6149" max="6149" width="16.5703125" style="252" customWidth="1"/>
    <col min="6150" max="6397" width="12.5703125" style="252" customWidth="1"/>
    <col min="6398" max="6400" width="11.42578125" style="252"/>
    <col min="6401" max="6401" width="17.5703125" style="252" customWidth="1"/>
    <col min="6402" max="6402" width="70.42578125" style="252" customWidth="1"/>
    <col min="6403" max="6403" width="16.28515625" style="252" customWidth="1"/>
    <col min="6404" max="6404" width="35.28515625" style="252" customWidth="1"/>
    <col min="6405" max="6405" width="16.5703125" style="252" customWidth="1"/>
    <col min="6406" max="6653" width="12.5703125" style="252" customWidth="1"/>
    <col min="6654" max="6656" width="11.42578125" style="252"/>
    <col min="6657" max="6657" width="17.5703125" style="252" customWidth="1"/>
    <col min="6658" max="6658" width="70.42578125" style="252" customWidth="1"/>
    <col min="6659" max="6659" width="16.28515625" style="252" customWidth="1"/>
    <col min="6660" max="6660" width="35.28515625" style="252" customWidth="1"/>
    <col min="6661" max="6661" width="16.5703125" style="252" customWidth="1"/>
    <col min="6662" max="6909" width="12.5703125" style="252" customWidth="1"/>
    <col min="6910" max="6912" width="11.42578125" style="252"/>
    <col min="6913" max="6913" width="17.5703125" style="252" customWidth="1"/>
    <col min="6914" max="6914" width="70.42578125" style="252" customWidth="1"/>
    <col min="6915" max="6915" width="16.28515625" style="252" customWidth="1"/>
    <col min="6916" max="6916" width="35.28515625" style="252" customWidth="1"/>
    <col min="6917" max="6917" width="16.5703125" style="252" customWidth="1"/>
    <col min="6918" max="7165" width="12.5703125" style="252" customWidth="1"/>
    <col min="7166" max="7168" width="11.42578125" style="252"/>
    <col min="7169" max="7169" width="17.5703125" style="252" customWidth="1"/>
    <col min="7170" max="7170" width="70.42578125" style="252" customWidth="1"/>
    <col min="7171" max="7171" width="16.28515625" style="252" customWidth="1"/>
    <col min="7172" max="7172" width="35.28515625" style="252" customWidth="1"/>
    <col min="7173" max="7173" width="16.5703125" style="252" customWidth="1"/>
    <col min="7174" max="7421" width="12.5703125" style="252" customWidth="1"/>
    <col min="7422" max="7424" width="11.42578125" style="252"/>
    <col min="7425" max="7425" width="17.5703125" style="252" customWidth="1"/>
    <col min="7426" max="7426" width="70.42578125" style="252" customWidth="1"/>
    <col min="7427" max="7427" width="16.28515625" style="252" customWidth="1"/>
    <col min="7428" max="7428" width="35.28515625" style="252" customWidth="1"/>
    <col min="7429" max="7429" width="16.5703125" style="252" customWidth="1"/>
    <col min="7430" max="7677" width="12.5703125" style="252" customWidth="1"/>
    <col min="7678" max="7680" width="11.42578125" style="252"/>
    <col min="7681" max="7681" width="17.5703125" style="252" customWidth="1"/>
    <col min="7682" max="7682" width="70.42578125" style="252" customWidth="1"/>
    <col min="7683" max="7683" width="16.28515625" style="252" customWidth="1"/>
    <col min="7684" max="7684" width="35.28515625" style="252" customWidth="1"/>
    <col min="7685" max="7685" width="16.5703125" style="252" customWidth="1"/>
    <col min="7686" max="7933" width="12.5703125" style="252" customWidth="1"/>
    <col min="7934" max="7936" width="11.42578125" style="252"/>
    <col min="7937" max="7937" width="17.5703125" style="252" customWidth="1"/>
    <col min="7938" max="7938" width="70.42578125" style="252" customWidth="1"/>
    <col min="7939" max="7939" width="16.28515625" style="252" customWidth="1"/>
    <col min="7940" max="7940" width="35.28515625" style="252" customWidth="1"/>
    <col min="7941" max="7941" width="16.5703125" style="252" customWidth="1"/>
    <col min="7942" max="8189" width="12.5703125" style="252" customWidth="1"/>
    <col min="8190" max="8192" width="11.42578125" style="252"/>
    <col min="8193" max="8193" width="17.5703125" style="252" customWidth="1"/>
    <col min="8194" max="8194" width="70.42578125" style="252" customWidth="1"/>
    <col min="8195" max="8195" width="16.28515625" style="252" customWidth="1"/>
    <col min="8196" max="8196" width="35.28515625" style="252" customWidth="1"/>
    <col min="8197" max="8197" width="16.5703125" style="252" customWidth="1"/>
    <col min="8198" max="8445" width="12.5703125" style="252" customWidth="1"/>
    <col min="8446" max="8448" width="11.42578125" style="252"/>
    <col min="8449" max="8449" width="17.5703125" style="252" customWidth="1"/>
    <col min="8450" max="8450" width="70.42578125" style="252" customWidth="1"/>
    <col min="8451" max="8451" width="16.28515625" style="252" customWidth="1"/>
    <col min="8452" max="8452" width="35.28515625" style="252" customWidth="1"/>
    <col min="8453" max="8453" width="16.5703125" style="252" customWidth="1"/>
    <col min="8454" max="8701" width="12.5703125" style="252" customWidth="1"/>
    <col min="8702" max="8704" width="11.42578125" style="252"/>
    <col min="8705" max="8705" width="17.5703125" style="252" customWidth="1"/>
    <col min="8706" max="8706" width="70.42578125" style="252" customWidth="1"/>
    <col min="8707" max="8707" width="16.28515625" style="252" customWidth="1"/>
    <col min="8708" max="8708" width="35.28515625" style="252" customWidth="1"/>
    <col min="8709" max="8709" width="16.5703125" style="252" customWidth="1"/>
    <col min="8710" max="8957" width="12.5703125" style="252" customWidth="1"/>
    <col min="8958" max="8960" width="11.42578125" style="252"/>
    <col min="8961" max="8961" width="17.5703125" style="252" customWidth="1"/>
    <col min="8962" max="8962" width="70.42578125" style="252" customWidth="1"/>
    <col min="8963" max="8963" width="16.28515625" style="252" customWidth="1"/>
    <col min="8964" max="8964" width="35.28515625" style="252" customWidth="1"/>
    <col min="8965" max="8965" width="16.5703125" style="252" customWidth="1"/>
    <col min="8966" max="9213" width="12.5703125" style="252" customWidth="1"/>
    <col min="9214" max="9216" width="11.42578125" style="252"/>
    <col min="9217" max="9217" width="17.5703125" style="252" customWidth="1"/>
    <col min="9218" max="9218" width="70.42578125" style="252" customWidth="1"/>
    <col min="9219" max="9219" width="16.28515625" style="252" customWidth="1"/>
    <col min="9220" max="9220" width="35.28515625" style="252" customWidth="1"/>
    <col min="9221" max="9221" width="16.5703125" style="252" customWidth="1"/>
    <col min="9222" max="9469" width="12.5703125" style="252" customWidth="1"/>
    <col min="9470" max="9472" width="11.42578125" style="252"/>
    <col min="9473" max="9473" width="17.5703125" style="252" customWidth="1"/>
    <col min="9474" max="9474" width="70.42578125" style="252" customWidth="1"/>
    <col min="9475" max="9475" width="16.28515625" style="252" customWidth="1"/>
    <col min="9476" max="9476" width="35.28515625" style="252" customWidth="1"/>
    <col min="9477" max="9477" width="16.5703125" style="252" customWidth="1"/>
    <col min="9478" max="9725" width="12.5703125" style="252" customWidth="1"/>
    <col min="9726" max="9728" width="11.42578125" style="252"/>
    <col min="9729" max="9729" width="17.5703125" style="252" customWidth="1"/>
    <col min="9730" max="9730" width="70.42578125" style="252" customWidth="1"/>
    <col min="9731" max="9731" width="16.28515625" style="252" customWidth="1"/>
    <col min="9732" max="9732" width="35.28515625" style="252" customWidth="1"/>
    <col min="9733" max="9733" width="16.5703125" style="252" customWidth="1"/>
    <col min="9734" max="9981" width="12.5703125" style="252" customWidth="1"/>
    <col min="9982" max="9984" width="11.42578125" style="252"/>
    <col min="9985" max="9985" width="17.5703125" style="252" customWidth="1"/>
    <col min="9986" max="9986" width="70.42578125" style="252" customWidth="1"/>
    <col min="9987" max="9987" width="16.28515625" style="252" customWidth="1"/>
    <col min="9988" max="9988" width="35.28515625" style="252" customWidth="1"/>
    <col min="9989" max="9989" width="16.5703125" style="252" customWidth="1"/>
    <col min="9990" max="10237" width="12.5703125" style="252" customWidth="1"/>
    <col min="10238" max="10240" width="11.42578125" style="252"/>
    <col min="10241" max="10241" width="17.5703125" style="252" customWidth="1"/>
    <col min="10242" max="10242" width="70.42578125" style="252" customWidth="1"/>
    <col min="10243" max="10243" width="16.28515625" style="252" customWidth="1"/>
    <col min="10244" max="10244" width="35.28515625" style="252" customWidth="1"/>
    <col min="10245" max="10245" width="16.5703125" style="252" customWidth="1"/>
    <col min="10246" max="10493" width="12.5703125" style="252" customWidth="1"/>
    <col min="10494" max="10496" width="11.42578125" style="252"/>
    <col min="10497" max="10497" width="17.5703125" style="252" customWidth="1"/>
    <col min="10498" max="10498" width="70.42578125" style="252" customWidth="1"/>
    <col min="10499" max="10499" width="16.28515625" style="252" customWidth="1"/>
    <col min="10500" max="10500" width="35.28515625" style="252" customWidth="1"/>
    <col min="10501" max="10501" width="16.5703125" style="252" customWidth="1"/>
    <col min="10502" max="10749" width="12.5703125" style="252" customWidth="1"/>
    <col min="10750" max="10752" width="11.42578125" style="252"/>
    <col min="10753" max="10753" width="17.5703125" style="252" customWidth="1"/>
    <col min="10754" max="10754" width="70.42578125" style="252" customWidth="1"/>
    <col min="10755" max="10755" width="16.28515625" style="252" customWidth="1"/>
    <col min="10756" max="10756" width="35.28515625" style="252" customWidth="1"/>
    <col min="10757" max="10757" width="16.5703125" style="252" customWidth="1"/>
    <col min="10758" max="11005" width="12.5703125" style="252" customWidth="1"/>
    <col min="11006" max="11008" width="11.42578125" style="252"/>
    <col min="11009" max="11009" width="17.5703125" style="252" customWidth="1"/>
    <col min="11010" max="11010" width="70.42578125" style="252" customWidth="1"/>
    <col min="11011" max="11011" width="16.28515625" style="252" customWidth="1"/>
    <col min="11012" max="11012" width="35.28515625" style="252" customWidth="1"/>
    <col min="11013" max="11013" width="16.5703125" style="252" customWidth="1"/>
    <col min="11014" max="11261" width="12.5703125" style="252" customWidth="1"/>
    <col min="11262" max="11264" width="11.42578125" style="252"/>
    <col min="11265" max="11265" width="17.5703125" style="252" customWidth="1"/>
    <col min="11266" max="11266" width="70.42578125" style="252" customWidth="1"/>
    <col min="11267" max="11267" width="16.28515625" style="252" customWidth="1"/>
    <col min="11268" max="11268" width="35.28515625" style="252" customWidth="1"/>
    <col min="11269" max="11269" width="16.5703125" style="252" customWidth="1"/>
    <col min="11270" max="11517" width="12.5703125" style="252" customWidth="1"/>
    <col min="11518" max="11520" width="11.42578125" style="252"/>
    <col min="11521" max="11521" width="17.5703125" style="252" customWidth="1"/>
    <col min="11522" max="11522" width="70.42578125" style="252" customWidth="1"/>
    <col min="11523" max="11523" width="16.28515625" style="252" customWidth="1"/>
    <col min="11524" max="11524" width="35.28515625" style="252" customWidth="1"/>
    <col min="11525" max="11525" width="16.5703125" style="252" customWidth="1"/>
    <col min="11526" max="11773" width="12.5703125" style="252" customWidth="1"/>
    <col min="11774" max="11776" width="11.42578125" style="252"/>
    <col min="11777" max="11777" width="17.5703125" style="252" customWidth="1"/>
    <col min="11778" max="11778" width="70.42578125" style="252" customWidth="1"/>
    <col min="11779" max="11779" width="16.28515625" style="252" customWidth="1"/>
    <col min="11780" max="11780" width="35.28515625" style="252" customWidth="1"/>
    <col min="11781" max="11781" width="16.5703125" style="252" customWidth="1"/>
    <col min="11782" max="12029" width="12.5703125" style="252" customWidth="1"/>
    <col min="12030" max="12032" width="11.42578125" style="252"/>
    <col min="12033" max="12033" width="17.5703125" style="252" customWidth="1"/>
    <col min="12034" max="12034" width="70.42578125" style="252" customWidth="1"/>
    <col min="12035" max="12035" width="16.28515625" style="252" customWidth="1"/>
    <col min="12036" max="12036" width="35.28515625" style="252" customWidth="1"/>
    <col min="12037" max="12037" width="16.5703125" style="252" customWidth="1"/>
    <col min="12038" max="12285" width="12.5703125" style="252" customWidth="1"/>
    <col min="12286" max="12288" width="11.42578125" style="252"/>
    <col min="12289" max="12289" width="17.5703125" style="252" customWidth="1"/>
    <col min="12290" max="12290" width="70.42578125" style="252" customWidth="1"/>
    <col min="12291" max="12291" width="16.28515625" style="252" customWidth="1"/>
    <col min="12292" max="12292" width="35.28515625" style="252" customWidth="1"/>
    <col min="12293" max="12293" width="16.5703125" style="252" customWidth="1"/>
    <col min="12294" max="12541" width="12.5703125" style="252" customWidth="1"/>
    <col min="12542" max="12544" width="11.42578125" style="252"/>
    <col min="12545" max="12545" width="17.5703125" style="252" customWidth="1"/>
    <col min="12546" max="12546" width="70.42578125" style="252" customWidth="1"/>
    <col min="12547" max="12547" width="16.28515625" style="252" customWidth="1"/>
    <col min="12548" max="12548" width="35.28515625" style="252" customWidth="1"/>
    <col min="12549" max="12549" width="16.5703125" style="252" customWidth="1"/>
    <col min="12550" max="12797" width="12.5703125" style="252" customWidth="1"/>
    <col min="12798" max="12800" width="11.42578125" style="252"/>
    <col min="12801" max="12801" width="17.5703125" style="252" customWidth="1"/>
    <col min="12802" max="12802" width="70.42578125" style="252" customWidth="1"/>
    <col min="12803" max="12803" width="16.28515625" style="252" customWidth="1"/>
    <col min="12804" max="12804" width="35.28515625" style="252" customWidth="1"/>
    <col min="12805" max="12805" width="16.5703125" style="252" customWidth="1"/>
    <col min="12806" max="13053" width="12.5703125" style="252" customWidth="1"/>
    <col min="13054" max="13056" width="11.42578125" style="252"/>
    <col min="13057" max="13057" width="17.5703125" style="252" customWidth="1"/>
    <col min="13058" max="13058" width="70.42578125" style="252" customWidth="1"/>
    <col min="13059" max="13059" width="16.28515625" style="252" customWidth="1"/>
    <col min="13060" max="13060" width="35.28515625" style="252" customWidth="1"/>
    <col min="13061" max="13061" width="16.5703125" style="252" customWidth="1"/>
    <col min="13062" max="13309" width="12.5703125" style="252" customWidth="1"/>
    <col min="13310" max="13312" width="11.42578125" style="252"/>
    <col min="13313" max="13313" width="17.5703125" style="252" customWidth="1"/>
    <col min="13314" max="13314" width="70.42578125" style="252" customWidth="1"/>
    <col min="13315" max="13315" width="16.28515625" style="252" customWidth="1"/>
    <col min="13316" max="13316" width="35.28515625" style="252" customWidth="1"/>
    <col min="13317" max="13317" width="16.5703125" style="252" customWidth="1"/>
    <col min="13318" max="13565" width="12.5703125" style="252" customWidth="1"/>
    <col min="13566" max="13568" width="11.42578125" style="252"/>
    <col min="13569" max="13569" width="17.5703125" style="252" customWidth="1"/>
    <col min="13570" max="13570" width="70.42578125" style="252" customWidth="1"/>
    <col min="13571" max="13571" width="16.28515625" style="252" customWidth="1"/>
    <col min="13572" max="13572" width="35.28515625" style="252" customWidth="1"/>
    <col min="13573" max="13573" width="16.5703125" style="252" customWidth="1"/>
    <col min="13574" max="13821" width="12.5703125" style="252" customWidth="1"/>
    <col min="13822" max="13824" width="11.42578125" style="252"/>
    <col min="13825" max="13825" width="17.5703125" style="252" customWidth="1"/>
    <col min="13826" max="13826" width="70.42578125" style="252" customWidth="1"/>
    <col min="13827" max="13827" width="16.28515625" style="252" customWidth="1"/>
    <col min="13828" max="13828" width="35.28515625" style="252" customWidth="1"/>
    <col min="13829" max="13829" width="16.5703125" style="252" customWidth="1"/>
    <col min="13830" max="14077" width="12.5703125" style="252" customWidth="1"/>
    <col min="14078" max="14080" width="11.42578125" style="252"/>
    <col min="14081" max="14081" width="17.5703125" style="252" customWidth="1"/>
    <col min="14082" max="14082" width="70.42578125" style="252" customWidth="1"/>
    <col min="14083" max="14083" width="16.28515625" style="252" customWidth="1"/>
    <col min="14084" max="14084" width="35.28515625" style="252" customWidth="1"/>
    <col min="14085" max="14085" width="16.5703125" style="252" customWidth="1"/>
    <col min="14086" max="14333" width="12.5703125" style="252" customWidth="1"/>
    <col min="14334" max="14336" width="11.42578125" style="252"/>
    <col min="14337" max="14337" width="17.5703125" style="252" customWidth="1"/>
    <col min="14338" max="14338" width="70.42578125" style="252" customWidth="1"/>
    <col min="14339" max="14339" width="16.28515625" style="252" customWidth="1"/>
    <col min="14340" max="14340" width="35.28515625" style="252" customWidth="1"/>
    <col min="14341" max="14341" width="16.5703125" style="252" customWidth="1"/>
    <col min="14342" max="14589" width="12.5703125" style="252" customWidth="1"/>
    <col min="14590" max="14592" width="11.42578125" style="252"/>
    <col min="14593" max="14593" width="17.5703125" style="252" customWidth="1"/>
    <col min="14594" max="14594" width="70.42578125" style="252" customWidth="1"/>
    <col min="14595" max="14595" width="16.28515625" style="252" customWidth="1"/>
    <col min="14596" max="14596" width="35.28515625" style="252" customWidth="1"/>
    <col min="14597" max="14597" width="16.5703125" style="252" customWidth="1"/>
    <col min="14598" max="14845" width="12.5703125" style="252" customWidth="1"/>
    <col min="14846" max="14848" width="11.42578125" style="252"/>
    <col min="14849" max="14849" width="17.5703125" style="252" customWidth="1"/>
    <col min="14850" max="14850" width="70.42578125" style="252" customWidth="1"/>
    <col min="14851" max="14851" width="16.28515625" style="252" customWidth="1"/>
    <col min="14852" max="14852" width="35.28515625" style="252" customWidth="1"/>
    <col min="14853" max="14853" width="16.5703125" style="252" customWidth="1"/>
    <col min="14854" max="15101" width="12.5703125" style="252" customWidth="1"/>
    <col min="15102" max="15104" width="11.42578125" style="252"/>
    <col min="15105" max="15105" width="17.5703125" style="252" customWidth="1"/>
    <col min="15106" max="15106" width="70.42578125" style="252" customWidth="1"/>
    <col min="15107" max="15107" width="16.28515625" style="252" customWidth="1"/>
    <col min="15108" max="15108" width="35.28515625" style="252" customWidth="1"/>
    <col min="15109" max="15109" width="16.5703125" style="252" customWidth="1"/>
    <col min="15110" max="15357" width="12.5703125" style="252" customWidth="1"/>
    <col min="15358" max="15360" width="11.42578125" style="252"/>
    <col min="15361" max="15361" width="17.5703125" style="252" customWidth="1"/>
    <col min="15362" max="15362" width="70.42578125" style="252" customWidth="1"/>
    <col min="15363" max="15363" width="16.28515625" style="252" customWidth="1"/>
    <col min="15364" max="15364" width="35.28515625" style="252" customWidth="1"/>
    <col min="15365" max="15365" width="16.5703125" style="252" customWidth="1"/>
    <col min="15366" max="15613" width="12.5703125" style="252" customWidth="1"/>
    <col min="15614" max="15616" width="11.42578125" style="252"/>
    <col min="15617" max="15617" width="17.5703125" style="252" customWidth="1"/>
    <col min="15618" max="15618" width="70.42578125" style="252" customWidth="1"/>
    <col min="15619" max="15619" width="16.28515625" style="252" customWidth="1"/>
    <col min="15620" max="15620" width="35.28515625" style="252" customWidth="1"/>
    <col min="15621" max="15621" width="16.5703125" style="252" customWidth="1"/>
    <col min="15622" max="15869" width="12.5703125" style="252" customWidth="1"/>
    <col min="15870" max="15872" width="11.42578125" style="252"/>
    <col min="15873" max="15873" width="17.5703125" style="252" customWidth="1"/>
    <col min="15874" max="15874" width="70.42578125" style="252" customWidth="1"/>
    <col min="15875" max="15875" width="16.28515625" style="252" customWidth="1"/>
    <col min="15876" max="15876" width="35.28515625" style="252" customWidth="1"/>
    <col min="15877" max="15877" width="16.5703125" style="252" customWidth="1"/>
    <col min="15878" max="16125" width="12.5703125" style="252" customWidth="1"/>
    <col min="16126" max="16128" width="11.42578125" style="252"/>
    <col min="16129" max="16129" width="17.5703125" style="252" customWidth="1"/>
    <col min="16130" max="16130" width="70.42578125" style="252" customWidth="1"/>
    <col min="16131" max="16131" width="16.28515625" style="252" customWidth="1"/>
    <col min="16132" max="16132" width="35.28515625" style="252" customWidth="1"/>
    <col min="16133" max="16133" width="16.5703125" style="252" customWidth="1"/>
    <col min="16134" max="16381" width="12.5703125" style="252" customWidth="1"/>
    <col min="16382" max="16384" width="11.42578125" style="252"/>
  </cols>
  <sheetData>
    <row r="1" spans="1:10" ht="15.75" customHeight="1">
      <c r="A1" s="249" t="s">
        <v>4</v>
      </c>
      <c r="B1" s="1579" t="s">
        <v>467</v>
      </c>
      <c r="C1" s="1579"/>
      <c r="D1" s="1579"/>
      <c r="E1" s="250"/>
      <c r="F1" s="251"/>
      <c r="G1" s="251"/>
      <c r="H1" s="251"/>
      <c r="I1" s="251"/>
      <c r="J1" s="251"/>
    </row>
    <row r="2" spans="1:10" ht="15.75" customHeight="1">
      <c r="A2" s="249"/>
      <c r="B2" s="250"/>
      <c r="C2" s="250"/>
      <c r="D2" s="250"/>
      <c r="E2" s="250"/>
      <c r="F2" s="251"/>
      <c r="G2" s="251"/>
      <c r="H2" s="251"/>
      <c r="I2" s="251"/>
      <c r="J2" s="251"/>
    </row>
    <row r="3" spans="1:10" ht="15.75" customHeight="1">
      <c r="A3" s="250" t="s">
        <v>4</v>
      </c>
      <c r="B3" s="253" t="s">
        <v>4</v>
      </c>
      <c r="C3" s="250"/>
      <c r="D3" s="250"/>
      <c r="E3" s="254" t="s">
        <v>468</v>
      </c>
      <c r="F3" s="250"/>
    </row>
    <row r="4" spans="1:10" ht="15.75" customHeight="1">
      <c r="E4" s="255" t="s">
        <v>124</v>
      </c>
    </row>
    <row r="5" spans="1:10" ht="15.75" customHeight="1">
      <c r="A5" s="256" t="s">
        <v>469</v>
      </c>
      <c r="B5" s="257" t="s">
        <v>470</v>
      </c>
      <c r="E5" s="1143">
        <v>5</v>
      </c>
      <c r="F5" s="258"/>
    </row>
    <row r="6" spans="1:10" ht="15.75" customHeight="1">
      <c r="A6" s="256" t="s">
        <v>4</v>
      </c>
      <c r="B6" s="257" t="s">
        <v>4</v>
      </c>
      <c r="E6" s="1144" t="s">
        <v>4</v>
      </c>
      <c r="F6" s="259"/>
    </row>
    <row r="7" spans="1:10" ht="15.75" customHeight="1">
      <c r="A7" s="256" t="s">
        <v>471</v>
      </c>
      <c r="B7" s="257" t="s">
        <v>753</v>
      </c>
      <c r="E7" s="1143">
        <v>9</v>
      </c>
      <c r="F7" s="258"/>
    </row>
    <row r="8" spans="1:10" ht="15.75" customHeight="1">
      <c r="A8" s="260"/>
      <c r="B8" s="257" t="s">
        <v>4</v>
      </c>
      <c r="E8" s="1145" t="s">
        <v>4</v>
      </c>
      <c r="F8" s="72"/>
    </row>
    <row r="9" spans="1:10" ht="15.75" customHeight="1">
      <c r="A9" s="256" t="s">
        <v>472</v>
      </c>
      <c r="B9" s="257" t="s">
        <v>473</v>
      </c>
      <c r="E9" s="1143">
        <v>11</v>
      </c>
      <c r="F9" s="258"/>
    </row>
    <row r="10" spans="1:10" ht="15.75" customHeight="1">
      <c r="A10" s="260"/>
      <c r="E10" s="1145"/>
      <c r="F10" s="72"/>
    </row>
    <row r="11" spans="1:10" ht="15.75" customHeight="1">
      <c r="A11" s="256" t="s">
        <v>474</v>
      </c>
      <c r="B11" s="257" t="s">
        <v>475</v>
      </c>
      <c r="E11" s="1143">
        <v>13</v>
      </c>
      <c r="F11" s="258"/>
    </row>
    <row r="12" spans="1:10" ht="15.75" customHeight="1">
      <c r="A12" s="260"/>
      <c r="E12" s="1145"/>
      <c r="F12" s="72"/>
    </row>
    <row r="13" spans="1:10" ht="15.75" customHeight="1">
      <c r="A13" s="256" t="s">
        <v>476</v>
      </c>
      <c r="B13" s="257" t="s">
        <v>477</v>
      </c>
      <c r="E13" s="1143">
        <v>16</v>
      </c>
      <c r="F13" s="258"/>
    </row>
    <row r="14" spans="1:10" ht="15.75" customHeight="1">
      <c r="A14" s="260"/>
      <c r="E14" s="1145"/>
      <c r="F14" s="72"/>
    </row>
    <row r="15" spans="1:10" ht="15.75" customHeight="1">
      <c r="A15" s="256" t="s">
        <v>478</v>
      </c>
      <c r="B15" s="257" t="s">
        <v>479</v>
      </c>
      <c r="E15" s="1145">
        <v>18</v>
      </c>
      <c r="F15" s="72"/>
    </row>
    <row r="16" spans="1:10" ht="15.75" customHeight="1">
      <c r="A16" s="260"/>
      <c r="E16" s="1145"/>
      <c r="F16" s="72"/>
    </row>
    <row r="17" spans="1:6" ht="15.75" customHeight="1">
      <c r="A17" s="256" t="s">
        <v>480</v>
      </c>
      <c r="B17" s="257" t="s">
        <v>481</v>
      </c>
      <c r="E17" s="1143">
        <v>19</v>
      </c>
      <c r="F17" s="258"/>
    </row>
    <row r="18" spans="1:6" ht="15.75" customHeight="1">
      <c r="A18" s="260"/>
      <c r="E18" s="1145"/>
      <c r="F18" s="72"/>
    </row>
    <row r="19" spans="1:6" ht="15.75" customHeight="1">
      <c r="A19" s="256" t="s">
        <v>482</v>
      </c>
      <c r="B19" s="257" t="s">
        <v>483</v>
      </c>
      <c r="E19" s="1143">
        <v>25</v>
      </c>
      <c r="F19" s="258"/>
    </row>
    <row r="20" spans="1:6" ht="15.75" customHeight="1">
      <c r="A20" s="256"/>
      <c r="B20" s="257"/>
      <c r="E20" s="1143"/>
      <c r="F20" s="258"/>
    </row>
    <row r="21" spans="1:6" ht="15.75" customHeight="1">
      <c r="A21" s="256" t="s">
        <v>484</v>
      </c>
      <c r="B21" s="257" t="s">
        <v>485</v>
      </c>
      <c r="E21" s="1143">
        <v>39</v>
      </c>
      <c r="F21" s="258"/>
    </row>
    <row r="22" spans="1:6" ht="15.75" customHeight="1">
      <c r="A22" s="256"/>
      <c r="B22" s="257"/>
      <c r="E22" s="1143"/>
      <c r="F22" s="258"/>
    </row>
    <row r="23" spans="1:6" ht="15.75" customHeight="1">
      <c r="A23" s="256" t="s">
        <v>486</v>
      </c>
      <c r="B23" s="257" t="s">
        <v>487</v>
      </c>
      <c r="E23" s="1143">
        <v>44</v>
      </c>
      <c r="F23" s="258"/>
    </row>
    <row r="24" spans="1:6" ht="15.75" customHeight="1">
      <c r="B24" s="257"/>
      <c r="E24" s="1145"/>
      <c r="F24" s="72"/>
    </row>
    <row r="25" spans="1:6" ht="15.75">
      <c r="A25" s="261" t="s">
        <v>488</v>
      </c>
      <c r="B25" s="262" t="s">
        <v>489</v>
      </c>
      <c r="C25" s="263"/>
      <c r="D25" s="263"/>
      <c r="E25" s="1143">
        <v>47</v>
      </c>
      <c r="F25" s="264"/>
    </row>
    <row r="26" spans="1:6" ht="15.75">
      <c r="A26" s="265"/>
      <c r="B26" s="262"/>
      <c r="C26" s="263"/>
      <c r="D26" s="263"/>
      <c r="E26" s="1143"/>
      <c r="F26" s="264"/>
    </row>
    <row r="27" spans="1:6" ht="15.75">
      <c r="A27" s="261" t="s">
        <v>490</v>
      </c>
      <c r="B27" s="266" t="s">
        <v>491</v>
      </c>
      <c r="C27" s="263"/>
      <c r="D27" s="263"/>
      <c r="E27" s="1143">
        <v>49</v>
      </c>
      <c r="F27" s="264"/>
    </row>
    <row r="28" spans="1:6" ht="15.75">
      <c r="A28" s="265"/>
      <c r="B28" s="262"/>
      <c r="E28" s="1143"/>
      <c r="F28" s="264"/>
    </row>
    <row r="29" spans="1:6" ht="15.75">
      <c r="A29" s="261" t="s">
        <v>492</v>
      </c>
      <c r="B29" s="266" t="s">
        <v>493</v>
      </c>
      <c r="E29" s="1143">
        <v>52</v>
      </c>
      <c r="F29" s="264"/>
    </row>
    <row r="30" spans="1:6" ht="15.75">
      <c r="A30" s="265"/>
      <c r="B30" s="262"/>
      <c r="E30" s="1143"/>
      <c r="F30" s="264"/>
    </row>
    <row r="31" spans="1:6" ht="15.75">
      <c r="A31" s="265" t="s">
        <v>494</v>
      </c>
      <c r="B31" s="266" t="s">
        <v>495</v>
      </c>
      <c r="E31" s="1143">
        <v>53</v>
      </c>
      <c r="F31" s="264"/>
    </row>
    <row r="32" spans="1:6" ht="15.75">
      <c r="A32" s="265"/>
      <c r="B32" s="262"/>
      <c r="E32" s="1143" t="s">
        <v>4</v>
      </c>
      <c r="F32" s="264"/>
    </row>
    <row r="33" spans="1:6" ht="15.75">
      <c r="A33" s="265" t="s">
        <v>496</v>
      </c>
      <c r="B33" s="266" t="s">
        <v>497</v>
      </c>
      <c r="C33" s="263"/>
      <c r="D33" s="263"/>
      <c r="E33" s="1143">
        <v>54</v>
      </c>
      <c r="F33" s="264"/>
    </row>
    <row r="34" spans="1:6" ht="15.75">
      <c r="A34" s="261"/>
      <c r="B34" s="262"/>
      <c r="C34" s="263"/>
      <c r="D34" s="263"/>
      <c r="E34" s="1143"/>
      <c r="F34" s="264"/>
    </row>
    <row r="35" spans="1:6" ht="15.75">
      <c r="A35" s="265" t="s">
        <v>498</v>
      </c>
      <c r="B35" s="267" t="s">
        <v>499</v>
      </c>
      <c r="C35" s="263"/>
      <c r="D35" s="263"/>
      <c r="E35" s="1143">
        <v>56</v>
      </c>
      <c r="F35" s="264"/>
    </row>
    <row r="36" spans="1:6">
      <c r="E36" s="1143"/>
      <c r="F36" s="258"/>
    </row>
    <row r="37" spans="1:6" ht="15.75">
      <c r="A37" s="265" t="s">
        <v>500</v>
      </c>
      <c r="B37" s="257" t="s">
        <v>501</v>
      </c>
      <c r="C37" s="267"/>
      <c r="E37" s="1146">
        <v>57</v>
      </c>
      <c r="F37" s="268"/>
    </row>
    <row r="38" spans="1:6" ht="15.75">
      <c r="A38" s="269"/>
      <c r="E38" s="1143"/>
      <c r="F38" s="258"/>
    </row>
    <row r="39" spans="1:6" ht="15.75">
      <c r="A39" s="265" t="s">
        <v>502</v>
      </c>
      <c r="B39" s="257" t="s">
        <v>503</v>
      </c>
      <c r="E39" s="1146">
        <v>58</v>
      </c>
      <c r="F39" s="268"/>
    </row>
    <row r="40" spans="1:6" ht="15.75">
      <c r="A40" s="269"/>
      <c r="E40" s="1143"/>
      <c r="F40" s="258"/>
    </row>
    <row r="41" spans="1:6" ht="15.75">
      <c r="A41" s="265" t="s">
        <v>504</v>
      </c>
      <c r="B41" s="257" t="s">
        <v>505</v>
      </c>
      <c r="E41" s="1146">
        <v>60</v>
      </c>
      <c r="F41" s="268"/>
    </row>
    <row r="42" spans="1:6">
      <c r="E42" s="1146"/>
    </row>
    <row r="43" spans="1:6" ht="15.75">
      <c r="A43" s="265" t="s">
        <v>506</v>
      </c>
      <c r="B43" s="257" t="s">
        <v>507</v>
      </c>
      <c r="C43"/>
      <c r="E43" s="1146">
        <v>72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="75" zoomScaleNormal="75" workbookViewId="0">
      <selection activeCell="S36" sqref="S36"/>
    </sheetView>
  </sheetViews>
  <sheetFormatPr defaultRowHeight="12.75"/>
  <sheetData>
    <row r="9" spans="1:3" ht="15">
      <c r="A9" s="246" t="s">
        <v>508</v>
      </c>
      <c r="B9" s="246"/>
      <c r="C9" s="246"/>
    </row>
    <row r="10" spans="1:3" ht="15">
      <c r="A10" s="246"/>
      <c r="B10" s="246"/>
      <c r="C10" s="246"/>
    </row>
    <row r="20" spans="2:13" ht="20.45" customHeight="1">
      <c r="B20" s="1576" t="s">
        <v>509</v>
      </c>
      <c r="C20" s="1576"/>
      <c r="D20" s="1576"/>
      <c r="E20" s="1576"/>
      <c r="F20" s="1576"/>
      <c r="G20" s="1576"/>
      <c r="H20" s="1576"/>
      <c r="I20" s="1576"/>
      <c r="J20" s="1576"/>
      <c r="K20" s="1576"/>
      <c r="L20" s="1576"/>
      <c r="M20" s="1576"/>
    </row>
    <row r="21" spans="2:13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</row>
    <row r="22" spans="2:13" ht="20.45" customHeight="1">
      <c r="B22" s="1576"/>
      <c r="C22" s="1576"/>
      <c r="D22" s="1576"/>
      <c r="E22" s="1576"/>
      <c r="F22" s="1576"/>
      <c r="G22" s="1576"/>
      <c r="H22" s="1576"/>
      <c r="I22" s="1576"/>
      <c r="J22" s="1576"/>
      <c r="K22" s="1576"/>
      <c r="L22" s="1576"/>
      <c r="M22" s="1576"/>
    </row>
    <row r="38" spans="1:14" s="248" customFormat="1" ht="18">
      <c r="A38" s="1578"/>
      <c r="B38" s="1578"/>
      <c r="C38" s="1578"/>
      <c r="D38" s="1578"/>
      <c r="E38" s="1578"/>
      <c r="F38" s="1578"/>
      <c r="G38" s="1578"/>
      <c r="H38" s="1578"/>
      <c r="I38" s="1578"/>
      <c r="J38" s="1578"/>
      <c r="K38" s="1578"/>
      <c r="L38" s="1578"/>
      <c r="M38" s="1578"/>
      <c r="N38" s="1578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Normal="100" zoomScaleSheetLayoutView="75" workbookViewId="0">
      <selection activeCell="A26" sqref="A26"/>
    </sheetView>
  </sheetViews>
  <sheetFormatPr defaultColWidth="9.28515625" defaultRowHeight="14.25"/>
  <cols>
    <col min="1" max="1" width="53.85546875" style="1224" bestFit="1" customWidth="1"/>
    <col min="2" max="2" width="18" style="1224" bestFit="1" customWidth="1"/>
    <col min="3" max="5" width="15.85546875" style="1224" customWidth="1"/>
    <col min="6" max="8" width="12.28515625" style="1224" customWidth="1"/>
    <col min="9" max="9" width="9.28515625" style="1224"/>
    <col min="10" max="10" width="9.28515625" style="1264"/>
    <col min="11" max="250" width="9.28515625" style="1224"/>
    <col min="251" max="251" width="53.85546875" style="1224" bestFit="1" customWidth="1"/>
    <col min="252" max="252" width="18" style="1224" bestFit="1" customWidth="1"/>
    <col min="253" max="255" width="15.85546875" style="1224" customWidth="1"/>
    <col min="256" max="258" width="12.28515625" style="1224" customWidth="1"/>
    <col min="259" max="260" width="9.28515625" style="1224"/>
    <col min="261" max="261" width="15" style="1224" customWidth="1"/>
    <col min="262" max="262" width="14.28515625" style="1224" customWidth="1"/>
    <col min="263" max="263" width="13.5703125" style="1224" customWidth="1"/>
    <col min="264" max="506" width="9.28515625" style="1224"/>
    <col min="507" max="507" width="53.85546875" style="1224" bestFit="1" customWidth="1"/>
    <col min="508" max="508" width="18" style="1224" bestFit="1" customWidth="1"/>
    <col min="509" max="511" width="15.85546875" style="1224" customWidth="1"/>
    <col min="512" max="514" width="12.28515625" style="1224" customWidth="1"/>
    <col min="515" max="516" width="9.28515625" style="1224"/>
    <col min="517" max="517" width="15" style="1224" customWidth="1"/>
    <col min="518" max="518" width="14.28515625" style="1224" customWidth="1"/>
    <col min="519" max="519" width="13.5703125" style="1224" customWidth="1"/>
    <col min="520" max="762" width="9.28515625" style="1224"/>
    <col min="763" max="763" width="53.85546875" style="1224" bestFit="1" customWidth="1"/>
    <col min="764" max="764" width="18" style="1224" bestFit="1" customWidth="1"/>
    <col min="765" max="767" width="15.85546875" style="1224" customWidth="1"/>
    <col min="768" max="770" width="12.28515625" style="1224" customWidth="1"/>
    <col min="771" max="772" width="9.28515625" style="1224"/>
    <col min="773" max="773" width="15" style="1224" customWidth="1"/>
    <col min="774" max="774" width="14.28515625" style="1224" customWidth="1"/>
    <col min="775" max="775" width="13.5703125" style="1224" customWidth="1"/>
    <col min="776" max="1018" width="9.28515625" style="1224"/>
    <col min="1019" max="1019" width="53.85546875" style="1224" bestFit="1" customWidth="1"/>
    <col min="1020" max="1020" width="18" style="1224" bestFit="1" customWidth="1"/>
    <col min="1021" max="1023" width="15.85546875" style="1224" customWidth="1"/>
    <col min="1024" max="1026" width="12.28515625" style="1224" customWidth="1"/>
    <col min="1027" max="1028" width="9.28515625" style="1224"/>
    <col min="1029" max="1029" width="15" style="1224" customWidth="1"/>
    <col min="1030" max="1030" width="14.28515625" style="1224" customWidth="1"/>
    <col min="1031" max="1031" width="13.5703125" style="1224" customWidth="1"/>
    <col min="1032" max="1274" width="9.28515625" style="1224"/>
    <col min="1275" max="1275" width="53.85546875" style="1224" bestFit="1" customWidth="1"/>
    <col min="1276" max="1276" width="18" style="1224" bestFit="1" customWidth="1"/>
    <col min="1277" max="1279" width="15.85546875" style="1224" customWidth="1"/>
    <col min="1280" max="1282" width="12.28515625" style="1224" customWidth="1"/>
    <col min="1283" max="1284" width="9.28515625" style="1224"/>
    <col min="1285" max="1285" width="15" style="1224" customWidth="1"/>
    <col min="1286" max="1286" width="14.28515625" style="1224" customWidth="1"/>
    <col min="1287" max="1287" width="13.5703125" style="1224" customWidth="1"/>
    <col min="1288" max="1530" width="9.28515625" style="1224"/>
    <col min="1531" max="1531" width="53.85546875" style="1224" bestFit="1" customWidth="1"/>
    <col min="1532" max="1532" width="18" style="1224" bestFit="1" customWidth="1"/>
    <col min="1533" max="1535" width="15.85546875" style="1224" customWidth="1"/>
    <col min="1536" max="1538" width="12.28515625" style="1224" customWidth="1"/>
    <col min="1539" max="1540" width="9.28515625" style="1224"/>
    <col min="1541" max="1541" width="15" style="1224" customWidth="1"/>
    <col min="1542" max="1542" width="14.28515625" style="1224" customWidth="1"/>
    <col min="1543" max="1543" width="13.5703125" style="1224" customWidth="1"/>
    <col min="1544" max="1786" width="9.28515625" style="1224"/>
    <col min="1787" max="1787" width="53.85546875" style="1224" bestFit="1" customWidth="1"/>
    <col min="1788" max="1788" width="18" style="1224" bestFit="1" customWidth="1"/>
    <col min="1789" max="1791" width="15.85546875" style="1224" customWidth="1"/>
    <col min="1792" max="1794" width="12.28515625" style="1224" customWidth="1"/>
    <col min="1795" max="1796" width="9.28515625" style="1224"/>
    <col min="1797" max="1797" width="15" style="1224" customWidth="1"/>
    <col min="1798" max="1798" width="14.28515625" style="1224" customWidth="1"/>
    <col min="1799" max="1799" width="13.5703125" style="1224" customWidth="1"/>
    <col min="1800" max="2042" width="9.28515625" style="1224"/>
    <col min="2043" max="2043" width="53.85546875" style="1224" bestFit="1" customWidth="1"/>
    <col min="2044" max="2044" width="18" style="1224" bestFit="1" customWidth="1"/>
    <col min="2045" max="2047" width="15.85546875" style="1224" customWidth="1"/>
    <col min="2048" max="2050" width="12.28515625" style="1224" customWidth="1"/>
    <col min="2051" max="2052" width="9.28515625" style="1224"/>
    <col min="2053" max="2053" width="15" style="1224" customWidth="1"/>
    <col min="2054" max="2054" width="14.28515625" style="1224" customWidth="1"/>
    <col min="2055" max="2055" width="13.5703125" style="1224" customWidth="1"/>
    <col min="2056" max="2298" width="9.28515625" style="1224"/>
    <col min="2299" max="2299" width="53.85546875" style="1224" bestFit="1" customWidth="1"/>
    <col min="2300" max="2300" width="18" style="1224" bestFit="1" customWidth="1"/>
    <col min="2301" max="2303" width="15.85546875" style="1224" customWidth="1"/>
    <col min="2304" max="2306" width="12.28515625" style="1224" customWidth="1"/>
    <col min="2307" max="2308" width="9.28515625" style="1224"/>
    <col min="2309" max="2309" width="15" style="1224" customWidth="1"/>
    <col min="2310" max="2310" width="14.28515625" style="1224" customWidth="1"/>
    <col min="2311" max="2311" width="13.5703125" style="1224" customWidth="1"/>
    <col min="2312" max="2554" width="9.28515625" style="1224"/>
    <col min="2555" max="2555" width="53.85546875" style="1224" bestFit="1" customWidth="1"/>
    <col min="2556" max="2556" width="18" style="1224" bestFit="1" customWidth="1"/>
    <col min="2557" max="2559" width="15.85546875" style="1224" customWidth="1"/>
    <col min="2560" max="2562" width="12.28515625" style="1224" customWidth="1"/>
    <col min="2563" max="2564" width="9.28515625" style="1224"/>
    <col min="2565" max="2565" width="15" style="1224" customWidth="1"/>
    <col min="2566" max="2566" width="14.28515625" style="1224" customWidth="1"/>
    <col min="2567" max="2567" width="13.5703125" style="1224" customWidth="1"/>
    <col min="2568" max="2810" width="9.28515625" style="1224"/>
    <col min="2811" max="2811" width="53.85546875" style="1224" bestFit="1" customWidth="1"/>
    <col min="2812" max="2812" width="18" style="1224" bestFit="1" customWidth="1"/>
    <col min="2813" max="2815" width="15.85546875" style="1224" customWidth="1"/>
    <col min="2816" max="2818" width="12.28515625" style="1224" customWidth="1"/>
    <col min="2819" max="2820" width="9.28515625" style="1224"/>
    <col min="2821" max="2821" width="15" style="1224" customWidth="1"/>
    <col min="2822" max="2822" width="14.28515625" style="1224" customWidth="1"/>
    <col min="2823" max="2823" width="13.5703125" style="1224" customWidth="1"/>
    <col min="2824" max="3066" width="9.28515625" style="1224"/>
    <col min="3067" max="3067" width="53.85546875" style="1224" bestFit="1" customWidth="1"/>
    <col min="3068" max="3068" width="18" style="1224" bestFit="1" customWidth="1"/>
    <col min="3069" max="3071" width="15.85546875" style="1224" customWidth="1"/>
    <col min="3072" max="3074" width="12.28515625" style="1224" customWidth="1"/>
    <col min="3075" max="3076" width="9.28515625" style="1224"/>
    <col min="3077" max="3077" width="15" style="1224" customWidth="1"/>
    <col min="3078" max="3078" width="14.28515625" style="1224" customWidth="1"/>
    <col min="3079" max="3079" width="13.5703125" style="1224" customWidth="1"/>
    <col min="3080" max="3322" width="9.28515625" style="1224"/>
    <col min="3323" max="3323" width="53.85546875" style="1224" bestFit="1" customWidth="1"/>
    <col min="3324" max="3324" width="18" style="1224" bestFit="1" customWidth="1"/>
    <col min="3325" max="3327" width="15.85546875" style="1224" customWidth="1"/>
    <col min="3328" max="3330" width="12.28515625" style="1224" customWidth="1"/>
    <col min="3331" max="3332" width="9.28515625" style="1224"/>
    <col min="3333" max="3333" width="15" style="1224" customWidth="1"/>
    <col min="3334" max="3334" width="14.28515625" style="1224" customWidth="1"/>
    <col min="3335" max="3335" width="13.5703125" style="1224" customWidth="1"/>
    <col min="3336" max="3578" width="9.28515625" style="1224"/>
    <col min="3579" max="3579" width="53.85546875" style="1224" bestFit="1" customWidth="1"/>
    <col min="3580" max="3580" width="18" style="1224" bestFit="1" customWidth="1"/>
    <col min="3581" max="3583" width="15.85546875" style="1224" customWidth="1"/>
    <col min="3584" max="3586" width="12.28515625" style="1224" customWidth="1"/>
    <col min="3587" max="3588" width="9.28515625" style="1224"/>
    <col min="3589" max="3589" width="15" style="1224" customWidth="1"/>
    <col min="3590" max="3590" width="14.28515625" style="1224" customWidth="1"/>
    <col min="3591" max="3591" width="13.5703125" style="1224" customWidth="1"/>
    <col min="3592" max="3834" width="9.28515625" style="1224"/>
    <col min="3835" max="3835" width="53.85546875" style="1224" bestFit="1" customWidth="1"/>
    <col min="3836" max="3836" width="18" style="1224" bestFit="1" customWidth="1"/>
    <col min="3837" max="3839" width="15.85546875" style="1224" customWidth="1"/>
    <col min="3840" max="3842" width="12.28515625" style="1224" customWidth="1"/>
    <col min="3843" max="3844" width="9.28515625" style="1224"/>
    <col min="3845" max="3845" width="15" style="1224" customWidth="1"/>
    <col min="3846" max="3846" width="14.28515625" style="1224" customWidth="1"/>
    <col min="3847" max="3847" width="13.5703125" style="1224" customWidth="1"/>
    <col min="3848" max="4090" width="9.28515625" style="1224"/>
    <col min="4091" max="4091" width="53.85546875" style="1224" bestFit="1" customWidth="1"/>
    <col min="4092" max="4092" width="18" style="1224" bestFit="1" customWidth="1"/>
    <col min="4093" max="4095" width="15.85546875" style="1224" customWidth="1"/>
    <col min="4096" max="4098" width="12.28515625" style="1224" customWidth="1"/>
    <col min="4099" max="4100" width="9.28515625" style="1224"/>
    <col min="4101" max="4101" width="15" style="1224" customWidth="1"/>
    <col min="4102" max="4102" width="14.28515625" style="1224" customWidth="1"/>
    <col min="4103" max="4103" width="13.5703125" style="1224" customWidth="1"/>
    <col min="4104" max="4346" width="9.28515625" style="1224"/>
    <col min="4347" max="4347" width="53.85546875" style="1224" bestFit="1" customWidth="1"/>
    <col min="4348" max="4348" width="18" style="1224" bestFit="1" customWidth="1"/>
    <col min="4349" max="4351" width="15.85546875" style="1224" customWidth="1"/>
    <col min="4352" max="4354" width="12.28515625" style="1224" customWidth="1"/>
    <col min="4355" max="4356" width="9.28515625" style="1224"/>
    <col min="4357" max="4357" width="15" style="1224" customWidth="1"/>
    <col min="4358" max="4358" width="14.28515625" style="1224" customWidth="1"/>
    <col min="4359" max="4359" width="13.5703125" style="1224" customWidth="1"/>
    <col min="4360" max="4602" width="9.28515625" style="1224"/>
    <col min="4603" max="4603" width="53.85546875" style="1224" bestFit="1" customWidth="1"/>
    <col min="4604" max="4604" width="18" style="1224" bestFit="1" customWidth="1"/>
    <col min="4605" max="4607" width="15.85546875" style="1224" customWidth="1"/>
    <col min="4608" max="4610" width="12.28515625" style="1224" customWidth="1"/>
    <col min="4611" max="4612" width="9.28515625" style="1224"/>
    <col min="4613" max="4613" width="15" style="1224" customWidth="1"/>
    <col min="4614" max="4614" width="14.28515625" style="1224" customWidth="1"/>
    <col min="4615" max="4615" width="13.5703125" style="1224" customWidth="1"/>
    <col min="4616" max="4858" width="9.28515625" style="1224"/>
    <col min="4859" max="4859" width="53.85546875" style="1224" bestFit="1" customWidth="1"/>
    <col min="4860" max="4860" width="18" style="1224" bestFit="1" customWidth="1"/>
    <col min="4861" max="4863" width="15.85546875" style="1224" customWidth="1"/>
    <col min="4864" max="4866" width="12.28515625" style="1224" customWidth="1"/>
    <col min="4867" max="4868" width="9.28515625" style="1224"/>
    <col min="4869" max="4869" width="15" style="1224" customWidth="1"/>
    <col min="4870" max="4870" width="14.28515625" style="1224" customWidth="1"/>
    <col min="4871" max="4871" width="13.5703125" style="1224" customWidth="1"/>
    <col min="4872" max="5114" width="9.28515625" style="1224"/>
    <col min="5115" max="5115" width="53.85546875" style="1224" bestFit="1" customWidth="1"/>
    <col min="5116" max="5116" width="18" style="1224" bestFit="1" customWidth="1"/>
    <col min="5117" max="5119" width="15.85546875" style="1224" customWidth="1"/>
    <col min="5120" max="5122" width="12.28515625" style="1224" customWidth="1"/>
    <col min="5123" max="5124" width="9.28515625" style="1224"/>
    <col min="5125" max="5125" width="15" style="1224" customWidth="1"/>
    <col min="5126" max="5126" width="14.28515625" style="1224" customWidth="1"/>
    <col min="5127" max="5127" width="13.5703125" style="1224" customWidth="1"/>
    <col min="5128" max="5370" width="9.28515625" style="1224"/>
    <col min="5371" max="5371" width="53.85546875" style="1224" bestFit="1" customWidth="1"/>
    <col min="5372" max="5372" width="18" style="1224" bestFit="1" customWidth="1"/>
    <col min="5373" max="5375" width="15.85546875" style="1224" customWidth="1"/>
    <col min="5376" max="5378" width="12.28515625" style="1224" customWidth="1"/>
    <col min="5379" max="5380" width="9.28515625" style="1224"/>
    <col min="5381" max="5381" width="15" style="1224" customWidth="1"/>
    <col min="5382" max="5382" width="14.28515625" style="1224" customWidth="1"/>
    <col min="5383" max="5383" width="13.5703125" style="1224" customWidth="1"/>
    <col min="5384" max="5626" width="9.28515625" style="1224"/>
    <col min="5627" max="5627" width="53.85546875" style="1224" bestFit="1" customWidth="1"/>
    <col min="5628" max="5628" width="18" style="1224" bestFit="1" customWidth="1"/>
    <col min="5629" max="5631" width="15.85546875" style="1224" customWidth="1"/>
    <col min="5632" max="5634" width="12.28515625" style="1224" customWidth="1"/>
    <col min="5635" max="5636" width="9.28515625" style="1224"/>
    <col min="5637" max="5637" width="15" style="1224" customWidth="1"/>
    <col min="5638" max="5638" width="14.28515625" style="1224" customWidth="1"/>
    <col min="5639" max="5639" width="13.5703125" style="1224" customWidth="1"/>
    <col min="5640" max="5882" width="9.28515625" style="1224"/>
    <col min="5883" max="5883" width="53.85546875" style="1224" bestFit="1" customWidth="1"/>
    <col min="5884" max="5884" width="18" style="1224" bestFit="1" customWidth="1"/>
    <col min="5885" max="5887" width="15.85546875" style="1224" customWidth="1"/>
    <col min="5888" max="5890" width="12.28515625" style="1224" customWidth="1"/>
    <col min="5891" max="5892" width="9.28515625" style="1224"/>
    <col min="5893" max="5893" width="15" style="1224" customWidth="1"/>
    <col min="5894" max="5894" width="14.28515625" style="1224" customWidth="1"/>
    <col min="5895" max="5895" width="13.5703125" style="1224" customWidth="1"/>
    <col min="5896" max="6138" width="9.28515625" style="1224"/>
    <col min="6139" max="6139" width="53.85546875" style="1224" bestFit="1" customWidth="1"/>
    <col min="6140" max="6140" width="18" style="1224" bestFit="1" customWidth="1"/>
    <col min="6141" max="6143" width="15.85546875" style="1224" customWidth="1"/>
    <col min="6144" max="6146" width="12.28515625" style="1224" customWidth="1"/>
    <col min="6147" max="6148" width="9.28515625" style="1224"/>
    <col min="6149" max="6149" width="15" style="1224" customWidth="1"/>
    <col min="6150" max="6150" width="14.28515625" style="1224" customWidth="1"/>
    <col min="6151" max="6151" width="13.5703125" style="1224" customWidth="1"/>
    <col min="6152" max="6394" width="9.28515625" style="1224"/>
    <col min="6395" max="6395" width="53.85546875" style="1224" bestFit="1" customWidth="1"/>
    <col min="6396" max="6396" width="18" style="1224" bestFit="1" customWidth="1"/>
    <col min="6397" max="6399" width="15.85546875" style="1224" customWidth="1"/>
    <col min="6400" max="6402" width="12.28515625" style="1224" customWidth="1"/>
    <col min="6403" max="6404" width="9.28515625" style="1224"/>
    <col min="6405" max="6405" width="15" style="1224" customWidth="1"/>
    <col min="6406" max="6406" width="14.28515625" style="1224" customWidth="1"/>
    <col min="6407" max="6407" width="13.5703125" style="1224" customWidth="1"/>
    <col min="6408" max="6650" width="9.28515625" style="1224"/>
    <col min="6651" max="6651" width="53.85546875" style="1224" bestFit="1" customWidth="1"/>
    <col min="6652" max="6652" width="18" style="1224" bestFit="1" customWidth="1"/>
    <col min="6653" max="6655" width="15.85546875" style="1224" customWidth="1"/>
    <col min="6656" max="6658" width="12.28515625" style="1224" customWidth="1"/>
    <col min="6659" max="6660" width="9.28515625" style="1224"/>
    <col min="6661" max="6661" width="15" style="1224" customWidth="1"/>
    <col min="6662" max="6662" width="14.28515625" style="1224" customWidth="1"/>
    <col min="6663" max="6663" width="13.5703125" style="1224" customWidth="1"/>
    <col min="6664" max="6906" width="9.28515625" style="1224"/>
    <col min="6907" max="6907" width="53.85546875" style="1224" bestFit="1" customWidth="1"/>
    <col min="6908" max="6908" width="18" style="1224" bestFit="1" customWidth="1"/>
    <col min="6909" max="6911" width="15.85546875" style="1224" customWidth="1"/>
    <col min="6912" max="6914" width="12.28515625" style="1224" customWidth="1"/>
    <col min="6915" max="6916" width="9.28515625" style="1224"/>
    <col min="6917" max="6917" width="15" style="1224" customWidth="1"/>
    <col min="6918" max="6918" width="14.28515625" style="1224" customWidth="1"/>
    <col min="6919" max="6919" width="13.5703125" style="1224" customWidth="1"/>
    <col min="6920" max="7162" width="9.28515625" style="1224"/>
    <col min="7163" max="7163" width="53.85546875" style="1224" bestFit="1" customWidth="1"/>
    <col min="7164" max="7164" width="18" style="1224" bestFit="1" customWidth="1"/>
    <col min="7165" max="7167" width="15.85546875" style="1224" customWidth="1"/>
    <col min="7168" max="7170" width="12.28515625" style="1224" customWidth="1"/>
    <col min="7171" max="7172" width="9.28515625" style="1224"/>
    <col min="7173" max="7173" width="15" style="1224" customWidth="1"/>
    <col min="7174" max="7174" width="14.28515625" style="1224" customWidth="1"/>
    <col min="7175" max="7175" width="13.5703125" style="1224" customWidth="1"/>
    <col min="7176" max="7418" width="9.28515625" style="1224"/>
    <col min="7419" max="7419" width="53.85546875" style="1224" bestFit="1" customWidth="1"/>
    <col min="7420" max="7420" width="18" style="1224" bestFit="1" customWidth="1"/>
    <col min="7421" max="7423" width="15.85546875" style="1224" customWidth="1"/>
    <col min="7424" max="7426" width="12.28515625" style="1224" customWidth="1"/>
    <col min="7427" max="7428" width="9.28515625" style="1224"/>
    <col min="7429" max="7429" width="15" style="1224" customWidth="1"/>
    <col min="7430" max="7430" width="14.28515625" style="1224" customWidth="1"/>
    <col min="7431" max="7431" width="13.5703125" style="1224" customWidth="1"/>
    <col min="7432" max="7674" width="9.28515625" style="1224"/>
    <col min="7675" max="7675" width="53.85546875" style="1224" bestFit="1" customWidth="1"/>
    <col min="7676" max="7676" width="18" style="1224" bestFit="1" customWidth="1"/>
    <col min="7677" max="7679" width="15.85546875" style="1224" customWidth="1"/>
    <col min="7680" max="7682" width="12.28515625" style="1224" customWidth="1"/>
    <col min="7683" max="7684" width="9.28515625" style="1224"/>
    <col min="7685" max="7685" width="15" style="1224" customWidth="1"/>
    <col min="7686" max="7686" width="14.28515625" style="1224" customWidth="1"/>
    <col min="7687" max="7687" width="13.5703125" style="1224" customWidth="1"/>
    <col min="7688" max="7930" width="9.28515625" style="1224"/>
    <col min="7931" max="7931" width="53.85546875" style="1224" bestFit="1" customWidth="1"/>
    <col min="7932" max="7932" width="18" style="1224" bestFit="1" customWidth="1"/>
    <col min="7933" max="7935" width="15.85546875" style="1224" customWidth="1"/>
    <col min="7936" max="7938" width="12.28515625" style="1224" customWidth="1"/>
    <col min="7939" max="7940" width="9.28515625" style="1224"/>
    <col min="7941" max="7941" width="15" style="1224" customWidth="1"/>
    <col min="7942" max="7942" width="14.28515625" style="1224" customWidth="1"/>
    <col min="7943" max="7943" width="13.5703125" style="1224" customWidth="1"/>
    <col min="7944" max="8186" width="9.28515625" style="1224"/>
    <col min="8187" max="8187" width="53.85546875" style="1224" bestFit="1" customWidth="1"/>
    <col min="8188" max="8188" width="18" style="1224" bestFit="1" customWidth="1"/>
    <col min="8189" max="8191" width="15.85546875" style="1224" customWidth="1"/>
    <col min="8192" max="8194" width="12.28515625" style="1224" customWidth="1"/>
    <col min="8195" max="8196" width="9.28515625" style="1224"/>
    <col min="8197" max="8197" width="15" style="1224" customWidth="1"/>
    <col min="8198" max="8198" width="14.28515625" style="1224" customWidth="1"/>
    <col min="8199" max="8199" width="13.5703125" style="1224" customWidth="1"/>
    <col min="8200" max="8442" width="9.28515625" style="1224"/>
    <col min="8443" max="8443" width="53.85546875" style="1224" bestFit="1" customWidth="1"/>
    <col min="8444" max="8444" width="18" style="1224" bestFit="1" customWidth="1"/>
    <col min="8445" max="8447" width="15.85546875" style="1224" customWidth="1"/>
    <col min="8448" max="8450" width="12.28515625" style="1224" customWidth="1"/>
    <col min="8451" max="8452" width="9.28515625" style="1224"/>
    <col min="8453" max="8453" width="15" style="1224" customWidth="1"/>
    <col min="8454" max="8454" width="14.28515625" style="1224" customWidth="1"/>
    <col min="8455" max="8455" width="13.5703125" style="1224" customWidth="1"/>
    <col min="8456" max="8698" width="9.28515625" style="1224"/>
    <col min="8699" max="8699" width="53.85546875" style="1224" bestFit="1" customWidth="1"/>
    <col min="8700" max="8700" width="18" style="1224" bestFit="1" customWidth="1"/>
    <col min="8701" max="8703" width="15.85546875" style="1224" customWidth="1"/>
    <col min="8704" max="8706" width="12.28515625" style="1224" customWidth="1"/>
    <col min="8707" max="8708" width="9.28515625" style="1224"/>
    <col min="8709" max="8709" width="15" style="1224" customWidth="1"/>
    <col min="8710" max="8710" width="14.28515625" style="1224" customWidth="1"/>
    <col min="8711" max="8711" width="13.5703125" style="1224" customWidth="1"/>
    <col min="8712" max="8954" width="9.28515625" style="1224"/>
    <col min="8955" max="8955" width="53.85546875" style="1224" bestFit="1" customWidth="1"/>
    <col min="8956" max="8956" width="18" style="1224" bestFit="1" customWidth="1"/>
    <col min="8957" max="8959" width="15.85546875" style="1224" customWidth="1"/>
    <col min="8960" max="8962" width="12.28515625" style="1224" customWidth="1"/>
    <col min="8963" max="8964" width="9.28515625" style="1224"/>
    <col min="8965" max="8965" width="15" style="1224" customWidth="1"/>
    <col min="8966" max="8966" width="14.28515625" style="1224" customWidth="1"/>
    <col min="8967" max="8967" width="13.5703125" style="1224" customWidth="1"/>
    <col min="8968" max="9210" width="9.28515625" style="1224"/>
    <col min="9211" max="9211" width="53.85546875" style="1224" bestFit="1" customWidth="1"/>
    <col min="9212" max="9212" width="18" style="1224" bestFit="1" customWidth="1"/>
    <col min="9213" max="9215" width="15.85546875" style="1224" customWidth="1"/>
    <col min="9216" max="9218" width="12.28515625" style="1224" customWidth="1"/>
    <col min="9219" max="9220" width="9.28515625" style="1224"/>
    <col min="9221" max="9221" width="15" style="1224" customWidth="1"/>
    <col min="9222" max="9222" width="14.28515625" style="1224" customWidth="1"/>
    <col min="9223" max="9223" width="13.5703125" style="1224" customWidth="1"/>
    <col min="9224" max="9466" width="9.28515625" style="1224"/>
    <col min="9467" max="9467" width="53.85546875" style="1224" bestFit="1" customWidth="1"/>
    <col min="9468" max="9468" width="18" style="1224" bestFit="1" customWidth="1"/>
    <col min="9469" max="9471" width="15.85546875" style="1224" customWidth="1"/>
    <col min="9472" max="9474" width="12.28515625" style="1224" customWidth="1"/>
    <col min="9475" max="9476" width="9.28515625" style="1224"/>
    <col min="9477" max="9477" width="15" style="1224" customWidth="1"/>
    <col min="9478" max="9478" width="14.28515625" style="1224" customWidth="1"/>
    <col min="9479" max="9479" width="13.5703125" style="1224" customWidth="1"/>
    <col min="9480" max="9722" width="9.28515625" style="1224"/>
    <col min="9723" max="9723" width="53.85546875" style="1224" bestFit="1" customWidth="1"/>
    <col min="9724" max="9724" width="18" style="1224" bestFit="1" customWidth="1"/>
    <col min="9725" max="9727" width="15.85546875" style="1224" customWidth="1"/>
    <col min="9728" max="9730" width="12.28515625" style="1224" customWidth="1"/>
    <col min="9731" max="9732" width="9.28515625" style="1224"/>
    <col min="9733" max="9733" width="15" style="1224" customWidth="1"/>
    <col min="9734" max="9734" width="14.28515625" style="1224" customWidth="1"/>
    <col min="9735" max="9735" width="13.5703125" style="1224" customWidth="1"/>
    <col min="9736" max="9978" width="9.28515625" style="1224"/>
    <col min="9979" max="9979" width="53.85546875" style="1224" bestFit="1" customWidth="1"/>
    <col min="9980" max="9980" width="18" style="1224" bestFit="1" customWidth="1"/>
    <col min="9981" max="9983" width="15.85546875" style="1224" customWidth="1"/>
    <col min="9984" max="9986" width="12.28515625" style="1224" customWidth="1"/>
    <col min="9987" max="9988" width="9.28515625" style="1224"/>
    <col min="9989" max="9989" width="15" style="1224" customWidth="1"/>
    <col min="9990" max="9990" width="14.28515625" style="1224" customWidth="1"/>
    <col min="9991" max="9991" width="13.5703125" style="1224" customWidth="1"/>
    <col min="9992" max="10234" width="9.28515625" style="1224"/>
    <col min="10235" max="10235" width="53.85546875" style="1224" bestFit="1" customWidth="1"/>
    <col min="10236" max="10236" width="18" style="1224" bestFit="1" customWidth="1"/>
    <col min="10237" max="10239" width="15.85546875" style="1224" customWidth="1"/>
    <col min="10240" max="10242" width="12.28515625" style="1224" customWidth="1"/>
    <col min="10243" max="10244" width="9.28515625" style="1224"/>
    <col min="10245" max="10245" width="15" style="1224" customWidth="1"/>
    <col min="10246" max="10246" width="14.28515625" style="1224" customWidth="1"/>
    <col min="10247" max="10247" width="13.5703125" style="1224" customWidth="1"/>
    <col min="10248" max="10490" width="9.28515625" style="1224"/>
    <col min="10491" max="10491" width="53.85546875" style="1224" bestFit="1" customWidth="1"/>
    <col min="10492" max="10492" width="18" style="1224" bestFit="1" customWidth="1"/>
    <col min="10493" max="10495" width="15.85546875" style="1224" customWidth="1"/>
    <col min="10496" max="10498" width="12.28515625" style="1224" customWidth="1"/>
    <col min="10499" max="10500" width="9.28515625" style="1224"/>
    <col min="10501" max="10501" width="15" style="1224" customWidth="1"/>
    <col min="10502" max="10502" width="14.28515625" style="1224" customWidth="1"/>
    <col min="10503" max="10503" width="13.5703125" style="1224" customWidth="1"/>
    <col min="10504" max="10746" width="9.28515625" style="1224"/>
    <col min="10747" max="10747" width="53.85546875" style="1224" bestFit="1" customWidth="1"/>
    <col min="10748" max="10748" width="18" style="1224" bestFit="1" customWidth="1"/>
    <col min="10749" max="10751" width="15.85546875" style="1224" customWidth="1"/>
    <col min="10752" max="10754" width="12.28515625" style="1224" customWidth="1"/>
    <col min="10755" max="10756" width="9.28515625" style="1224"/>
    <col min="10757" max="10757" width="15" style="1224" customWidth="1"/>
    <col min="10758" max="10758" width="14.28515625" style="1224" customWidth="1"/>
    <col min="10759" max="10759" width="13.5703125" style="1224" customWidth="1"/>
    <col min="10760" max="11002" width="9.28515625" style="1224"/>
    <col min="11003" max="11003" width="53.85546875" style="1224" bestFit="1" customWidth="1"/>
    <col min="11004" max="11004" width="18" style="1224" bestFit="1" customWidth="1"/>
    <col min="11005" max="11007" width="15.85546875" style="1224" customWidth="1"/>
    <col min="11008" max="11010" width="12.28515625" style="1224" customWidth="1"/>
    <col min="11011" max="11012" width="9.28515625" style="1224"/>
    <col min="11013" max="11013" width="15" style="1224" customWidth="1"/>
    <col min="11014" max="11014" width="14.28515625" style="1224" customWidth="1"/>
    <col min="11015" max="11015" width="13.5703125" style="1224" customWidth="1"/>
    <col min="11016" max="11258" width="9.28515625" style="1224"/>
    <col min="11259" max="11259" width="53.85546875" style="1224" bestFit="1" customWidth="1"/>
    <col min="11260" max="11260" width="18" style="1224" bestFit="1" customWidth="1"/>
    <col min="11261" max="11263" width="15.85546875" style="1224" customWidth="1"/>
    <col min="11264" max="11266" width="12.28515625" style="1224" customWidth="1"/>
    <col min="11267" max="11268" width="9.28515625" style="1224"/>
    <col min="11269" max="11269" width="15" style="1224" customWidth="1"/>
    <col min="11270" max="11270" width="14.28515625" style="1224" customWidth="1"/>
    <col min="11271" max="11271" width="13.5703125" style="1224" customWidth="1"/>
    <col min="11272" max="11514" width="9.28515625" style="1224"/>
    <col min="11515" max="11515" width="53.85546875" style="1224" bestFit="1" customWidth="1"/>
    <col min="11516" max="11516" width="18" style="1224" bestFit="1" customWidth="1"/>
    <col min="11517" max="11519" width="15.85546875" style="1224" customWidth="1"/>
    <col min="11520" max="11522" width="12.28515625" style="1224" customWidth="1"/>
    <col min="11523" max="11524" width="9.28515625" style="1224"/>
    <col min="11525" max="11525" width="15" style="1224" customWidth="1"/>
    <col min="11526" max="11526" width="14.28515625" style="1224" customWidth="1"/>
    <col min="11527" max="11527" width="13.5703125" style="1224" customWidth="1"/>
    <col min="11528" max="11770" width="9.28515625" style="1224"/>
    <col min="11771" max="11771" width="53.85546875" style="1224" bestFit="1" customWidth="1"/>
    <col min="11772" max="11772" width="18" style="1224" bestFit="1" customWidth="1"/>
    <col min="11773" max="11775" width="15.85546875" style="1224" customWidth="1"/>
    <col min="11776" max="11778" width="12.28515625" style="1224" customWidth="1"/>
    <col min="11779" max="11780" width="9.28515625" style="1224"/>
    <col min="11781" max="11781" width="15" style="1224" customWidth="1"/>
    <col min="11782" max="11782" width="14.28515625" style="1224" customWidth="1"/>
    <col min="11783" max="11783" width="13.5703125" style="1224" customWidth="1"/>
    <col min="11784" max="12026" width="9.28515625" style="1224"/>
    <col min="12027" max="12027" width="53.85546875" style="1224" bestFit="1" customWidth="1"/>
    <col min="12028" max="12028" width="18" style="1224" bestFit="1" customWidth="1"/>
    <col min="12029" max="12031" width="15.85546875" style="1224" customWidth="1"/>
    <col min="12032" max="12034" width="12.28515625" style="1224" customWidth="1"/>
    <col min="12035" max="12036" width="9.28515625" style="1224"/>
    <col min="12037" max="12037" width="15" style="1224" customWidth="1"/>
    <col min="12038" max="12038" width="14.28515625" style="1224" customWidth="1"/>
    <col min="12039" max="12039" width="13.5703125" style="1224" customWidth="1"/>
    <col min="12040" max="12282" width="9.28515625" style="1224"/>
    <col min="12283" max="12283" width="53.85546875" style="1224" bestFit="1" customWidth="1"/>
    <col min="12284" max="12284" width="18" style="1224" bestFit="1" customWidth="1"/>
    <col min="12285" max="12287" width="15.85546875" style="1224" customWidth="1"/>
    <col min="12288" max="12290" width="12.28515625" style="1224" customWidth="1"/>
    <col min="12291" max="12292" width="9.28515625" style="1224"/>
    <col min="12293" max="12293" width="15" style="1224" customWidth="1"/>
    <col min="12294" max="12294" width="14.28515625" style="1224" customWidth="1"/>
    <col min="12295" max="12295" width="13.5703125" style="1224" customWidth="1"/>
    <col min="12296" max="12538" width="9.28515625" style="1224"/>
    <col min="12539" max="12539" width="53.85546875" style="1224" bestFit="1" customWidth="1"/>
    <col min="12540" max="12540" width="18" style="1224" bestFit="1" customWidth="1"/>
    <col min="12541" max="12543" width="15.85546875" style="1224" customWidth="1"/>
    <col min="12544" max="12546" width="12.28515625" style="1224" customWidth="1"/>
    <col min="12547" max="12548" width="9.28515625" style="1224"/>
    <col min="12549" max="12549" width="15" style="1224" customWidth="1"/>
    <col min="12550" max="12550" width="14.28515625" style="1224" customWidth="1"/>
    <col min="12551" max="12551" width="13.5703125" style="1224" customWidth="1"/>
    <col min="12552" max="12794" width="9.28515625" style="1224"/>
    <col min="12795" max="12795" width="53.85546875" style="1224" bestFit="1" customWidth="1"/>
    <col min="12796" max="12796" width="18" style="1224" bestFit="1" customWidth="1"/>
    <col min="12797" max="12799" width="15.85546875" style="1224" customWidth="1"/>
    <col min="12800" max="12802" width="12.28515625" style="1224" customWidth="1"/>
    <col min="12803" max="12804" width="9.28515625" style="1224"/>
    <col min="12805" max="12805" width="15" style="1224" customWidth="1"/>
    <col min="12806" max="12806" width="14.28515625" style="1224" customWidth="1"/>
    <col min="12807" max="12807" width="13.5703125" style="1224" customWidth="1"/>
    <col min="12808" max="13050" width="9.28515625" style="1224"/>
    <col min="13051" max="13051" width="53.85546875" style="1224" bestFit="1" customWidth="1"/>
    <col min="13052" max="13052" width="18" style="1224" bestFit="1" customWidth="1"/>
    <col min="13053" max="13055" width="15.85546875" style="1224" customWidth="1"/>
    <col min="13056" max="13058" width="12.28515625" style="1224" customWidth="1"/>
    <col min="13059" max="13060" width="9.28515625" style="1224"/>
    <col min="13061" max="13061" width="15" style="1224" customWidth="1"/>
    <col min="13062" max="13062" width="14.28515625" style="1224" customWidth="1"/>
    <col min="13063" max="13063" width="13.5703125" style="1224" customWidth="1"/>
    <col min="13064" max="13306" width="9.28515625" style="1224"/>
    <col min="13307" max="13307" width="53.85546875" style="1224" bestFit="1" customWidth="1"/>
    <col min="13308" max="13308" width="18" style="1224" bestFit="1" customWidth="1"/>
    <col min="13309" max="13311" width="15.85546875" style="1224" customWidth="1"/>
    <col min="13312" max="13314" width="12.28515625" style="1224" customWidth="1"/>
    <col min="13315" max="13316" width="9.28515625" style="1224"/>
    <col min="13317" max="13317" width="15" style="1224" customWidth="1"/>
    <col min="13318" max="13318" width="14.28515625" style="1224" customWidth="1"/>
    <col min="13319" max="13319" width="13.5703125" style="1224" customWidth="1"/>
    <col min="13320" max="13562" width="9.28515625" style="1224"/>
    <col min="13563" max="13563" width="53.85546875" style="1224" bestFit="1" customWidth="1"/>
    <col min="13564" max="13564" width="18" style="1224" bestFit="1" customWidth="1"/>
    <col min="13565" max="13567" width="15.85546875" style="1224" customWidth="1"/>
    <col min="13568" max="13570" width="12.28515625" style="1224" customWidth="1"/>
    <col min="13571" max="13572" width="9.28515625" style="1224"/>
    <col min="13573" max="13573" width="15" style="1224" customWidth="1"/>
    <col min="13574" max="13574" width="14.28515625" style="1224" customWidth="1"/>
    <col min="13575" max="13575" width="13.5703125" style="1224" customWidth="1"/>
    <col min="13576" max="13818" width="9.28515625" style="1224"/>
    <col min="13819" max="13819" width="53.85546875" style="1224" bestFit="1" customWidth="1"/>
    <col min="13820" max="13820" width="18" style="1224" bestFit="1" customWidth="1"/>
    <col min="13821" max="13823" width="15.85546875" style="1224" customWidth="1"/>
    <col min="13824" max="13826" width="12.28515625" style="1224" customWidth="1"/>
    <col min="13827" max="13828" width="9.28515625" style="1224"/>
    <col min="13829" max="13829" width="15" style="1224" customWidth="1"/>
    <col min="13830" max="13830" width="14.28515625" style="1224" customWidth="1"/>
    <col min="13831" max="13831" width="13.5703125" style="1224" customWidth="1"/>
    <col min="13832" max="14074" width="9.28515625" style="1224"/>
    <col min="14075" max="14075" width="53.85546875" style="1224" bestFit="1" customWidth="1"/>
    <col min="14076" max="14076" width="18" style="1224" bestFit="1" customWidth="1"/>
    <col min="14077" max="14079" width="15.85546875" style="1224" customWidth="1"/>
    <col min="14080" max="14082" width="12.28515625" style="1224" customWidth="1"/>
    <col min="14083" max="14084" width="9.28515625" style="1224"/>
    <col min="14085" max="14085" width="15" style="1224" customWidth="1"/>
    <col min="14086" max="14086" width="14.28515625" style="1224" customWidth="1"/>
    <col min="14087" max="14087" width="13.5703125" style="1224" customWidth="1"/>
    <col min="14088" max="14330" width="9.28515625" style="1224"/>
    <col min="14331" max="14331" width="53.85546875" style="1224" bestFit="1" customWidth="1"/>
    <col min="14332" max="14332" width="18" style="1224" bestFit="1" customWidth="1"/>
    <col min="14333" max="14335" width="15.85546875" style="1224" customWidth="1"/>
    <col min="14336" max="14338" width="12.28515625" style="1224" customWidth="1"/>
    <col min="14339" max="14340" width="9.28515625" style="1224"/>
    <col min="14341" max="14341" width="15" style="1224" customWidth="1"/>
    <col min="14342" max="14342" width="14.28515625" style="1224" customWidth="1"/>
    <col min="14343" max="14343" width="13.5703125" style="1224" customWidth="1"/>
    <col min="14344" max="14586" width="9.28515625" style="1224"/>
    <col min="14587" max="14587" width="53.85546875" style="1224" bestFit="1" customWidth="1"/>
    <col min="14588" max="14588" width="18" style="1224" bestFit="1" customWidth="1"/>
    <col min="14589" max="14591" width="15.85546875" style="1224" customWidth="1"/>
    <col min="14592" max="14594" width="12.28515625" style="1224" customWidth="1"/>
    <col min="14595" max="14596" width="9.28515625" style="1224"/>
    <col min="14597" max="14597" width="15" style="1224" customWidth="1"/>
    <col min="14598" max="14598" width="14.28515625" style="1224" customWidth="1"/>
    <col min="14599" max="14599" width="13.5703125" style="1224" customWidth="1"/>
    <col min="14600" max="14842" width="9.28515625" style="1224"/>
    <col min="14843" max="14843" width="53.85546875" style="1224" bestFit="1" customWidth="1"/>
    <col min="14844" max="14844" width="18" style="1224" bestFit="1" customWidth="1"/>
    <col min="14845" max="14847" width="15.85546875" style="1224" customWidth="1"/>
    <col min="14848" max="14850" width="12.28515625" style="1224" customWidth="1"/>
    <col min="14851" max="14852" width="9.28515625" style="1224"/>
    <col min="14853" max="14853" width="15" style="1224" customWidth="1"/>
    <col min="14854" max="14854" width="14.28515625" style="1224" customWidth="1"/>
    <col min="14855" max="14855" width="13.5703125" style="1224" customWidth="1"/>
    <col min="14856" max="15098" width="9.28515625" style="1224"/>
    <col min="15099" max="15099" width="53.85546875" style="1224" bestFit="1" customWidth="1"/>
    <col min="15100" max="15100" width="18" style="1224" bestFit="1" customWidth="1"/>
    <col min="15101" max="15103" width="15.85546875" style="1224" customWidth="1"/>
    <col min="15104" max="15106" width="12.28515625" style="1224" customWidth="1"/>
    <col min="15107" max="15108" width="9.28515625" style="1224"/>
    <col min="15109" max="15109" width="15" style="1224" customWidth="1"/>
    <col min="15110" max="15110" width="14.28515625" style="1224" customWidth="1"/>
    <col min="15111" max="15111" width="13.5703125" style="1224" customWidth="1"/>
    <col min="15112" max="15354" width="9.28515625" style="1224"/>
    <col min="15355" max="15355" width="53.85546875" style="1224" bestFit="1" customWidth="1"/>
    <col min="15356" max="15356" width="18" style="1224" bestFit="1" customWidth="1"/>
    <col min="15357" max="15359" width="15.85546875" style="1224" customWidth="1"/>
    <col min="15360" max="15362" width="12.28515625" style="1224" customWidth="1"/>
    <col min="15363" max="15364" width="9.28515625" style="1224"/>
    <col min="15365" max="15365" width="15" style="1224" customWidth="1"/>
    <col min="15366" max="15366" width="14.28515625" style="1224" customWidth="1"/>
    <col min="15367" max="15367" width="13.5703125" style="1224" customWidth="1"/>
    <col min="15368" max="15610" width="9.28515625" style="1224"/>
    <col min="15611" max="15611" width="53.85546875" style="1224" bestFit="1" customWidth="1"/>
    <col min="15612" max="15612" width="18" style="1224" bestFit="1" customWidth="1"/>
    <col min="15613" max="15615" width="15.85546875" style="1224" customWidth="1"/>
    <col min="15616" max="15618" width="12.28515625" style="1224" customWidth="1"/>
    <col min="15619" max="15620" width="9.28515625" style="1224"/>
    <col min="15621" max="15621" width="15" style="1224" customWidth="1"/>
    <col min="15622" max="15622" width="14.28515625" style="1224" customWidth="1"/>
    <col min="15623" max="15623" width="13.5703125" style="1224" customWidth="1"/>
    <col min="15624" max="15866" width="9.28515625" style="1224"/>
    <col min="15867" max="15867" width="53.85546875" style="1224" bestFit="1" customWidth="1"/>
    <col min="15868" max="15868" width="18" style="1224" bestFit="1" customWidth="1"/>
    <col min="15869" max="15871" width="15.85546875" style="1224" customWidth="1"/>
    <col min="15872" max="15874" width="12.28515625" style="1224" customWidth="1"/>
    <col min="15875" max="15876" width="9.28515625" style="1224"/>
    <col min="15877" max="15877" width="15" style="1224" customWidth="1"/>
    <col min="15878" max="15878" width="14.28515625" style="1224" customWidth="1"/>
    <col min="15879" max="15879" width="13.5703125" style="1224" customWidth="1"/>
    <col min="15880" max="16122" width="9.28515625" style="1224"/>
    <col min="16123" max="16123" width="53.85546875" style="1224" bestFit="1" customWidth="1"/>
    <col min="16124" max="16124" width="18" style="1224" bestFit="1" customWidth="1"/>
    <col min="16125" max="16127" width="15.85546875" style="1224" customWidth="1"/>
    <col min="16128" max="16130" width="12.28515625" style="1224" customWidth="1"/>
    <col min="16131" max="16132" width="9.28515625" style="1224"/>
    <col min="16133" max="16133" width="15" style="1224" customWidth="1"/>
    <col min="16134" max="16134" width="14.28515625" style="1224" customWidth="1"/>
    <col min="16135" max="16135" width="13.5703125" style="1224" customWidth="1"/>
    <col min="16136" max="16384" width="9.28515625" style="1224"/>
  </cols>
  <sheetData>
    <row r="1" spans="1:10" ht="17.25" customHeight="1">
      <c r="A1" s="1222" t="s">
        <v>500</v>
      </c>
      <c r="B1" s="1222"/>
      <c r="C1" s="1223"/>
      <c r="D1" s="1223"/>
      <c r="E1" s="1223"/>
      <c r="F1" s="1223"/>
      <c r="G1" s="1223"/>
      <c r="H1" s="1223"/>
      <c r="J1" s="1224"/>
    </row>
    <row r="2" spans="1:10" ht="17.25" customHeight="1">
      <c r="A2" s="1225"/>
      <c r="B2" s="1225"/>
      <c r="C2" s="1223"/>
      <c r="D2" s="1223"/>
      <c r="E2" s="1223"/>
      <c r="F2" s="1223"/>
      <c r="G2" s="1223"/>
      <c r="H2" s="1223"/>
      <c r="J2" s="1224"/>
    </row>
    <row r="3" spans="1:10" ht="17.25" customHeight="1">
      <c r="A3" s="1226" t="s">
        <v>772</v>
      </c>
      <c r="B3" s="1227"/>
      <c r="C3" s="1228"/>
      <c r="D3" s="1228"/>
      <c r="E3" s="1228"/>
      <c r="F3" s="1228"/>
      <c r="G3" s="1228"/>
      <c r="H3" s="1228"/>
      <c r="J3" s="1224"/>
    </row>
    <row r="4" spans="1:10" ht="17.25" customHeight="1">
      <c r="A4" s="1226"/>
      <c r="B4" s="1227"/>
      <c r="C4" s="1228"/>
      <c r="D4" s="1228"/>
      <c r="E4" s="1228"/>
      <c r="F4" s="1228"/>
      <c r="G4" s="1228"/>
      <c r="H4" s="1228"/>
      <c r="J4" s="1224"/>
    </row>
    <row r="5" spans="1:10" ht="15" customHeight="1">
      <c r="A5" s="1229"/>
      <c r="B5" s="1229"/>
      <c r="C5" s="1230"/>
      <c r="D5" s="1231"/>
      <c r="E5" s="1231"/>
      <c r="F5" s="1231"/>
      <c r="G5" s="1232"/>
      <c r="H5" s="1233" t="s">
        <v>2</v>
      </c>
      <c r="J5" s="1224"/>
    </row>
    <row r="8" spans="1:10" ht="16.350000000000001" customHeight="1">
      <c r="A8" s="1234"/>
      <c r="B8" s="1235" t="s">
        <v>773</v>
      </c>
      <c r="C8" s="1236" t="s">
        <v>229</v>
      </c>
      <c r="D8" s="1237"/>
      <c r="E8" s="1237"/>
      <c r="F8" s="1238" t="s">
        <v>433</v>
      </c>
      <c r="G8" s="1239"/>
      <c r="H8" s="1240"/>
      <c r="J8" s="1224"/>
    </row>
    <row r="9" spans="1:10" ht="16.350000000000001" customHeight="1">
      <c r="A9" s="1241" t="s">
        <v>3</v>
      </c>
      <c r="B9" s="1242" t="s">
        <v>228</v>
      </c>
      <c r="C9" s="1243"/>
      <c r="D9" s="1243"/>
      <c r="E9" s="1243"/>
      <c r="F9" s="1243" t="s">
        <v>4</v>
      </c>
      <c r="G9" s="1243" t="s">
        <v>4</v>
      </c>
      <c r="H9" s="1244"/>
      <c r="J9" s="1224"/>
    </row>
    <row r="10" spans="1:10" ht="16.350000000000001" customHeight="1">
      <c r="A10" s="1245"/>
      <c r="B10" s="1246" t="s">
        <v>774</v>
      </c>
      <c r="C10" s="1243" t="s">
        <v>434</v>
      </c>
      <c r="D10" s="1243" t="s">
        <v>435</v>
      </c>
      <c r="E10" s="1243" t="s">
        <v>436</v>
      </c>
      <c r="F10" s="1247" t="s">
        <v>232</v>
      </c>
      <c r="G10" s="1247" t="s">
        <v>437</v>
      </c>
      <c r="H10" s="1248" t="s">
        <v>438</v>
      </c>
      <c r="J10" s="1224"/>
    </row>
    <row r="11" spans="1:10" s="1253" customFormat="1" ht="9.75" customHeight="1">
      <c r="A11" s="1249" t="s">
        <v>439</v>
      </c>
      <c r="B11" s="1250">
        <v>2</v>
      </c>
      <c r="C11" s="1251">
        <v>3</v>
      </c>
      <c r="D11" s="1251">
        <v>4</v>
      </c>
      <c r="E11" s="1251">
        <v>5</v>
      </c>
      <c r="F11" s="1251">
        <v>6</v>
      </c>
      <c r="G11" s="1251">
        <v>7</v>
      </c>
      <c r="H11" s="1252">
        <v>8</v>
      </c>
    </row>
    <row r="12" spans="1:10" ht="24" customHeight="1">
      <c r="A12" s="1254" t="s">
        <v>440</v>
      </c>
      <c r="B12" s="1255">
        <v>80475876</v>
      </c>
      <c r="C12" s="1008">
        <v>4006743</v>
      </c>
      <c r="D12" s="1008">
        <v>10199907</v>
      </c>
      <c r="E12" s="1008"/>
      <c r="F12" s="1256">
        <f>C12/B12</f>
        <v>4.9788125325905118E-2</v>
      </c>
      <c r="G12" s="1256">
        <f>D12/B12</f>
        <v>0.12674490178895351</v>
      </c>
      <c r="H12" s="1256"/>
      <c r="J12" s="1224"/>
    </row>
    <row r="13" spans="1:10" ht="24" customHeight="1">
      <c r="A13" s="1257" t="s">
        <v>441</v>
      </c>
      <c r="B13" s="1255">
        <v>87340722</v>
      </c>
      <c r="C13" s="1008">
        <v>3925325</v>
      </c>
      <c r="D13" s="1008">
        <v>10137499</v>
      </c>
      <c r="E13" s="1008"/>
      <c r="F13" s="1258">
        <f>C13/B13</f>
        <v>4.4942667178776013E-2</v>
      </c>
      <c r="G13" s="1259">
        <f>D13/B13</f>
        <v>0.11606841308227335</v>
      </c>
      <c r="H13" s="1260"/>
      <c r="J13" s="1224"/>
    </row>
    <row r="14" spans="1:10" ht="24" customHeight="1">
      <c r="A14" s="1245" t="s">
        <v>775</v>
      </c>
      <c r="B14" s="1261">
        <f>B12-B13</f>
        <v>-6864846</v>
      </c>
      <c r="C14" s="1261">
        <v>81419</v>
      </c>
      <c r="D14" s="1261">
        <f>D12-D13</f>
        <v>62408</v>
      </c>
      <c r="E14" s="1221"/>
      <c r="F14" s="1262"/>
      <c r="G14" s="1263"/>
      <c r="H14" s="1262"/>
      <c r="J14" s="1224"/>
    </row>
    <row r="17" spans="3:10">
      <c r="C17" s="1265"/>
    </row>
    <row r="20" spans="3:10">
      <c r="J20" s="1266"/>
    </row>
    <row r="21" spans="3:10">
      <c r="J21" s="1266"/>
    </row>
    <row r="22" spans="3:10">
      <c r="J22" s="1266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65" firstPageNumber="57" orientation="landscape" useFirstPageNumber="1" r:id="rId1"/>
  <headerFooter alignWithMargins="0">
    <oddHeader>&amp;C&amp;"Arial CE,Pogrubiony"&amp;12-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="76" zoomScaleNormal="76" zoomScaleSheetLayoutView="76" workbookViewId="0">
      <selection activeCell="R17" sqref="R17"/>
    </sheetView>
  </sheetViews>
  <sheetFormatPr defaultColWidth="9.28515625" defaultRowHeight="15"/>
  <cols>
    <col min="1" max="1" width="103.140625" style="1269" customWidth="1"/>
    <col min="2" max="2" width="20.5703125" style="1269" customWidth="1"/>
    <col min="3" max="3" width="19.42578125" style="1317" customWidth="1"/>
    <col min="4" max="4" width="16.7109375" style="1269" customWidth="1"/>
    <col min="5" max="5" width="9.28515625" style="1269"/>
    <col min="6" max="6" width="8.42578125" style="1269" customWidth="1"/>
    <col min="7" max="7" width="17.5703125" style="1269" bestFit="1" customWidth="1"/>
    <col min="8" max="8" width="21.7109375" style="1269" customWidth="1"/>
    <col min="9" max="9" width="21.28515625" style="1269" customWidth="1"/>
    <col min="10" max="245" width="9.28515625" style="1269"/>
    <col min="246" max="246" width="103.140625" style="1269" customWidth="1"/>
    <col min="247" max="247" width="20.5703125" style="1269" customWidth="1"/>
    <col min="248" max="248" width="19.42578125" style="1269" customWidth="1"/>
    <col min="249" max="249" width="16.7109375" style="1269" customWidth="1"/>
    <col min="250" max="250" width="12.85546875" style="1269" customWidth="1"/>
    <col min="251" max="251" width="11" style="1269" bestFit="1" customWidth="1"/>
    <col min="252" max="256" width="9.28515625" style="1269"/>
    <col min="257" max="257" width="103.140625" style="1269" customWidth="1"/>
    <col min="258" max="258" width="20.5703125" style="1269" customWidth="1"/>
    <col min="259" max="259" width="19.42578125" style="1269" customWidth="1"/>
    <col min="260" max="260" width="16.7109375" style="1269" customWidth="1"/>
    <col min="261" max="261" width="9.28515625" style="1269"/>
    <col min="262" max="262" width="8.42578125" style="1269" customWidth="1"/>
    <col min="263" max="263" width="17.5703125" style="1269" bestFit="1" customWidth="1"/>
    <col min="264" max="264" width="21.7109375" style="1269" customWidth="1"/>
    <col min="265" max="265" width="21.28515625" style="1269" customWidth="1"/>
    <col min="266" max="501" width="9.28515625" style="1269"/>
    <col min="502" max="502" width="103.140625" style="1269" customWidth="1"/>
    <col min="503" max="503" width="20.5703125" style="1269" customWidth="1"/>
    <col min="504" max="504" width="19.42578125" style="1269" customWidth="1"/>
    <col min="505" max="505" width="16.7109375" style="1269" customWidth="1"/>
    <col min="506" max="506" width="12.85546875" style="1269" customWidth="1"/>
    <col min="507" max="507" width="11" style="1269" bestFit="1" customWidth="1"/>
    <col min="508" max="512" width="9.28515625" style="1269"/>
    <col min="513" max="513" width="103.140625" style="1269" customWidth="1"/>
    <col min="514" max="514" width="20.5703125" style="1269" customWidth="1"/>
    <col min="515" max="515" width="19.42578125" style="1269" customWidth="1"/>
    <col min="516" max="516" width="16.7109375" style="1269" customWidth="1"/>
    <col min="517" max="517" width="9.28515625" style="1269"/>
    <col min="518" max="518" width="8.42578125" style="1269" customWidth="1"/>
    <col min="519" max="519" width="17.5703125" style="1269" bestFit="1" customWidth="1"/>
    <col min="520" max="520" width="21.7109375" style="1269" customWidth="1"/>
    <col min="521" max="521" width="21.28515625" style="1269" customWidth="1"/>
    <col min="522" max="757" width="9.28515625" style="1269"/>
    <col min="758" max="758" width="103.140625" style="1269" customWidth="1"/>
    <col min="759" max="759" width="20.5703125" style="1269" customWidth="1"/>
    <col min="760" max="760" width="19.42578125" style="1269" customWidth="1"/>
    <col min="761" max="761" width="16.7109375" style="1269" customWidth="1"/>
    <col min="762" max="762" width="12.85546875" style="1269" customWidth="1"/>
    <col min="763" max="763" width="11" style="1269" bestFit="1" customWidth="1"/>
    <col min="764" max="768" width="9.28515625" style="1269"/>
    <col min="769" max="769" width="103.140625" style="1269" customWidth="1"/>
    <col min="770" max="770" width="20.5703125" style="1269" customWidth="1"/>
    <col min="771" max="771" width="19.42578125" style="1269" customWidth="1"/>
    <col min="772" max="772" width="16.7109375" style="1269" customWidth="1"/>
    <col min="773" max="773" width="9.28515625" style="1269"/>
    <col min="774" max="774" width="8.42578125" style="1269" customWidth="1"/>
    <col min="775" max="775" width="17.5703125" style="1269" bestFit="1" customWidth="1"/>
    <col min="776" max="776" width="21.7109375" style="1269" customWidth="1"/>
    <col min="777" max="777" width="21.28515625" style="1269" customWidth="1"/>
    <col min="778" max="1013" width="9.28515625" style="1269"/>
    <col min="1014" max="1014" width="103.140625" style="1269" customWidth="1"/>
    <col min="1015" max="1015" width="20.5703125" style="1269" customWidth="1"/>
    <col min="1016" max="1016" width="19.42578125" style="1269" customWidth="1"/>
    <col min="1017" max="1017" width="16.7109375" style="1269" customWidth="1"/>
    <col min="1018" max="1018" width="12.85546875" style="1269" customWidth="1"/>
    <col min="1019" max="1019" width="11" style="1269" bestFit="1" customWidth="1"/>
    <col min="1020" max="1024" width="9.28515625" style="1269"/>
    <col min="1025" max="1025" width="103.140625" style="1269" customWidth="1"/>
    <col min="1026" max="1026" width="20.5703125" style="1269" customWidth="1"/>
    <col min="1027" max="1027" width="19.42578125" style="1269" customWidth="1"/>
    <col min="1028" max="1028" width="16.7109375" style="1269" customWidth="1"/>
    <col min="1029" max="1029" width="9.28515625" style="1269"/>
    <col min="1030" max="1030" width="8.42578125" style="1269" customWidth="1"/>
    <col min="1031" max="1031" width="17.5703125" style="1269" bestFit="1" customWidth="1"/>
    <col min="1032" max="1032" width="21.7109375" style="1269" customWidth="1"/>
    <col min="1033" max="1033" width="21.28515625" style="1269" customWidth="1"/>
    <col min="1034" max="1269" width="9.28515625" style="1269"/>
    <col min="1270" max="1270" width="103.140625" style="1269" customWidth="1"/>
    <col min="1271" max="1271" width="20.5703125" style="1269" customWidth="1"/>
    <col min="1272" max="1272" width="19.42578125" style="1269" customWidth="1"/>
    <col min="1273" max="1273" width="16.7109375" style="1269" customWidth="1"/>
    <col min="1274" max="1274" width="12.85546875" style="1269" customWidth="1"/>
    <col min="1275" max="1275" width="11" style="1269" bestFit="1" customWidth="1"/>
    <col min="1276" max="1280" width="9.28515625" style="1269"/>
    <col min="1281" max="1281" width="103.140625" style="1269" customWidth="1"/>
    <col min="1282" max="1282" width="20.5703125" style="1269" customWidth="1"/>
    <col min="1283" max="1283" width="19.42578125" style="1269" customWidth="1"/>
    <col min="1284" max="1284" width="16.7109375" style="1269" customWidth="1"/>
    <col min="1285" max="1285" width="9.28515625" style="1269"/>
    <col min="1286" max="1286" width="8.42578125" style="1269" customWidth="1"/>
    <col min="1287" max="1287" width="17.5703125" style="1269" bestFit="1" customWidth="1"/>
    <col min="1288" max="1288" width="21.7109375" style="1269" customWidth="1"/>
    <col min="1289" max="1289" width="21.28515625" style="1269" customWidth="1"/>
    <col min="1290" max="1525" width="9.28515625" style="1269"/>
    <col min="1526" max="1526" width="103.140625" style="1269" customWidth="1"/>
    <col min="1527" max="1527" width="20.5703125" style="1269" customWidth="1"/>
    <col min="1528" max="1528" width="19.42578125" style="1269" customWidth="1"/>
    <col min="1529" max="1529" width="16.7109375" style="1269" customWidth="1"/>
    <col min="1530" max="1530" width="12.85546875" style="1269" customWidth="1"/>
    <col min="1531" max="1531" width="11" style="1269" bestFit="1" customWidth="1"/>
    <col min="1532" max="1536" width="9.28515625" style="1269"/>
    <col min="1537" max="1537" width="103.140625" style="1269" customWidth="1"/>
    <col min="1538" max="1538" width="20.5703125" style="1269" customWidth="1"/>
    <col min="1539" max="1539" width="19.42578125" style="1269" customWidth="1"/>
    <col min="1540" max="1540" width="16.7109375" style="1269" customWidth="1"/>
    <col min="1541" max="1541" width="9.28515625" style="1269"/>
    <col min="1542" max="1542" width="8.42578125" style="1269" customWidth="1"/>
    <col min="1543" max="1543" width="17.5703125" style="1269" bestFit="1" customWidth="1"/>
    <col min="1544" max="1544" width="21.7109375" style="1269" customWidth="1"/>
    <col min="1545" max="1545" width="21.28515625" style="1269" customWidth="1"/>
    <col min="1546" max="1781" width="9.28515625" style="1269"/>
    <col min="1782" max="1782" width="103.140625" style="1269" customWidth="1"/>
    <col min="1783" max="1783" width="20.5703125" style="1269" customWidth="1"/>
    <col min="1784" max="1784" width="19.42578125" style="1269" customWidth="1"/>
    <col min="1785" max="1785" width="16.7109375" style="1269" customWidth="1"/>
    <col min="1786" max="1786" width="12.85546875" style="1269" customWidth="1"/>
    <col min="1787" max="1787" width="11" style="1269" bestFit="1" customWidth="1"/>
    <col min="1788" max="1792" width="9.28515625" style="1269"/>
    <col min="1793" max="1793" width="103.140625" style="1269" customWidth="1"/>
    <col min="1794" max="1794" width="20.5703125" style="1269" customWidth="1"/>
    <col min="1795" max="1795" width="19.42578125" style="1269" customWidth="1"/>
    <col min="1796" max="1796" width="16.7109375" style="1269" customWidth="1"/>
    <col min="1797" max="1797" width="9.28515625" style="1269"/>
    <col min="1798" max="1798" width="8.42578125" style="1269" customWidth="1"/>
    <col min="1799" max="1799" width="17.5703125" style="1269" bestFit="1" customWidth="1"/>
    <col min="1800" max="1800" width="21.7109375" style="1269" customWidth="1"/>
    <col min="1801" max="1801" width="21.28515625" style="1269" customWidth="1"/>
    <col min="1802" max="2037" width="9.28515625" style="1269"/>
    <col min="2038" max="2038" width="103.140625" style="1269" customWidth="1"/>
    <col min="2039" max="2039" width="20.5703125" style="1269" customWidth="1"/>
    <col min="2040" max="2040" width="19.42578125" style="1269" customWidth="1"/>
    <col min="2041" max="2041" width="16.7109375" style="1269" customWidth="1"/>
    <col min="2042" max="2042" width="12.85546875" style="1269" customWidth="1"/>
    <col min="2043" max="2043" width="11" style="1269" bestFit="1" customWidth="1"/>
    <col min="2044" max="2048" width="9.28515625" style="1269"/>
    <col min="2049" max="2049" width="103.140625" style="1269" customWidth="1"/>
    <col min="2050" max="2050" width="20.5703125" style="1269" customWidth="1"/>
    <col min="2051" max="2051" width="19.42578125" style="1269" customWidth="1"/>
    <col min="2052" max="2052" width="16.7109375" style="1269" customWidth="1"/>
    <col min="2053" max="2053" width="9.28515625" style="1269"/>
    <col min="2054" max="2054" width="8.42578125" style="1269" customWidth="1"/>
    <col min="2055" max="2055" width="17.5703125" style="1269" bestFit="1" customWidth="1"/>
    <col min="2056" max="2056" width="21.7109375" style="1269" customWidth="1"/>
    <col min="2057" max="2057" width="21.28515625" style="1269" customWidth="1"/>
    <col min="2058" max="2293" width="9.28515625" style="1269"/>
    <col min="2294" max="2294" width="103.140625" style="1269" customWidth="1"/>
    <col min="2295" max="2295" width="20.5703125" style="1269" customWidth="1"/>
    <col min="2296" max="2296" width="19.42578125" style="1269" customWidth="1"/>
    <col min="2297" max="2297" width="16.7109375" style="1269" customWidth="1"/>
    <col min="2298" max="2298" width="12.85546875" style="1269" customWidth="1"/>
    <col min="2299" max="2299" width="11" style="1269" bestFit="1" customWidth="1"/>
    <col min="2300" max="2304" width="9.28515625" style="1269"/>
    <col min="2305" max="2305" width="103.140625" style="1269" customWidth="1"/>
    <col min="2306" max="2306" width="20.5703125" style="1269" customWidth="1"/>
    <col min="2307" max="2307" width="19.42578125" style="1269" customWidth="1"/>
    <col min="2308" max="2308" width="16.7109375" style="1269" customWidth="1"/>
    <col min="2309" max="2309" width="9.28515625" style="1269"/>
    <col min="2310" max="2310" width="8.42578125" style="1269" customWidth="1"/>
    <col min="2311" max="2311" width="17.5703125" style="1269" bestFit="1" customWidth="1"/>
    <col min="2312" max="2312" width="21.7109375" style="1269" customWidth="1"/>
    <col min="2313" max="2313" width="21.28515625" style="1269" customWidth="1"/>
    <col min="2314" max="2549" width="9.28515625" style="1269"/>
    <col min="2550" max="2550" width="103.140625" style="1269" customWidth="1"/>
    <col min="2551" max="2551" width="20.5703125" style="1269" customWidth="1"/>
    <col min="2552" max="2552" width="19.42578125" style="1269" customWidth="1"/>
    <col min="2553" max="2553" width="16.7109375" style="1269" customWidth="1"/>
    <col min="2554" max="2554" width="12.85546875" style="1269" customWidth="1"/>
    <col min="2555" max="2555" width="11" style="1269" bestFit="1" customWidth="1"/>
    <col min="2556" max="2560" width="9.28515625" style="1269"/>
    <col min="2561" max="2561" width="103.140625" style="1269" customWidth="1"/>
    <col min="2562" max="2562" width="20.5703125" style="1269" customWidth="1"/>
    <col min="2563" max="2563" width="19.42578125" style="1269" customWidth="1"/>
    <col min="2564" max="2564" width="16.7109375" style="1269" customWidth="1"/>
    <col min="2565" max="2565" width="9.28515625" style="1269"/>
    <col min="2566" max="2566" width="8.42578125" style="1269" customWidth="1"/>
    <col min="2567" max="2567" width="17.5703125" style="1269" bestFit="1" customWidth="1"/>
    <col min="2568" max="2568" width="21.7109375" style="1269" customWidth="1"/>
    <col min="2569" max="2569" width="21.28515625" style="1269" customWidth="1"/>
    <col min="2570" max="2805" width="9.28515625" style="1269"/>
    <col min="2806" max="2806" width="103.140625" style="1269" customWidth="1"/>
    <col min="2807" max="2807" width="20.5703125" style="1269" customWidth="1"/>
    <col min="2808" max="2808" width="19.42578125" style="1269" customWidth="1"/>
    <col min="2809" max="2809" width="16.7109375" style="1269" customWidth="1"/>
    <col min="2810" max="2810" width="12.85546875" style="1269" customWidth="1"/>
    <col min="2811" max="2811" width="11" style="1269" bestFit="1" customWidth="1"/>
    <col min="2812" max="2816" width="9.28515625" style="1269"/>
    <col min="2817" max="2817" width="103.140625" style="1269" customWidth="1"/>
    <col min="2818" max="2818" width="20.5703125" style="1269" customWidth="1"/>
    <col min="2819" max="2819" width="19.42578125" style="1269" customWidth="1"/>
    <col min="2820" max="2820" width="16.7109375" style="1269" customWidth="1"/>
    <col min="2821" max="2821" width="9.28515625" style="1269"/>
    <col min="2822" max="2822" width="8.42578125" style="1269" customWidth="1"/>
    <col min="2823" max="2823" width="17.5703125" style="1269" bestFit="1" customWidth="1"/>
    <col min="2824" max="2824" width="21.7109375" style="1269" customWidth="1"/>
    <col min="2825" max="2825" width="21.28515625" style="1269" customWidth="1"/>
    <col min="2826" max="3061" width="9.28515625" style="1269"/>
    <col min="3062" max="3062" width="103.140625" style="1269" customWidth="1"/>
    <col min="3063" max="3063" width="20.5703125" style="1269" customWidth="1"/>
    <col min="3064" max="3064" width="19.42578125" style="1269" customWidth="1"/>
    <col min="3065" max="3065" width="16.7109375" style="1269" customWidth="1"/>
    <col min="3066" max="3066" width="12.85546875" style="1269" customWidth="1"/>
    <col min="3067" max="3067" width="11" style="1269" bestFit="1" customWidth="1"/>
    <col min="3068" max="3072" width="9.28515625" style="1269"/>
    <col min="3073" max="3073" width="103.140625" style="1269" customWidth="1"/>
    <col min="3074" max="3074" width="20.5703125" style="1269" customWidth="1"/>
    <col min="3075" max="3075" width="19.42578125" style="1269" customWidth="1"/>
    <col min="3076" max="3076" width="16.7109375" style="1269" customWidth="1"/>
    <col min="3077" max="3077" width="9.28515625" style="1269"/>
    <col min="3078" max="3078" width="8.42578125" style="1269" customWidth="1"/>
    <col min="3079" max="3079" width="17.5703125" style="1269" bestFit="1" customWidth="1"/>
    <col min="3080" max="3080" width="21.7109375" style="1269" customWidth="1"/>
    <col min="3081" max="3081" width="21.28515625" style="1269" customWidth="1"/>
    <col min="3082" max="3317" width="9.28515625" style="1269"/>
    <col min="3318" max="3318" width="103.140625" style="1269" customWidth="1"/>
    <col min="3319" max="3319" width="20.5703125" style="1269" customWidth="1"/>
    <col min="3320" max="3320" width="19.42578125" style="1269" customWidth="1"/>
    <col min="3321" max="3321" width="16.7109375" style="1269" customWidth="1"/>
    <col min="3322" max="3322" width="12.85546875" style="1269" customWidth="1"/>
    <col min="3323" max="3323" width="11" style="1269" bestFit="1" customWidth="1"/>
    <col min="3324" max="3328" width="9.28515625" style="1269"/>
    <col min="3329" max="3329" width="103.140625" style="1269" customWidth="1"/>
    <col min="3330" max="3330" width="20.5703125" style="1269" customWidth="1"/>
    <col min="3331" max="3331" width="19.42578125" style="1269" customWidth="1"/>
    <col min="3332" max="3332" width="16.7109375" style="1269" customWidth="1"/>
    <col min="3333" max="3333" width="9.28515625" style="1269"/>
    <col min="3334" max="3334" width="8.42578125" style="1269" customWidth="1"/>
    <col min="3335" max="3335" width="17.5703125" style="1269" bestFit="1" customWidth="1"/>
    <col min="3336" max="3336" width="21.7109375" style="1269" customWidth="1"/>
    <col min="3337" max="3337" width="21.28515625" style="1269" customWidth="1"/>
    <col min="3338" max="3573" width="9.28515625" style="1269"/>
    <col min="3574" max="3574" width="103.140625" style="1269" customWidth="1"/>
    <col min="3575" max="3575" width="20.5703125" style="1269" customWidth="1"/>
    <col min="3576" max="3576" width="19.42578125" style="1269" customWidth="1"/>
    <col min="3577" max="3577" width="16.7109375" style="1269" customWidth="1"/>
    <col min="3578" max="3578" width="12.85546875" style="1269" customWidth="1"/>
    <col min="3579" max="3579" width="11" style="1269" bestFit="1" customWidth="1"/>
    <col min="3580" max="3584" width="9.28515625" style="1269"/>
    <col min="3585" max="3585" width="103.140625" style="1269" customWidth="1"/>
    <col min="3586" max="3586" width="20.5703125" style="1269" customWidth="1"/>
    <col min="3587" max="3587" width="19.42578125" style="1269" customWidth="1"/>
    <col min="3588" max="3588" width="16.7109375" style="1269" customWidth="1"/>
    <col min="3589" max="3589" width="9.28515625" style="1269"/>
    <col min="3590" max="3590" width="8.42578125" style="1269" customWidth="1"/>
    <col min="3591" max="3591" width="17.5703125" style="1269" bestFit="1" customWidth="1"/>
    <col min="3592" max="3592" width="21.7109375" style="1269" customWidth="1"/>
    <col min="3593" max="3593" width="21.28515625" style="1269" customWidth="1"/>
    <col min="3594" max="3829" width="9.28515625" style="1269"/>
    <col min="3830" max="3830" width="103.140625" style="1269" customWidth="1"/>
    <col min="3831" max="3831" width="20.5703125" style="1269" customWidth="1"/>
    <col min="3832" max="3832" width="19.42578125" style="1269" customWidth="1"/>
    <col min="3833" max="3833" width="16.7109375" style="1269" customWidth="1"/>
    <col min="3834" max="3834" width="12.85546875" style="1269" customWidth="1"/>
    <col min="3835" max="3835" width="11" style="1269" bestFit="1" customWidth="1"/>
    <col min="3836" max="3840" width="9.28515625" style="1269"/>
    <col min="3841" max="3841" width="103.140625" style="1269" customWidth="1"/>
    <col min="3842" max="3842" width="20.5703125" style="1269" customWidth="1"/>
    <col min="3843" max="3843" width="19.42578125" style="1269" customWidth="1"/>
    <col min="3844" max="3844" width="16.7109375" style="1269" customWidth="1"/>
    <col min="3845" max="3845" width="9.28515625" style="1269"/>
    <col min="3846" max="3846" width="8.42578125" style="1269" customWidth="1"/>
    <col min="3847" max="3847" width="17.5703125" style="1269" bestFit="1" customWidth="1"/>
    <col min="3848" max="3848" width="21.7109375" style="1269" customWidth="1"/>
    <col min="3849" max="3849" width="21.28515625" style="1269" customWidth="1"/>
    <col min="3850" max="4085" width="9.28515625" style="1269"/>
    <col min="4086" max="4086" width="103.140625" style="1269" customWidth="1"/>
    <col min="4087" max="4087" width="20.5703125" style="1269" customWidth="1"/>
    <col min="4088" max="4088" width="19.42578125" style="1269" customWidth="1"/>
    <col min="4089" max="4089" width="16.7109375" style="1269" customWidth="1"/>
    <col min="4090" max="4090" width="12.85546875" style="1269" customWidth="1"/>
    <col min="4091" max="4091" width="11" style="1269" bestFit="1" customWidth="1"/>
    <col min="4092" max="4096" width="9.28515625" style="1269"/>
    <col min="4097" max="4097" width="103.140625" style="1269" customWidth="1"/>
    <col min="4098" max="4098" width="20.5703125" style="1269" customWidth="1"/>
    <col min="4099" max="4099" width="19.42578125" style="1269" customWidth="1"/>
    <col min="4100" max="4100" width="16.7109375" style="1269" customWidth="1"/>
    <col min="4101" max="4101" width="9.28515625" style="1269"/>
    <col min="4102" max="4102" width="8.42578125" style="1269" customWidth="1"/>
    <col min="4103" max="4103" width="17.5703125" style="1269" bestFit="1" customWidth="1"/>
    <col min="4104" max="4104" width="21.7109375" style="1269" customWidth="1"/>
    <col min="4105" max="4105" width="21.28515625" style="1269" customWidth="1"/>
    <col min="4106" max="4341" width="9.28515625" style="1269"/>
    <col min="4342" max="4342" width="103.140625" style="1269" customWidth="1"/>
    <col min="4343" max="4343" width="20.5703125" style="1269" customWidth="1"/>
    <col min="4344" max="4344" width="19.42578125" style="1269" customWidth="1"/>
    <col min="4345" max="4345" width="16.7109375" style="1269" customWidth="1"/>
    <col min="4346" max="4346" width="12.85546875" style="1269" customWidth="1"/>
    <col min="4347" max="4347" width="11" style="1269" bestFit="1" customWidth="1"/>
    <col min="4348" max="4352" width="9.28515625" style="1269"/>
    <col min="4353" max="4353" width="103.140625" style="1269" customWidth="1"/>
    <col min="4354" max="4354" width="20.5703125" style="1269" customWidth="1"/>
    <col min="4355" max="4355" width="19.42578125" style="1269" customWidth="1"/>
    <col min="4356" max="4356" width="16.7109375" style="1269" customWidth="1"/>
    <col min="4357" max="4357" width="9.28515625" style="1269"/>
    <col min="4358" max="4358" width="8.42578125" style="1269" customWidth="1"/>
    <col min="4359" max="4359" width="17.5703125" style="1269" bestFit="1" customWidth="1"/>
    <col min="4360" max="4360" width="21.7109375" style="1269" customWidth="1"/>
    <col min="4361" max="4361" width="21.28515625" style="1269" customWidth="1"/>
    <col min="4362" max="4597" width="9.28515625" style="1269"/>
    <col min="4598" max="4598" width="103.140625" style="1269" customWidth="1"/>
    <col min="4599" max="4599" width="20.5703125" style="1269" customWidth="1"/>
    <col min="4600" max="4600" width="19.42578125" style="1269" customWidth="1"/>
    <col min="4601" max="4601" width="16.7109375" style="1269" customWidth="1"/>
    <col min="4602" max="4602" width="12.85546875" style="1269" customWidth="1"/>
    <col min="4603" max="4603" width="11" style="1269" bestFit="1" customWidth="1"/>
    <col min="4604" max="4608" width="9.28515625" style="1269"/>
    <col min="4609" max="4609" width="103.140625" style="1269" customWidth="1"/>
    <col min="4610" max="4610" width="20.5703125" style="1269" customWidth="1"/>
    <col min="4611" max="4611" width="19.42578125" style="1269" customWidth="1"/>
    <col min="4612" max="4612" width="16.7109375" style="1269" customWidth="1"/>
    <col min="4613" max="4613" width="9.28515625" style="1269"/>
    <col min="4614" max="4614" width="8.42578125" style="1269" customWidth="1"/>
    <col min="4615" max="4615" width="17.5703125" style="1269" bestFit="1" customWidth="1"/>
    <col min="4616" max="4616" width="21.7109375" style="1269" customWidth="1"/>
    <col min="4617" max="4617" width="21.28515625" style="1269" customWidth="1"/>
    <col min="4618" max="4853" width="9.28515625" style="1269"/>
    <col min="4854" max="4854" width="103.140625" style="1269" customWidth="1"/>
    <col min="4855" max="4855" width="20.5703125" style="1269" customWidth="1"/>
    <col min="4856" max="4856" width="19.42578125" style="1269" customWidth="1"/>
    <col min="4857" max="4857" width="16.7109375" style="1269" customWidth="1"/>
    <col min="4858" max="4858" width="12.85546875" style="1269" customWidth="1"/>
    <col min="4859" max="4859" width="11" style="1269" bestFit="1" customWidth="1"/>
    <col min="4860" max="4864" width="9.28515625" style="1269"/>
    <col min="4865" max="4865" width="103.140625" style="1269" customWidth="1"/>
    <col min="4866" max="4866" width="20.5703125" style="1269" customWidth="1"/>
    <col min="4867" max="4867" width="19.42578125" style="1269" customWidth="1"/>
    <col min="4868" max="4868" width="16.7109375" style="1269" customWidth="1"/>
    <col min="4869" max="4869" width="9.28515625" style="1269"/>
    <col min="4870" max="4870" width="8.42578125" style="1269" customWidth="1"/>
    <col min="4871" max="4871" width="17.5703125" style="1269" bestFit="1" customWidth="1"/>
    <col min="4872" max="4872" width="21.7109375" style="1269" customWidth="1"/>
    <col min="4873" max="4873" width="21.28515625" style="1269" customWidth="1"/>
    <col min="4874" max="5109" width="9.28515625" style="1269"/>
    <col min="5110" max="5110" width="103.140625" style="1269" customWidth="1"/>
    <col min="5111" max="5111" width="20.5703125" style="1269" customWidth="1"/>
    <col min="5112" max="5112" width="19.42578125" style="1269" customWidth="1"/>
    <col min="5113" max="5113" width="16.7109375" style="1269" customWidth="1"/>
    <col min="5114" max="5114" width="12.85546875" style="1269" customWidth="1"/>
    <col min="5115" max="5115" width="11" style="1269" bestFit="1" customWidth="1"/>
    <col min="5116" max="5120" width="9.28515625" style="1269"/>
    <col min="5121" max="5121" width="103.140625" style="1269" customWidth="1"/>
    <col min="5122" max="5122" width="20.5703125" style="1269" customWidth="1"/>
    <col min="5123" max="5123" width="19.42578125" style="1269" customWidth="1"/>
    <col min="5124" max="5124" width="16.7109375" style="1269" customWidth="1"/>
    <col min="5125" max="5125" width="9.28515625" style="1269"/>
    <col min="5126" max="5126" width="8.42578125" style="1269" customWidth="1"/>
    <col min="5127" max="5127" width="17.5703125" style="1269" bestFit="1" customWidth="1"/>
    <col min="5128" max="5128" width="21.7109375" style="1269" customWidth="1"/>
    <col min="5129" max="5129" width="21.28515625" style="1269" customWidth="1"/>
    <col min="5130" max="5365" width="9.28515625" style="1269"/>
    <col min="5366" max="5366" width="103.140625" style="1269" customWidth="1"/>
    <col min="5367" max="5367" width="20.5703125" style="1269" customWidth="1"/>
    <col min="5368" max="5368" width="19.42578125" style="1269" customWidth="1"/>
    <col min="5369" max="5369" width="16.7109375" style="1269" customWidth="1"/>
    <col min="5370" max="5370" width="12.85546875" style="1269" customWidth="1"/>
    <col min="5371" max="5371" width="11" style="1269" bestFit="1" customWidth="1"/>
    <col min="5372" max="5376" width="9.28515625" style="1269"/>
    <col min="5377" max="5377" width="103.140625" style="1269" customWidth="1"/>
    <col min="5378" max="5378" width="20.5703125" style="1269" customWidth="1"/>
    <col min="5379" max="5379" width="19.42578125" style="1269" customWidth="1"/>
    <col min="5380" max="5380" width="16.7109375" style="1269" customWidth="1"/>
    <col min="5381" max="5381" width="9.28515625" style="1269"/>
    <col min="5382" max="5382" width="8.42578125" style="1269" customWidth="1"/>
    <col min="5383" max="5383" width="17.5703125" style="1269" bestFit="1" customWidth="1"/>
    <col min="5384" max="5384" width="21.7109375" style="1269" customWidth="1"/>
    <col min="5385" max="5385" width="21.28515625" style="1269" customWidth="1"/>
    <col min="5386" max="5621" width="9.28515625" style="1269"/>
    <col min="5622" max="5622" width="103.140625" style="1269" customWidth="1"/>
    <col min="5623" max="5623" width="20.5703125" style="1269" customWidth="1"/>
    <col min="5624" max="5624" width="19.42578125" style="1269" customWidth="1"/>
    <col min="5625" max="5625" width="16.7109375" style="1269" customWidth="1"/>
    <col min="5626" max="5626" width="12.85546875" style="1269" customWidth="1"/>
    <col min="5627" max="5627" width="11" style="1269" bestFit="1" customWidth="1"/>
    <col min="5628" max="5632" width="9.28515625" style="1269"/>
    <col min="5633" max="5633" width="103.140625" style="1269" customWidth="1"/>
    <col min="5634" max="5634" width="20.5703125" style="1269" customWidth="1"/>
    <col min="5635" max="5635" width="19.42578125" style="1269" customWidth="1"/>
    <col min="5636" max="5636" width="16.7109375" style="1269" customWidth="1"/>
    <col min="5637" max="5637" width="9.28515625" style="1269"/>
    <col min="5638" max="5638" width="8.42578125" style="1269" customWidth="1"/>
    <col min="5639" max="5639" width="17.5703125" style="1269" bestFit="1" customWidth="1"/>
    <col min="5640" max="5640" width="21.7109375" style="1269" customWidth="1"/>
    <col min="5641" max="5641" width="21.28515625" style="1269" customWidth="1"/>
    <col min="5642" max="5877" width="9.28515625" style="1269"/>
    <col min="5878" max="5878" width="103.140625" style="1269" customWidth="1"/>
    <col min="5879" max="5879" width="20.5703125" style="1269" customWidth="1"/>
    <col min="5880" max="5880" width="19.42578125" style="1269" customWidth="1"/>
    <col min="5881" max="5881" width="16.7109375" style="1269" customWidth="1"/>
    <col min="5882" max="5882" width="12.85546875" style="1269" customWidth="1"/>
    <col min="5883" max="5883" width="11" style="1269" bestFit="1" customWidth="1"/>
    <col min="5884" max="5888" width="9.28515625" style="1269"/>
    <col min="5889" max="5889" width="103.140625" style="1269" customWidth="1"/>
    <col min="5890" max="5890" width="20.5703125" style="1269" customWidth="1"/>
    <col min="5891" max="5891" width="19.42578125" style="1269" customWidth="1"/>
    <col min="5892" max="5892" width="16.7109375" style="1269" customWidth="1"/>
    <col min="5893" max="5893" width="9.28515625" style="1269"/>
    <col min="5894" max="5894" width="8.42578125" style="1269" customWidth="1"/>
    <col min="5895" max="5895" width="17.5703125" style="1269" bestFit="1" customWidth="1"/>
    <col min="5896" max="5896" width="21.7109375" style="1269" customWidth="1"/>
    <col min="5897" max="5897" width="21.28515625" style="1269" customWidth="1"/>
    <col min="5898" max="6133" width="9.28515625" style="1269"/>
    <col min="6134" max="6134" width="103.140625" style="1269" customWidth="1"/>
    <col min="6135" max="6135" width="20.5703125" style="1269" customWidth="1"/>
    <col min="6136" max="6136" width="19.42578125" style="1269" customWidth="1"/>
    <col min="6137" max="6137" width="16.7109375" style="1269" customWidth="1"/>
    <col min="6138" max="6138" width="12.85546875" style="1269" customWidth="1"/>
    <col min="6139" max="6139" width="11" style="1269" bestFit="1" customWidth="1"/>
    <col min="6140" max="6144" width="9.28515625" style="1269"/>
    <col min="6145" max="6145" width="103.140625" style="1269" customWidth="1"/>
    <col min="6146" max="6146" width="20.5703125" style="1269" customWidth="1"/>
    <col min="6147" max="6147" width="19.42578125" style="1269" customWidth="1"/>
    <col min="6148" max="6148" width="16.7109375" style="1269" customWidth="1"/>
    <col min="6149" max="6149" width="9.28515625" style="1269"/>
    <col min="6150" max="6150" width="8.42578125" style="1269" customWidth="1"/>
    <col min="6151" max="6151" width="17.5703125" style="1269" bestFit="1" customWidth="1"/>
    <col min="6152" max="6152" width="21.7109375" style="1269" customWidth="1"/>
    <col min="6153" max="6153" width="21.28515625" style="1269" customWidth="1"/>
    <col min="6154" max="6389" width="9.28515625" style="1269"/>
    <col min="6390" max="6390" width="103.140625" style="1269" customWidth="1"/>
    <col min="6391" max="6391" width="20.5703125" style="1269" customWidth="1"/>
    <col min="6392" max="6392" width="19.42578125" style="1269" customWidth="1"/>
    <col min="6393" max="6393" width="16.7109375" style="1269" customWidth="1"/>
    <col min="6394" max="6394" width="12.85546875" style="1269" customWidth="1"/>
    <col min="6395" max="6395" width="11" style="1269" bestFit="1" customWidth="1"/>
    <col min="6396" max="6400" width="9.28515625" style="1269"/>
    <col min="6401" max="6401" width="103.140625" style="1269" customWidth="1"/>
    <col min="6402" max="6402" width="20.5703125" style="1269" customWidth="1"/>
    <col min="6403" max="6403" width="19.42578125" style="1269" customWidth="1"/>
    <col min="6404" max="6404" width="16.7109375" style="1269" customWidth="1"/>
    <col min="6405" max="6405" width="9.28515625" style="1269"/>
    <col min="6406" max="6406" width="8.42578125" style="1269" customWidth="1"/>
    <col min="6407" max="6407" width="17.5703125" style="1269" bestFit="1" customWidth="1"/>
    <col min="6408" max="6408" width="21.7109375" style="1269" customWidth="1"/>
    <col min="6409" max="6409" width="21.28515625" style="1269" customWidth="1"/>
    <col min="6410" max="6645" width="9.28515625" style="1269"/>
    <col min="6646" max="6646" width="103.140625" style="1269" customWidth="1"/>
    <col min="6647" max="6647" width="20.5703125" style="1269" customWidth="1"/>
    <col min="6648" max="6648" width="19.42578125" style="1269" customWidth="1"/>
    <col min="6649" max="6649" width="16.7109375" style="1269" customWidth="1"/>
    <col min="6650" max="6650" width="12.85546875" style="1269" customWidth="1"/>
    <col min="6651" max="6651" width="11" style="1269" bestFit="1" customWidth="1"/>
    <col min="6652" max="6656" width="9.28515625" style="1269"/>
    <col min="6657" max="6657" width="103.140625" style="1269" customWidth="1"/>
    <col min="6658" max="6658" width="20.5703125" style="1269" customWidth="1"/>
    <col min="6659" max="6659" width="19.42578125" style="1269" customWidth="1"/>
    <col min="6660" max="6660" width="16.7109375" style="1269" customWidth="1"/>
    <col min="6661" max="6661" width="9.28515625" style="1269"/>
    <col min="6662" max="6662" width="8.42578125" style="1269" customWidth="1"/>
    <col min="6663" max="6663" width="17.5703125" style="1269" bestFit="1" customWidth="1"/>
    <col min="6664" max="6664" width="21.7109375" style="1269" customWidth="1"/>
    <col min="6665" max="6665" width="21.28515625" style="1269" customWidth="1"/>
    <col min="6666" max="6901" width="9.28515625" style="1269"/>
    <col min="6902" max="6902" width="103.140625" style="1269" customWidth="1"/>
    <col min="6903" max="6903" width="20.5703125" style="1269" customWidth="1"/>
    <col min="6904" max="6904" width="19.42578125" style="1269" customWidth="1"/>
    <col min="6905" max="6905" width="16.7109375" style="1269" customWidth="1"/>
    <col min="6906" max="6906" width="12.85546875" style="1269" customWidth="1"/>
    <col min="6907" max="6907" width="11" style="1269" bestFit="1" customWidth="1"/>
    <col min="6908" max="6912" width="9.28515625" style="1269"/>
    <col min="6913" max="6913" width="103.140625" style="1269" customWidth="1"/>
    <col min="6914" max="6914" width="20.5703125" style="1269" customWidth="1"/>
    <col min="6915" max="6915" width="19.42578125" style="1269" customWidth="1"/>
    <col min="6916" max="6916" width="16.7109375" style="1269" customWidth="1"/>
    <col min="6917" max="6917" width="9.28515625" style="1269"/>
    <col min="6918" max="6918" width="8.42578125" style="1269" customWidth="1"/>
    <col min="6919" max="6919" width="17.5703125" style="1269" bestFit="1" customWidth="1"/>
    <col min="6920" max="6920" width="21.7109375" style="1269" customWidth="1"/>
    <col min="6921" max="6921" width="21.28515625" style="1269" customWidth="1"/>
    <col min="6922" max="7157" width="9.28515625" style="1269"/>
    <col min="7158" max="7158" width="103.140625" style="1269" customWidth="1"/>
    <col min="7159" max="7159" width="20.5703125" style="1269" customWidth="1"/>
    <col min="7160" max="7160" width="19.42578125" style="1269" customWidth="1"/>
    <col min="7161" max="7161" width="16.7109375" style="1269" customWidth="1"/>
    <col min="7162" max="7162" width="12.85546875" style="1269" customWidth="1"/>
    <col min="7163" max="7163" width="11" style="1269" bestFit="1" customWidth="1"/>
    <col min="7164" max="7168" width="9.28515625" style="1269"/>
    <col min="7169" max="7169" width="103.140625" style="1269" customWidth="1"/>
    <col min="7170" max="7170" width="20.5703125" style="1269" customWidth="1"/>
    <col min="7171" max="7171" width="19.42578125" style="1269" customWidth="1"/>
    <col min="7172" max="7172" width="16.7109375" style="1269" customWidth="1"/>
    <col min="7173" max="7173" width="9.28515625" style="1269"/>
    <col min="7174" max="7174" width="8.42578125" style="1269" customWidth="1"/>
    <col min="7175" max="7175" width="17.5703125" style="1269" bestFit="1" customWidth="1"/>
    <col min="7176" max="7176" width="21.7109375" style="1269" customWidth="1"/>
    <col min="7177" max="7177" width="21.28515625" style="1269" customWidth="1"/>
    <col min="7178" max="7413" width="9.28515625" style="1269"/>
    <col min="7414" max="7414" width="103.140625" style="1269" customWidth="1"/>
    <col min="7415" max="7415" width="20.5703125" style="1269" customWidth="1"/>
    <col min="7416" max="7416" width="19.42578125" style="1269" customWidth="1"/>
    <col min="7417" max="7417" width="16.7109375" style="1269" customWidth="1"/>
    <col min="7418" max="7418" width="12.85546875" style="1269" customWidth="1"/>
    <col min="7419" max="7419" width="11" style="1269" bestFit="1" customWidth="1"/>
    <col min="7420" max="7424" width="9.28515625" style="1269"/>
    <col min="7425" max="7425" width="103.140625" style="1269" customWidth="1"/>
    <col min="7426" max="7426" width="20.5703125" style="1269" customWidth="1"/>
    <col min="7427" max="7427" width="19.42578125" style="1269" customWidth="1"/>
    <col min="7428" max="7428" width="16.7109375" style="1269" customWidth="1"/>
    <col min="7429" max="7429" width="9.28515625" style="1269"/>
    <col min="7430" max="7430" width="8.42578125" style="1269" customWidth="1"/>
    <col min="7431" max="7431" width="17.5703125" style="1269" bestFit="1" customWidth="1"/>
    <col min="7432" max="7432" width="21.7109375" style="1269" customWidth="1"/>
    <col min="7433" max="7433" width="21.28515625" style="1269" customWidth="1"/>
    <col min="7434" max="7669" width="9.28515625" style="1269"/>
    <col min="7670" max="7670" width="103.140625" style="1269" customWidth="1"/>
    <col min="7671" max="7671" width="20.5703125" style="1269" customWidth="1"/>
    <col min="7672" max="7672" width="19.42578125" style="1269" customWidth="1"/>
    <col min="7673" max="7673" width="16.7109375" style="1269" customWidth="1"/>
    <col min="7674" max="7674" width="12.85546875" style="1269" customWidth="1"/>
    <col min="7675" max="7675" width="11" style="1269" bestFit="1" customWidth="1"/>
    <col min="7676" max="7680" width="9.28515625" style="1269"/>
    <col min="7681" max="7681" width="103.140625" style="1269" customWidth="1"/>
    <col min="7682" max="7682" width="20.5703125" style="1269" customWidth="1"/>
    <col min="7683" max="7683" width="19.42578125" style="1269" customWidth="1"/>
    <col min="7684" max="7684" width="16.7109375" style="1269" customWidth="1"/>
    <col min="7685" max="7685" width="9.28515625" style="1269"/>
    <col min="7686" max="7686" width="8.42578125" style="1269" customWidth="1"/>
    <col min="7687" max="7687" width="17.5703125" style="1269" bestFit="1" customWidth="1"/>
    <col min="7688" max="7688" width="21.7109375" style="1269" customWidth="1"/>
    <col min="7689" max="7689" width="21.28515625" style="1269" customWidth="1"/>
    <col min="7690" max="7925" width="9.28515625" style="1269"/>
    <col min="7926" max="7926" width="103.140625" style="1269" customWidth="1"/>
    <col min="7927" max="7927" width="20.5703125" style="1269" customWidth="1"/>
    <col min="7928" max="7928" width="19.42578125" style="1269" customWidth="1"/>
    <col min="7929" max="7929" width="16.7109375" style="1269" customWidth="1"/>
    <col min="7930" max="7930" width="12.85546875" style="1269" customWidth="1"/>
    <col min="7931" max="7931" width="11" style="1269" bestFit="1" customWidth="1"/>
    <col min="7932" max="7936" width="9.28515625" style="1269"/>
    <col min="7937" max="7937" width="103.140625" style="1269" customWidth="1"/>
    <col min="7938" max="7938" width="20.5703125" style="1269" customWidth="1"/>
    <col min="7939" max="7939" width="19.42578125" style="1269" customWidth="1"/>
    <col min="7940" max="7940" width="16.7109375" style="1269" customWidth="1"/>
    <col min="7941" max="7941" width="9.28515625" style="1269"/>
    <col min="7942" max="7942" width="8.42578125" style="1269" customWidth="1"/>
    <col min="7943" max="7943" width="17.5703125" style="1269" bestFit="1" customWidth="1"/>
    <col min="7944" max="7944" width="21.7109375" style="1269" customWidth="1"/>
    <col min="7945" max="7945" width="21.28515625" style="1269" customWidth="1"/>
    <col min="7946" max="8181" width="9.28515625" style="1269"/>
    <col min="8182" max="8182" width="103.140625" style="1269" customWidth="1"/>
    <col min="8183" max="8183" width="20.5703125" style="1269" customWidth="1"/>
    <col min="8184" max="8184" width="19.42578125" style="1269" customWidth="1"/>
    <col min="8185" max="8185" width="16.7109375" style="1269" customWidth="1"/>
    <col min="8186" max="8186" width="12.85546875" style="1269" customWidth="1"/>
    <col min="8187" max="8187" width="11" style="1269" bestFit="1" customWidth="1"/>
    <col min="8188" max="8192" width="9.28515625" style="1269"/>
    <col min="8193" max="8193" width="103.140625" style="1269" customWidth="1"/>
    <col min="8194" max="8194" width="20.5703125" style="1269" customWidth="1"/>
    <col min="8195" max="8195" width="19.42578125" style="1269" customWidth="1"/>
    <col min="8196" max="8196" width="16.7109375" style="1269" customWidth="1"/>
    <col min="8197" max="8197" width="9.28515625" style="1269"/>
    <col min="8198" max="8198" width="8.42578125" style="1269" customWidth="1"/>
    <col min="8199" max="8199" width="17.5703125" style="1269" bestFit="1" customWidth="1"/>
    <col min="8200" max="8200" width="21.7109375" style="1269" customWidth="1"/>
    <col min="8201" max="8201" width="21.28515625" style="1269" customWidth="1"/>
    <col min="8202" max="8437" width="9.28515625" style="1269"/>
    <col min="8438" max="8438" width="103.140625" style="1269" customWidth="1"/>
    <col min="8439" max="8439" width="20.5703125" style="1269" customWidth="1"/>
    <col min="8440" max="8440" width="19.42578125" style="1269" customWidth="1"/>
    <col min="8441" max="8441" width="16.7109375" style="1269" customWidth="1"/>
    <col min="8442" max="8442" width="12.85546875" style="1269" customWidth="1"/>
    <col min="8443" max="8443" width="11" style="1269" bestFit="1" customWidth="1"/>
    <col min="8444" max="8448" width="9.28515625" style="1269"/>
    <col min="8449" max="8449" width="103.140625" style="1269" customWidth="1"/>
    <col min="8450" max="8450" width="20.5703125" style="1269" customWidth="1"/>
    <col min="8451" max="8451" width="19.42578125" style="1269" customWidth="1"/>
    <col min="8452" max="8452" width="16.7109375" style="1269" customWidth="1"/>
    <col min="8453" max="8453" width="9.28515625" style="1269"/>
    <col min="8454" max="8454" width="8.42578125" style="1269" customWidth="1"/>
    <col min="8455" max="8455" width="17.5703125" style="1269" bestFit="1" customWidth="1"/>
    <col min="8456" max="8456" width="21.7109375" style="1269" customWidth="1"/>
    <col min="8457" max="8457" width="21.28515625" style="1269" customWidth="1"/>
    <col min="8458" max="8693" width="9.28515625" style="1269"/>
    <col min="8694" max="8694" width="103.140625" style="1269" customWidth="1"/>
    <col min="8695" max="8695" width="20.5703125" style="1269" customWidth="1"/>
    <col min="8696" max="8696" width="19.42578125" style="1269" customWidth="1"/>
    <col min="8697" max="8697" width="16.7109375" style="1269" customWidth="1"/>
    <col min="8698" max="8698" width="12.85546875" style="1269" customWidth="1"/>
    <col min="8699" max="8699" width="11" style="1269" bestFit="1" customWidth="1"/>
    <col min="8700" max="8704" width="9.28515625" style="1269"/>
    <col min="8705" max="8705" width="103.140625" style="1269" customWidth="1"/>
    <col min="8706" max="8706" width="20.5703125" style="1269" customWidth="1"/>
    <col min="8707" max="8707" width="19.42578125" style="1269" customWidth="1"/>
    <col min="8708" max="8708" width="16.7109375" style="1269" customWidth="1"/>
    <col min="8709" max="8709" width="9.28515625" style="1269"/>
    <col min="8710" max="8710" width="8.42578125" style="1269" customWidth="1"/>
    <col min="8711" max="8711" width="17.5703125" style="1269" bestFit="1" customWidth="1"/>
    <col min="8712" max="8712" width="21.7109375" style="1269" customWidth="1"/>
    <col min="8713" max="8713" width="21.28515625" style="1269" customWidth="1"/>
    <col min="8714" max="8949" width="9.28515625" style="1269"/>
    <col min="8950" max="8950" width="103.140625" style="1269" customWidth="1"/>
    <col min="8951" max="8951" width="20.5703125" style="1269" customWidth="1"/>
    <col min="8952" max="8952" width="19.42578125" style="1269" customWidth="1"/>
    <col min="8953" max="8953" width="16.7109375" style="1269" customWidth="1"/>
    <col min="8954" max="8954" width="12.85546875" style="1269" customWidth="1"/>
    <col min="8955" max="8955" width="11" style="1269" bestFit="1" customWidth="1"/>
    <col min="8956" max="8960" width="9.28515625" style="1269"/>
    <col min="8961" max="8961" width="103.140625" style="1269" customWidth="1"/>
    <col min="8962" max="8962" width="20.5703125" style="1269" customWidth="1"/>
    <col min="8963" max="8963" width="19.42578125" style="1269" customWidth="1"/>
    <col min="8964" max="8964" width="16.7109375" style="1269" customWidth="1"/>
    <col min="8965" max="8965" width="9.28515625" style="1269"/>
    <col min="8966" max="8966" width="8.42578125" style="1269" customWidth="1"/>
    <col min="8967" max="8967" width="17.5703125" style="1269" bestFit="1" customWidth="1"/>
    <col min="8968" max="8968" width="21.7109375" style="1269" customWidth="1"/>
    <col min="8969" max="8969" width="21.28515625" style="1269" customWidth="1"/>
    <col min="8970" max="9205" width="9.28515625" style="1269"/>
    <col min="9206" max="9206" width="103.140625" style="1269" customWidth="1"/>
    <col min="9207" max="9207" width="20.5703125" style="1269" customWidth="1"/>
    <col min="9208" max="9208" width="19.42578125" style="1269" customWidth="1"/>
    <col min="9209" max="9209" width="16.7109375" style="1269" customWidth="1"/>
    <col min="9210" max="9210" width="12.85546875" style="1269" customWidth="1"/>
    <col min="9211" max="9211" width="11" style="1269" bestFit="1" customWidth="1"/>
    <col min="9212" max="9216" width="9.28515625" style="1269"/>
    <col min="9217" max="9217" width="103.140625" style="1269" customWidth="1"/>
    <col min="9218" max="9218" width="20.5703125" style="1269" customWidth="1"/>
    <col min="9219" max="9219" width="19.42578125" style="1269" customWidth="1"/>
    <col min="9220" max="9220" width="16.7109375" style="1269" customWidth="1"/>
    <col min="9221" max="9221" width="9.28515625" style="1269"/>
    <col min="9222" max="9222" width="8.42578125" style="1269" customWidth="1"/>
    <col min="9223" max="9223" width="17.5703125" style="1269" bestFit="1" customWidth="1"/>
    <col min="9224" max="9224" width="21.7109375" style="1269" customWidth="1"/>
    <col min="9225" max="9225" width="21.28515625" style="1269" customWidth="1"/>
    <col min="9226" max="9461" width="9.28515625" style="1269"/>
    <col min="9462" max="9462" width="103.140625" style="1269" customWidth="1"/>
    <col min="9463" max="9463" width="20.5703125" style="1269" customWidth="1"/>
    <col min="9464" max="9464" width="19.42578125" style="1269" customWidth="1"/>
    <col min="9465" max="9465" width="16.7109375" style="1269" customWidth="1"/>
    <col min="9466" max="9466" width="12.85546875" style="1269" customWidth="1"/>
    <col min="9467" max="9467" width="11" style="1269" bestFit="1" customWidth="1"/>
    <col min="9468" max="9472" width="9.28515625" style="1269"/>
    <col min="9473" max="9473" width="103.140625" style="1269" customWidth="1"/>
    <col min="9474" max="9474" width="20.5703125" style="1269" customWidth="1"/>
    <col min="9475" max="9475" width="19.42578125" style="1269" customWidth="1"/>
    <col min="9476" max="9476" width="16.7109375" style="1269" customWidth="1"/>
    <col min="9477" max="9477" width="9.28515625" style="1269"/>
    <col min="9478" max="9478" width="8.42578125" style="1269" customWidth="1"/>
    <col min="9479" max="9479" width="17.5703125" style="1269" bestFit="1" customWidth="1"/>
    <col min="9480" max="9480" width="21.7109375" style="1269" customWidth="1"/>
    <col min="9481" max="9481" width="21.28515625" style="1269" customWidth="1"/>
    <col min="9482" max="9717" width="9.28515625" style="1269"/>
    <col min="9718" max="9718" width="103.140625" style="1269" customWidth="1"/>
    <col min="9719" max="9719" width="20.5703125" style="1269" customWidth="1"/>
    <col min="9720" max="9720" width="19.42578125" style="1269" customWidth="1"/>
    <col min="9721" max="9721" width="16.7109375" style="1269" customWidth="1"/>
    <col min="9722" max="9722" width="12.85546875" style="1269" customWidth="1"/>
    <col min="9723" max="9723" width="11" style="1269" bestFit="1" customWidth="1"/>
    <col min="9724" max="9728" width="9.28515625" style="1269"/>
    <col min="9729" max="9729" width="103.140625" style="1269" customWidth="1"/>
    <col min="9730" max="9730" width="20.5703125" style="1269" customWidth="1"/>
    <col min="9731" max="9731" width="19.42578125" style="1269" customWidth="1"/>
    <col min="9732" max="9732" width="16.7109375" style="1269" customWidth="1"/>
    <col min="9733" max="9733" width="9.28515625" style="1269"/>
    <col min="9734" max="9734" width="8.42578125" style="1269" customWidth="1"/>
    <col min="9735" max="9735" width="17.5703125" style="1269" bestFit="1" customWidth="1"/>
    <col min="9736" max="9736" width="21.7109375" style="1269" customWidth="1"/>
    <col min="9737" max="9737" width="21.28515625" style="1269" customWidth="1"/>
    <col min="9738" max="9973" width="9.28515625" style="1269"/>
    <col min="9974" max="9974" width="103.140625" style="1269" customWidth="1"/>
    <col min="9975" max="9975" width="20.5703125" style="1269" customWidth="1"/>
    <col min="9976" max="9976" width="19.42578125" style="1269" customWidth="1"/>
    <col min="9977" max="9977" width="16.7109375" style="1269" customWidth="1"/>
    <col min="9978" max="9978" width="12.85546875" style="1269" customWidth="1"/>
    <col min="9979" max="9979" width="11" style="1269" bestFit="1" customWidth="1"/>
    <col min="9980" max="9984" width="9.28515625" style="1269"/>
    <col min="9985" max="9985" width="103.140625" style="1269" customWidth="1"/>
    <col min="9986" max="9986" width="20.5703125" style="1269" customWidth="1"/>
    <col min="9987" max="9987" width="19.42578125" style="1269" customWidth="1"/>
    <col min="9988" max="9988" width="16.7109375" style="1269" customWidth="1"/>
    <col min="9989" max="9989" width="9.28515625" style="1269"/>
    <col min="9990" max="9990" width="8.42578125" style="1269" customWidth="1"/>
    <col min="9991" max="9991" width="17.5703125" style="1269" bestFit="1" customWidth="1"/>
    <col min="9992" max="9992" width="21.7109375" style="1269" customWidth="1"/>
    <col min="9993" max="9993" width="21.28515625" style="1269" customWidth="1"/>
    <col min="9994" max="10229" width="9.28515625" style="1269"/>
    <col min="10230" max="10230" width="103.140625" style="1269" customWidth="1"/>
    <col min="10231" max="10231" width="20.5703125" style="1269" customWidth="1"/>
    <col min="10232" max="10232" width="19.42578125" style="1269" customWidth="1"/>
    <col min="10233" max="10233" width="16.7109375" style="1269" customWidth="1"/>
    <col min="10234" max="10234" width="12.85546875" style="1269" customWidth="1"/>
    <col min="10235" max="10235" width="11" style="1269" bestFit="1" customWidth="1"/>
    <col min="10236" max="10240" width="9.28515625" style="1269"/>
    <col min="10241" max="10241" width="103.140625" style="1269" customWidth="1"/>
    <col min="10242" max="10242" width="20.5703125" style="1269" customWidth="1"/>
    <col min="10243" max="10243" width="19.42578125" style="1269" customWidth="1"/>
    <col min="10244" max="10244" width="16.7109375" style="1269" customWidth="1"/>
    <col min="10245" max="10245" width="9.28515625" style="1269"/>
    <col min="10246" max="10246" width="8.42578125" style="1269" customWidth="1"/>
    <col min="10247" max="10247" width="17.5703125" style="1269" bestFit="1" customWidth="1"/>
    <col min="10248" max="10248" width="21.7109375" style="1269" customWidth="1"/>
    <col min="10249" max="10249" width="21.28515625" style="1269" customWidth="1"/>
    <col min="10250" max="10485" width="9.28515625" style="1269"/>
    <col min="10486" max="10486" width="103.140625" style="1269" customWidth="1"/>
    <col min="10487" max="10487" width="20.5703125" style="1269" customWidth="1"/>
    <col min="10488" max="10488" width="19.42578125" style="1269" customWidth="1"/>
    <col min="10489" max="10489" width="16.7109375" style="1269" customWidth="1"/>
    <col min="10490" max="10490" width="12.85546875" style="1269" customWidth="1"/>
    <col min="10491" max="10491" width="11" style="1269" bestFit="1" customWidth="1"/>
    <col min="10492" max="10496" width="9.28515625" style="1269"/>
    <col min="10497" max="10497" width="103.140625" style="1269" customWidth="1"/>
    <col min="10498" max="10498" width="20.5703125" style="1269" customWidth="1"/>
    <col min="10499" max="10499" width="19.42578125" style="1269" customWidth="1"/>
    <col min="10500" max="10500" width="16.7109375" style="1269" customWidth="1"/>
    <col min="10501" max="10501" width="9.28515625" style="1269"/>
    <col min="10502" max="10502" width="8.42578125" style="1269" customWidth="1"/>
    <col min="10503" max="10503" width="17.5703125" style="1269" bestFit="1" customWidth="1"/>
    <col min="10504" max="10504" width="21.7109375" style="1269" customWidth="1"/>
    <col min="10505" max="10505" width="21.28515625" style="1269" customWidth="1"/>
    <col min="10506" max="10741" width="9.28515625" style="1269"/>
    <col min="10742" max="10742" width="103.140625" style="1269" customWidth="1"/>
    <col min="10743" max="10743" width="20.5703125" style="1269" customWidth="1"/>
    <col min="10744" max="10744" width="19.42578125" style="1269" customWidth="1"/>
    <col min="10745" max="10745" width="16.7109375" style="1269" customWidth="1"/>
    <col min="10746" max="10746" width="12.85546875" style="1269" customWidth="1"/>
    <col min="10747" max="10747" width="11" style="1269" bestFit="1" customWidth="1"/>
    <col min="10748" max="10752" width="9.28515625" style="1269"/>
    <col min="10753" max="10753" width="103.140625" style="1269" customWidth="1"/>
    <col min="10754" max="10754" width="20.5703125" style="1269" customWidth="1"/>
    <col min="10755" max="10755" width="19.42578125" style="1269" customWidth="1"/>
    <col min="10756" max="10756" width="16.7109375" style="1269" customWidth="1"/>
    <col min="10757" max="10757" width="9.28515625" style="1269"/>
    <col min="10758" max="10758" width="8.42578125" style="1269" customWidth="1"/>
    <col min="10759" max="10759" width="17.5703125" style="1269" bestFit="1" customWidth="1"/>
    <col min="10760" max="10760" width="21.7109375" style="1269" customWidth="1"/>
    <col min="10761" max="10761" width="21.28515625" style="1269" customWidth="1"/>
    <col min="10762" max="10997" width="9.28515625" style="1269"/>
    <col min="10998" max="10998" width="103.140625" style="1269" customWidth="1"/>
    <col min="10999" max="10999" width="20.5703125" style="1269" customWidth="1"/>
    <col min="11000" max="11000" width="19.42578125" style="1269" customWidth="1"/>
    <col min="11001" max="11001" width="16.7109375" style="1269" customWidth="1"/>
    <col min="11002" max="11002" width="12.85546875" style="1269" customWidth="1"/>
    <col min="11003" max="11003" width="11" style="1269" bestFit="1" customWidth="1"/>
    <col min="11004" max="11008" width="9.28515625" style="1269"/>
    <col min="11009" max="11009" width="103.140625" style="1269" customWidth="1"/>
    <col min="11010" max="11010" width="20.5703125" style="1269" customWidth="1"/>
    <col min="11011" max="11011" width="19.42578125" style="1269" customWidth="1"/>
    <col min="11012" max="11012" width="16.7109375" style="1269" customWidth="1"/>
    <col min="11013" max="11013" width="9.28515625" style="1269"/>
    <col min="11014" max="11014" width="8.42578125" style="1269" customWidth="1"/>
    <col min="11015" max="11015" width="17.5703125" style="1269" bestFit="1" customWidth="1"/>
    <col min="11016" max="11016" width="21.7109375" style="1269" customWidth="1"/>
    <col min="11017" max="11017" width="21.28515625" style="1269" customWidth="1"/>
    <col min="11018" max="11253" width="9.28515625" style="1269"/>
    <col min="11254" max="11254" width="103.140625" style="1269" customWidth="1"/>
    <col min="11255" max="11255" width="20.5703125" style="1269" customWidth="1"/>
    <col min="11256" max="11256" width="19.42578125" style="1269" customWidth="1"/>
    <col min="11257" max="11257" width="16.7109375" style="1269" customWidth="1"/>
    <col min="11258" max="11258" width="12.85546875" style="1269" customWidth="1"/>
    <col min="11259" max="11259" width="11" style="1269" bestFit="1" customWidth="1"/>
    <col min="11260" max="11264" width="9.28515625" style="1269"/>
    <col min="11265" max="11265" width="103.140625" style="1269" customWidth="1"/>
    <col min="11266" max="11266" width="20.5703125" style="1269" customWidth="1"/>
    <col min="11267" max="11267" width="19.42578125" style="1269" customWidth="1"/>
    <col min="11268" max="11268" width="16.7109375" style="1269" customWidth="1"/>
    <col min="11269" max="11269" width="9.28515625" style="1269"/>
    <col min="11270" max="11270" width="8.42578125" style="1269" customWidth="1"/>
    <col min="11271" max="11271" width="17.5703125" style="1269" bestFit="1" customWidth="1"/>
    <col min="11272" max="11272" width="21.7109375" style="1269" customWidth="1"/>
    <col min="11273" max="11273" width="21.28515625" style="1269" customWidth="1"/>
    <col min="11274" max="11509" width="9.28515625" style="1269"/>
    <col min="11510" max="11510" width="103.140625" style="1269" customWidth="1"/>
    <col min="11511" max="11511" width="20.5703125" style="1269" customWidth="1"/>
    <col min="11512" max="11512" width="19.42578125" style="1269" customWidth="1"/>
    <col min="11513" max="11513" width="16.7109375" style="1269" customWidth="1"/>
    <col min="11514" max="11514" width="12.85546875" style="1269" customWidth="1"/>
    <col min="11515" max="11515" width="11" style="1269" bestFit="1" customWidth="1"/>
    <col min="11516" max="11520" width="9.28515625" style="1269"/>
    <col min="11521" max="11521" width="103.140625" style="1269" customWidth="1"/>
    <col min="11522" max="11522" width="20.5703125" style="1269" customWidth="1"/>
    <col min="11523" max="11523" width="19.42578125" style="1269" customWidth="1"/>
    <col min="11524" max="11524" width="16.7109375" style="1269" customWidth="1"/>
    <col min="11525" max="11525" width="9.28515625" style="1269"/>
    <col min="11526" max="11526" width="8.42578125" style="1269" customWidth="1"/>
    <col min="11527" max="11527" width="17.5703125" style="1269" bestFit="1" customWidth="1"/>
    <col min="11528" max="11528" width="21.7109375" style="1269" customWidth="1"/>
    <col min="11529" max="11529" width="21.28515625" style="1269" customWidth="1"/>
    <col min="11530" max="11765" width="9.28515625" style="1269"/>
    <col min="11766" max="11766" width="103.140625" style="1269" customWidth="1"/>
    <col min="11767" max="11767" width="20.5703125" style="1269" customWidth="1"/>
    <col min="11768" max="11768" width="19.42578125" style="1269" customWidth="1"/>
    <col min="11769" max="11769" width="16.7109375" style="1269" customWidth="1"/>
    <col min="11770" max="11770" width="12.85546875" style="1269" customWidth="1"/>
    <col min="11771" max="11771" width="11" style="1269" bestFit="1" customWidth="1"/>
    <col min="11772" max="11776" width="9.28515625" style="1269"/>
    <col min="11777" max="11777" width="103.140625" style="1269" customWidth="1"/>
    <col min="11778" max="11778" width="20.5703125" style="1269" customWidth="1"/>
    <col min="11779" max="11779" width="19.42578125" style="1269" customWidth="1"/>
    <col min="11780" max="11780" width="16.7109375" style="1269" customWidth="1"/>
    <col min="11781" max="11781" width="9.28515625" style="1269"/>
    <col min="11782" max="11782" width="8.42578125" style="1269" customWidth="1"/>
    <col min="11783" max="11783" width="17.5703125" style="1269" bestFit="1" customWidth="1"/>
    <col min="11784" max="11784" width="21.7109375" style="1269" customWidth="1"/>
    <col min="11785" max="11785" width="21.28515625" style="1269" customWidth="1"/>
    <col min="11786" max="12021" width="9.28515625" style="1269"/>
    <col min="12022" max="12022" width="103.140625" style="1269" customWidth="1"/>
    <col min="12023" max="12023" width="20.5703125" style="1269" customWidth="1"/>
    <col min="12024" max="12024" width="19.42578125" style="1269" customWidth="1"/>
    <col min="12025" max="12025" width="16.7109375" style="1269" customWidth="1"/>
    <col min="12026" max="12026" width="12.85546875" style="1269" customWidth="1"/>
    <col min="12027" max="12027" width="11" style="1269" bestFit="1" customWidth="1"/>
    <col min="12028" max="12032" width="9.28515625" style="1269"/>
    <col min="12033" max="12033" width="103.140625" style="1269" customWidth="1"/>
    <col min="12034" max="12034" width="20.5703125" style="1269" customWidth="1"/>
    <col min="12035" max="12035" width="19.42578125" style="1269" customWidth="1"/>
    <col min="12036" max="12036" width="16.7109375" style="1269" customWidth="1"/>
    <col min="12037" max="12037" width="9.28515625" style="1269"/>
    <col min="12038" max="12038" width="8.42578125" style="1269" customWidth="1"/>
    <col min="12039" max="12039" width="17.5703125" style="1269" bestFit="1" customWidth="1"/>
    <col min="12040" max="12040" width="21.7109375" style="1269" customWidth="1"/>
    <col min="12041" max="12041" width="21.28515625" style="1269" customWidth="1"/>
    <col min="12042" max="12277" width="9.28515625" style="1269"/>
    <col min="12278" max="12278" width="103.140625" style="1269" customWidth="1"/>
    <col min="12279" max="12279" width="20.5703125" style="1269" customWidth="1"/>
    <col min="12280" max="12280" width="19.42578125" style="1269" customWidth="1"/>
    <col min="12281" max="12281" width="16.7109375" style="1269" customWidth="1"/>
    <col min="12282" max="12282" width="12.85546875" style="1269" customWidth="1"/>
    <col min="12283" max="12283" width="11" style="1269" bestFit="1" customWidth="1"/>
    <col min="12284" max="12288" width="9.28515625" style="1269"/>
    <col min="12289" max="12289" width="103.140625" style="1269" customWidth="1"/>
    <col min="12290" max="12290" width="20.5703125" style="1269" customWidth="1"/>
    <col min="12291" max="12291" width="19.42578125" style="1269" customWidth="1"/>
    <col min="12292" max="12292" width="16.7109375" style="1269" customWidth="1"/>
    <col min="12293" max="12293" width="9.28515625" style="1269"/>
    <col min="12294" max="12294" width="8.42578125" style="1269" customWidth="1"/>
    <col min="12295" max="12295" width="17.5703125" style="1269" bestFit="1" customWidth="1"/>
    <col min="12296" max="12296" width="21.7109375" style="1269" customWidth="1"/>
    <col min="12297" max="12297" width="21.28515625" style="1269" customWidth="1"/>
    <col min="12298" max="12533" width="9.28515625" style="1269"/>
    <col min="12534" max="12534" width="103.140625" style="1269" customWidth="1"/>
    <col min="12535" max="12535" width="20.5703125" style="1269" customWidth="1"/>
    <col min="12536" max="12536" width="19.42578125" style="1269" customWidth="1"/>
    <col min="12537" max="12537" width="16.7109375" style="1269" customWidth="1"/>
    <col min="12538" max="12538" width="12.85546875" style="1269" customWidth="1"/>
    <col min="12539" max="12539" width="11" style="1269" bestFit="1" customWidth="1"/>
    <col min="12540" max="12544" width="9.28515625" style="1269"/>
    <col min="12545" max="12545" width="103.140625" style="1269" customWidth="1"/>
    <col min="12546" max="12546" width="20.5703125" style="1269" customWidth="1"/>
    <col min="12547" max="12547" width="19.42578125" style="1269" customWidth="1"/>
    <col min="12548" max="12548" width="16.7109375" style="1269" customWidth="1"/>
    <col min="12549" max="12549" width="9.28515625" style="1269"/>
    <col min="12550" max="12550" width="8.42578125" style="1269" customWidth="1"/>
    <col min="12551" max="12551" width="17.5703125" style="1269" bestFit="1" customWidth="1"/>
    <col min="12552" max="12552" width="21.7109375" style="1269" customWidth="1"/>
    <col min="12553" max="12553" width="21.28515625" style="1269" customWidth="1"/>
    <col min="12554" max="12789" width="9.28515625" style="1269"/>
    <col min="12790" max="12790" width="103.140625" style="1269" customWidth="1"/>
    <col min="12791" max="12791" width="20.5703125" style="1269" customWidth="1"/>
    <col min="12792" max="12792" width="19.42578125" style="1269" customWidth="1"/>
    <col min="12793" max="12793" width="16.7109375" style="1269" customWidth="1"/>
    <col min="12794" max="12794" width="12.85546875" style="1269" customWidth="1"/>
    <col min="12795" max="12795" width="11" style="1269" bestFit="1" customWidth="1"/>
    <col min="12796" max="12800" width="9.28515625" style="1269"/>
    <col min="12801" max="12801" width="103.140625" style="1269" customWidth="1"/>
    <col min="12802" max="12802" width="20.5703125" style="1269" customWidth="1"/>
    <col min="12803" max="12803" width="19.42578125" style="1269" customWidth="1"/>
    <col min="12804" max="12804" width="16.7109375" style="1269" customWidth="1"/>
    <col min="12805" max="12805" width="9.28515625" style="1269"/>
    <col min="12806" max="12806" width="8.42578125" style="1269" customWidth="1"/>
    <col min="12807" max="12807" width="17.5703125" style="1269" bestFit="1" customWidth="1"/>
    <col min="12808" max="12808" width="21.7109375" style="1269" customWidth="1"/>
    <col min="12809" max="12809" width="21.28515625" style="1269" customWidth="1"/>
    <col min="12810" max="13045" width="9.28515625" style="1269"/>
    <col min="13046" max="13046" width="103.140625" style="1269" customWidth="1"/>
    <col min="13047" max="13047" width="20.5703125" style="1269" customWidth="1"/>
    <col min="13048" max="13048" width="19.42578125" style="1269" customWidth="1"/>
    <col min="13049" max="13049" width="16.7109375" style="1269" customWidth="1"/>
    <col min="13050" max="13050" width="12.85546875" style="1269" customWidth="1"/>
    <col min="13051" max="13051" width="11" style="1269" bestFit="1" customWidth="1"/>
    <col min="13052" max="13056" width="9.28515625" style="1269"/>
    <col min="13057" max="13057" width="103.140625" style="1269" customWidth="1"/>
    <col min="13058" max="13058" width="20.5703125" style="1269" customWidth="1"/>
    <col min="13059" max="13059" width="19.42578125" style="1269" customWidth="1"/>
    <col min="13060" max="13060" width="16.7109375" style="1269" customWidth="1"/>
    <col min="13061" max="13061" width="9.28515625" style="1269"/>
    <col min="13062" max="13062" width="8.42578125" style="1269" customWidth="1"/>
    <col min="13063" max="13063" width="17.5703125" style="1269" bestFit="1" customWidth="1"/>
    <col min="13064" max="13064" width="21.7109375" style="1269" customWidth="1"/>
    <col min="13065" max="13065" width="21.28515625" style="1269" customWidth="1"/>
    <col min="13066" max="13301" width="9.28515625" style="1269"/>
    <col min="13302" max="13302" width="103.140625" style="1269" customWidth="1"/>
    <col min="13303" max="13303" width="20.5703125" style="1269" customWidth="1"/>
    <col min="13304" max="13304" width="19.42578125" style="1269" customWidth="1"/>
    <col min="13305" max="13305" width="16.7109375" style="1269" customWidth="1"/>
    <col min="13306" max="13306" width="12.85546875" style="1269" customWidth="1"/>
    <col min="13307" max="13307" width="11" style="1269" bestFit="1" customWidth="1"/>
    <col min="13308" max="13312" width="9.28515625" style="1269"/>
    <col min="13313" max="13313" width="103.140625" style="1269" customWidth="1"/>
    <col min="13314" max="13314" width="20.5703125" style="1269" customWidth="1"/>
    <col min="13315" max="13315" width="19.42578125" style="1269" customWidth="1"/>
    <col min="13316" max="13316" width="16.7109375" style="1269" customWidth="1"/>
    <col min="13317" max="13317" width="9.28515625" style="1269"/>
    <col min="13318" max="13318" width="8.42578125" style="1269" customWidth="1"/>
    <col min="13319" max="13319" width="17.5703125" style="1269" bestFit="1" customWidth="1"/>
    <col min="13320" max="13320" width="21.7109375" style="1269" customWidth="1"/>
    <col min="13321" max="13321" width="21.28515625" style="1269" customWidth="1"/>
    <col min="13322" max="13557" width="9.28515625" style="1269"/>
    <col min="13558" max="13558" width="103.140625" style="1269" customWidth="1"/>
    <col min="13559" max="13559" width="20.5703125" style="1269" customWidth="1"/>
    <col min="13560" max="13560" width="19.42578125" style="1269" customWidth="1"/>
    <col min="13561" max="13561" width="16.7109375" style="1269" customWidth="1"/>
    <col min="13562" max="13562" width="12.85546875" style="1269" customWidth="1"/>
    <col min="13563" max="13563" width="11" style="1269" bestFit="1" customWidth="1"/>
    <col min="13564" max="13568" width="9.28515625" style="1269"/>
    <col min="13569" max="13569" width="103.140625" style="1269" customWidth="1"/>
    <col min="13570" max="13570" width="20.5703125" style="1269" customWidth="1"/>
    <col min="13571" max="13571" width="19.42578125" style="1269" customWidth="1"/>
    <col min="13572" max="13572" width="16.7109375" style="1269" customWidth="1"/>
    <col min="13573" max="13573" width="9.28515625" style="1269"/>
    <col min="13574" max="13574" width="8.42578125" style="1269" customWidth="1"/>
    <col min="13575" max="13575" width="17.5703125" style="1269" bestFit="1" customWidth="1"/>
    <col min="13576" max="13576" width="21.7109375" style="1269" customWidth="1"/>
    <col min="13577" max="13577" width="21.28515625" style="1269" customWidth="1"/>
    <col min="13578" max="13813" width="9.28515625" style="1269"/>
    <col min="13814" max="13814" width="103.140625" style="1269" customWidth="1"/>
    <col min="13815" max="13815" width="20.5703125" style="1269" customWidth="1"/>
    <col min="13816" max="13816" width="19.42578125" style="1269" customWidth="1"/>
    <col min="13817" max="13817" width="16.7109375" style="1269" customWidth="1"/>
    <col min="13818" max="13818" width="12.85546875" style="1269" customWidth="1"/>
    <col min="13819" max="13819" width="11" style="1269" bestFit="1" customWidth="1"/>
    <col min="13820" max="13824" width="9.28515625" style="1269"/>
    <col min="13825" max="13825" width="103.140625" style="1269" customWidth="1"/>
    <col min="13826" max="13826" width="20.5703125" style="1269" customWidth="1"/>
    <col min="13827" max="13827" width="19.42578125" style="1269" customWidth="1"/>
    <col min="13828" max="13828" width="16.7109375" style="1269" customWidth="1"/>
    <col min="13829" max="13829" width="9.28515625" style="1269"/>
    <col min="13830" max="13830" width="8.42578125" style="1269" customWidth="1"/>
    <col min="13831" max="13831" width="17.5703125" style="1269" bestFit="1" customWidth="1"/>
    <col min="13832" max="13832" width="21.7109375" style="1269" customWidth="1"/>
    <col min="13833" max="13833" width="21.28515625" style="1269" customWidth="1"/>
    <col min="13834" max="14069" width="9.28515625" style="1269"/>
    <col min="14070" max="14070" width="103.140625" style="1269" customWidth="1"/>
    <col min="14071" max="14071" width="20.5703125" style="1269" customWidth="1"/>
    <col min="14072" max="14072" width="19.42578125" style="1269" customWidth="1"/>
    <col min="14073" max="14073" width="16.7109375" style="1269" customWidth="1"/>
    <col min="14074" max="14074" width="12.85546875" style="1269" customWidth="1"/>
    <col min="14075" max="14075" width="11" style="1269" bestFit="1" customWidth="1"/>
    <col min="14076" max="14080" width="9.28515625" style="1269"/>
    <col min="14081" max="14081" width="103.140625" style="1269" customWidth="1"/>
    <col min="14082" max="14082" width="20.5703125" style="1269" customWidth="1"/>
    <col min="14083" max="14083" width="19.42578125" style="1269" customWidth="1"/>
    <col min="14084" max="14084" width="16.7109375" style="1269" customWidth="1"/>
    <col min="14085" max="14085" width="9.28515625" style="1269"/>
    <col min="14086" max="14086" width="8.42578125" style="1269" customWidth="1"/>
    <col min="14087" max="14087" width="17.5703125" style="1269" bestFit="1" customWidth="1"/>
    <col min="14088" max="14088" width="21.7109375" style="1269" customWidth="1"/>
    <col min="14089" max="14089" width="21.28515625" style="1269" customWidth="1"/>
    <col min="14090" max="14325" width="9.28515625" style="1269"/>
    <col min="14326" max="14326" width="103.140625" style="1269" customWidth="1"/>
    <col min="14327" max="14327" width="20.5703125" style="1269" customWidth="1"/>
    <col min="14328" max="14328" width="19.42578125" style="1269" customWidth="1"/>
    <col min="14329" max="14329" width="16.7109375" style="1269" customWidth="1"/>
    <col min="14330" max="14330" width="12.85546875" style="1269" customWidth="1"/>
    <col min="14331" max="14331" width="11" style="1269" bestFit="1" customWidth="1"/>
    <col min="14332" max="14336" width="9.28515625" style="1269"/>
    <col min="14337" max="14337" width="103.140625" style="1269" customWidth="1"/>
    <col min="14338" max="14338" width="20.5703125" style="1269" customWidth="1"/>
    <col min="14339" max="14339" width="19.42578125" style="1269" customWidth="1"/>
    <col min="14340" max="14340" width="16.7109375" style="1269" customWidth="1"/>
    <col min="14341" max="14341" width="9.28515625" style="1269"/>
    <col min="14342" max="14342" width="8.42578125" style="1269" customWidth="1"/>
    <col min="14343" max="14343" width="17.5703125" style="1269" bestFit="1" customWidth="1"/>
    <col min="14344" max="14344" width="21.7109375" style="1269" customWidth="1"/>
    <col min="14345" max="14345" width="21.28515625" style="1269" customWidth="1"/>
    <col min="14346" max="14581" width="9.28515625" style="1269"/>
    <col min="14582" max="14582" width="103.140625" style="1269" customWidth="1"/>
    <col min="14583" max="14583" width="20.5703125" style="1269" customWidth="1"/>
    <col min="14584" max="14584" width="19.42578125" style="1269" customWidth="1"/>
    <col min="14585" max="14585" width="16.7109375" style="1269" customWidth="1"/>
    <col min="14586" max="14586" width="12.85546875" style="1269" customWidth="1"/>
    <col min="14587" max="14587" width="11" style="1269" bestFit="1" customWidth="1"/>
    <col min="14588" max="14592" width="9.28515625" style="1269"/>
    <col min="14593" max="14593" width="103.140625" style="1269" customWidth="1"/>
    <col min="14594" max="14594" width="20.5703125" style="1269" customWidth="1"/>
    <col min="14595" max="14595" width="19.42578125" style="1269" customWidth="1"/>
    <col min="14596" max="14596" width="16.7109375" style="1269" customWidth="1"/>
    <col min="14597" max="14597" width="9.28515625" style="1269"/>
    <col min="14598" max="14598" width="8.42578125" style="1269" customWidth="1"/>
    <col min="14599" max="14599" width="17.5703125" style="1269" bestFit="1" customWidth="1"/>
    <col min="14600" max="14600" width="21.7109375" style="1269" customWidth="1"/>
    <col min="14601" max="14601" width="21.28515625" style="1269" customWidth="1"/>
    <col min="14602" max="14837" width="9.28515625" style="1269"/>
    <col min="14838" max="14838" width="103.140625" style="1269" customWidth="1"/>
    <col min="14839" max="14839" width="20.5703125" style="1269" customWidth="1"/>
    <col min="14840" max="14840" width="19.42578125" style="1269" customWidth="1"/>
    <col min="14841" max="14841" width="16.7109375" style="1269" customWidth="1"/>
    <col min="14842" max="14842" width="12.85546875" style="1269" customWidth="1"/>
    <col min="14843" max="14843" width="11" style="1269" bestFit="1" customWidth="1"/>
    <col min="14844" max="14848" width="9.28515625" style="1269"/>
    <col min="14849" max="14849" width="103.140625" style="1269" customWidth="1"/>
    <col min="14850" max="14850" width="20.5703125" style="1269" customWidth="1"/>
    <col min="14851" max="14851" width="19.42578125" style="1269" customWidth="1"/>
    <col min="14852" max="14852" width="16.7109375" style="1269" customWidth="1"/>
    <col min="14853" max="14853" width="9.28515625" style="1269"/>
    <col min="14854" max="14854" width="8.42578125" style="1269" customWidth="1"/>
    <col min="14855" max="14855" width="17.5703125" style="1269" bestFit="1" customWidth="1"/>
    <col min="14856" max="14856" width="21.7109375" style="1269" customWidth="1"/>
    <col min="14857" max="14857" width="21.28515625" style="1269" customWidth="1"/>
    <col min="14858" max="15093" width="9.28515625" style="1269"/>
    <col min="15094" max="15094" width="103.140625" style="1269" customWidth="1"/>
    <col min="15095" max="15095" width="20.5703125" style="1269" customWidth="1"/>
    <col min="15096" max="15096" width="19.42578125" style="1269" customWidth="1"/>
    <col min="15097" max="15097" width="16.7109375" style="1269" customWidth="1"/>
    <col min="15098" max="15098" width="12.85546875" style="1269" customWidth="1"/>
    <col min="15099" max="15099" width="11" style="1269" bestFit="1" customWidth="1"/>
    <col min="15100" max="15104" width="9.28515625" style="1269"/>
    <col min="15105" max="15105" width="103.140625" style="1269" customWidth="1"/>
    <col min="15106" max="15106" width="20.5703125" style="1269" customWidth="1"/>
    <col min="15107" max="15107" width="19.42578125" style="1269" customWidth="1"/>
    <col min="15108" max="15108" width="16.7109375" style="1269" customWidth="1"/>
    <col min="15109" max="15109" width="9.28515625" style="1269"/>
    <col min="15110" max="15110" width="8.42578125" style="1269" customWidth="1"/>
    <col min="15111" max="15111" width="17.5703125" style="1269" bestFit="1" customWidth="1"/>
    <col min="15112" max="15112" width="21.7109375" style="1269" customWidth="1"/>
    <col min="15113" max="15113" width="21.28515625" style="1269" customWidth="1"/>
    <col min="15114" max="15349" width="9.28515625" style="1269"/>
    <col min="15350" max="15350" width="103.140625" style="1269" customWidth="1"/>
    <col min="15351" max="15351" width="20.5703125" style="1269" customWidth="1"/>
    <col min="15352" max="15352" width="19.42578125" style="1269" customWidth="1"/>
    <col min="15353" max="15353" width="16.7109375" style="1269" customWidth="1"/>
    <col min="15354" max="15354" width="12.85546875" style="1269" customWidth="1"/>
    <col min="15355" max="15355" width="11" style="1269" bestFit="1" customWidth="1"/>
    <col min="15356" max="15360" width="9.28515625" style="1269"/>
    <col min="15361" max="15361" width="103.140625" style="1269" customWidth="1"/>
    <col min="15362" max="15362" width="20.5703125" style="1269" customWidth="1"/>
    <col min="15363" max="15363" width="19.42578125" style="1269" customWidth="1"/>
    <col min="15364" max="15364" width="16.7109375" style="1269" customWidth="1"/>
    <col min="15365" max="15365" width="9.28515625" style="1269"/>
    <col min="15366" max="15366" width="8.42578125" style="1269" customWidth="1"/>
    <col min="15367" max="15367" width="17.5703125" style="1269" bestFit="1" customWidth="1"/>
    <col min="15368" max="15368" width="21.7109375" style="1269" customWidth="1"/>
    <col min="15369" max="15369" width="21.28515625" style="1269" customWidth="1"/>
    <col min="15370" max="15605" width="9.28515625" style="1269"/>
    <col min="15606" max="15606" width="103.140625" style="1269" customWidth="1"/>
    <col min="15607" max="15607" width="20.5703125" style="1269" customWidth="1"/>
    <col min="15608" max="15608" width="19.42578125" style="1269" customWidth="1"/>
    <col min="15609" max="15609" width="16.7109375" style="1269" customWidth="1"/>
    <col min="15610" max="15610" width="12.85546875" style="1269" customWidth="1"/>
    <col min="15611" max="15611" width="11" style="1269" bestFit="1" customWidth="1"/>
    <col min="15612" max="15616" width="9.28515625" style="1269"/>
    <col min="15617" max="15617" width="103.140625" style="1269" customWidth="1"/>
    <col min="15618" max="15618" width="20.5703125" style="1269" customWidth="1"/>
    <col min="15619" max="15619" width="19.42578125" style="1269" customWidth="1"/>
    <col min="15620" max="15620" width="16.7109375" style="1269" customWidth="1"/>
    <col min="15621" max="15621" width="9.28515625" style="1269"/>
    <col min="15622" max="15622" width="8.42578125" style="1269" customWidth="1"/>
    <col min="15623" max="15623" width="17.5703125" style="1269" bestFit="1" customWidth="1"/>
    <col min="15624" max="15624" width="21.7109375" style="1269" customWidth="1"/>
    <col min="15625" max="15625" width="21.28515625" style="1269" customWidth="1"/>
    <col min="15626" max="15861" width="9.28515625" style="1269"/>
    <col min="15862" max="15862" width="103.140625" style="1269" customWidth="1"/>
    <col min="15863" max="15863" width="20.5703125" style="1269" customWidth="1"/>
    <col min="15864" max="15864" width="19.42578125" style="1269" customWidth="1"/>
    <col min="15865" max="15865" width="16.7109375" style="1269" customWidth="1"/>
    <col min="15866" max="15866" width="12.85546875" style="1269" customWidth="1"/>
    <col min="15867" max="15867" width="11" style="1269" bestFit="1" customWidth="1"/>
    <col min="15868" max="15872" width="9.28515625" style="1269"/>
    <col min="15873" max="15873" width="103.140625" style="1269" customWidth="1"/>
    <col min="15874" max="15874" width="20.5703125" style="1269" customWidth="1"/>
    <col min="15875" max="15875" width="19.42578125" style="1269" customWidth="1"/>
    <col min="15876" max="15876" width="16.7109375" style="1269" customWidth="1"/>
    <col min="15877" max="15877" width="9.28515625" style="1269"/>
    <col min="15878" max="15878" width="8.42578125" style="1269" customWidth="1"/>
    <col min="15879" max="15879" width="17.5703125" style="1269" bestFit="1" customWidth="1"/>
    <col min="15880" max="15880" width="21.7109375" style="1269" customWidth="1"/>
    <col min="15881" max="15881" width="21.28515625" style="1269" customWidth="1"/>
    <col min="15882" max="16117" width="9.28515625" style="1269"/>
    <col min="16118" max="16118" width="103.140625" style="1269" customWidth="1"/>
    <col min="16119" max="16119" width="20.5703125" style="1269" customWidth="1"/>
    <col min="16120" max="16120" width="19.42578125" style="1269" customWidth="1"/>
    <col min="16121" max="16121" width="16.7109375" style="1269" customWidth="1"/>
    <col min="16122" max="16122" width="12.85546875" style="1269" customWidth="1"/>
    <col min="16123" max="16123" width="11" style="1269" bestFit="1" customWidth="1"/>
    <col min="16124" max="16128" width="9.28515625" style="1269"/>
    <col min="16129" max="16129" width="103.140625" style="1269" customWidth="1"/>
    <col min="16130" max="16130" width="20.5703125" style="1269" customWidth="1"/>
    <col min="16131" max="16131" width="19.42578125" style="1269" customWidth="1"/>
    <col min="16132" max="16132" width="16.7109375" style="1269" customWidth="1"/>
    <col min="16133" max="16133" width="9.28515625" style="1269"/>
    <col min="16134" max="16134" width="8.42578125" style="1269" customWidth="1"/>
    <col min="16135" max="16135" width="17.5703125" style="1269" bestFit="1" customWidth="1"/>
    <col min="16136" max="16136" width="21.7109375" style="1269" customWidth="1"/>
    <col min="16137" max="16137" width="21.28515625" style="1269" customWidth="1"/>
    <col min="16138" max="16373" width="9.28515625" style="1269"/>
    <col min="16374" max="16374" width="103.140625" style="1269" customWidth="1"/>
    <col min="16375" max="16375" width="20.5703125" style="1269" customWidth="1"/>
    <col min="16376" max="16376" width="19.42578125" style="1269" customWidth="1"/>
    <col min="16377" max="16377" width="16.7109375" style="1269" customWidth="1"/>
    <col min="16378" max="16378" width="12.85546875" style="1269" customWidth="1"/>
    <col min="16379" max="16379" width="11" style="1269" bestFit="1" customWidth="1"/>
    <col min="16380" max="16384" width="9.28515625" style="1269"/>
  </cols>
  <sheetData>
    <row r="1" spans="1:5" ht="16.5" customHeight="1">
      <c r="A1" s="1267" t="s">
        <v>776</v>
      </c>
      <c r="B1" s="1268"/>
      <c r="C1" s="1682"/>
      <c r="D1" s="1682"/>
    </row>
    <row r="2" spans="1:5" ht="22.5" customHeight="1">
      <c r="A2" s="1683" t="s">
        <v>777</v>
      </c>
      <c r="B2" s="1683"/>
      <c r="C2" s="1683"/>
      <c r="D2" s="1683"/>
    </row>
    <row r="3" spans="1:5" s="1272" customFormat="1" ht="18" customHeight="1">
      <c r="A3" s="1270"/>
      <c r="B3" s="1271"/>
      <c r="C3" s="1684" t="s">
        <v>2</v>
      </c>
      <c r="D3" s="1684"/>
    </row>
    <row r="4" spans="1:5" s="1275" customFormat="1" ht="79.5" customHeight="1">
      <c r="A4" s="1685" t="s">
        <v>778</v>
      </c>
      <c r="B4" s="1687" t="s">
        <v>779</v>
      </c>
      <c r="C4" s="1273" t="s">
        <v>229</v>
      </c>
      <c r="D4" s="1274" t="s">
        <v>230</v>
      </c>
    </row>
    <row r="5" spans="1:5" s="1275" customFormat="1" ht="24" customHeight="1">
      <c r="A5" s="1686"/>
      <c r="B5" s="1688"/>
      <c r="C5" s="1276" t="s">
        <v>780</v>
      </c>
      <c r="D5" s="1277" t="s">
        <v>232</v>
      </c>
    </row>
    <row r="6" spans="1:5" s="1275" customFormat="1" ht="21.6" customHeight="1">
      <c r="A6" s="1278">
        <v>1</v>
      </c>
      <c r="B6" s="1279">
        <v>2</v>
      </c>
      <c r="C6" s="1280">
        <v>3</v>
      </c>
      <c r="D6" s="1281" t="s">
        <v>34</v>
      </c>
    </row>
    <row r="7" spans="1:5" s="1287" customFormat="1" ht="39" customHeight="1">
      <c r="A7" s="1282" t="s">
        <v>781</v>
      </c>
      <c r="B7" s="1283">
        <v>18939596000</v>
      </c>
      <c r="C7" s="1284">
        <v>1932408779.21</v>
      </c>
      <c r="D7" s="1285">
        <f>C7/B7</f>
        <v>0.10203009500361043</v>
      </c>
      <c r="E7" s="1286"/>
    </row>
    <row r="8" spans="1:5" s="1287" customFormat="1" ht="39" customHeight="1">
      <c r="A8" s="1282" t="s">
        <v>782</v>
      </c>
      <c r="B8" s="1283">
        <v>6814316000</v>
      </c>
      <c r="C8" s="1284">
        <v>934028876.38</v>
      </c>
      <c r="D8" s="1285">
        <f t="shared" ref="D8:D27" si="0">C8/B8</f>
        <v>0.13706861794786154</v>
      </c>
      <c r="E8" s="1286"/>
    </row>
    <row r="9" spans="1:5" s="1287" customFormat="1" ht="39" customHeight="1">
      <c r="A9" s="1282" t="s">
        <v>783</v>
      </c>
      <c r="B9" s="1283">
        <v>873933000</v>
      </c>
      <c r="C9" s="1284">
        <v>124323032.77</v>
      </c>
      <c r="D9" s="1285">
        <f t="shared" si="0"/>
        <v>0.14225693819777946</v>
      </c>
      <c r="E9" s="1286"/>
    </row>
    <row r="10" spans="1:5" s="1287" customFormat="1" ht="39" customHeight="1">
      <c r="A10" s="1282" t="s">
        <v>784</v>
      </c>
      <c r="B10" s="1283">
        <v>3348556000</v>
      </c>
      <c r="C10" s="1284">
        <v>281367757.58999997</v>
      </c>
      <c r="D10" s="1285">
        <f t="shared" si="0"/>
        <v>8.4026594624668063E-2</v>
      </c>
      <c r="E10" s="1286"/>
    </row>
    <row r="11" spans="1:5" s="1287" customFormat="1" ht="39" customHeight="1">
      <c r="A11" s="1282" t="s">
        <v>785</v>
      </c>
      <c r="B11" s="1283">
        <v>2032555000</v>
      </c>
      <c r="C11" s="1284">
        <v>314589555.97000003</v>
      </c>
      <c r="D11" s="1285">
        <f t="shared" si="0"/>
        <v>0.15477542106855657</v>
      </c>
      <c r="E11" s="1286"/>
    </row>
    <row r="12" spans="1:5" s="1287" customFormat="1" ht="39" customHeight="1">
      <c r="A12" s="1282" t="s">
        <v>786</v>
      </c>
      <c r="B12" s="1288">
        <v>1474260000</v>
      </c>
      <c r="C12" s="1284">
        <v>166701433.25999999</v>
      </c>
      <c r="D12" s="1285">
        <f t="shared" si="0"/>
        <v>0.1130746498311017</v>
      </c>
      <c r="E12" s="1286"/>
    </row>
    <row r="13" spans="1:5" s="1287" customFormat="1" ht="39" customHeight="1">
      <c r="A13" s="1282" t="s">
        <v>787</v>
      </c>
      <c r="B13" s="1283">
        <v>1268213000</v>
      </c>
      <c r="C13" s="1284">
        <v>120816676.19</v>
      </c>
      <c r="D13" s="1285">
        <f t="shared" si="0"/>
        <v>9.5265287605473217E-2</v>
      </c>
      <c r="E13" s="1286"/>
    </row>
    <row r="14" spans="1:5" s="1287" customFormat="1" ht="39" customHeight="1">
      <c r="A14" s="1282" t="s">
        <v>788</v>
      </c>
      <c r="B14" s="1283">
        <v>1653032000</v>
      </c>
      <c r="C14" s="1284">
        <v>159161180.13</v>
      </c>
      <c r="D14" s="1285">
        <f t="shared" si="0"/>
        <v>9.6284391427389177E-2</v>
      </c>
      <c r="E14" s="1286"/>
    </row>
    <row r="15" spans="1:5" s="1287" customFormat="1" ht="39" customHeight="1">
      <c r="A15" s="1282" t="s">
        <v>789</v>
      </c>
      <c r="B15" s="1283">
        <v>466429000</v>
      </c>
      <c r="C15" s="1284">
        <v>86232668.200000003</v>
      </c>
      <c r="D15" s="1285">
        <f t="shared" si="0"/>
        <v>0.18487844495089287</v>
      </c>
      <c r="E15" s="1286"/>
    </row>
    <row r="16" spans="1:5" s="1287" customFormat="1" ht="39" customHeight="1">
      <c r="A16" s="1282" t="s">
        <v>790</v>
      </c>
      <c r="B16" s="1283">
        <v>1558027000</v>
      </c>
      <c r="C16" s="1284">
        <v>107349778.03</v>
      </c>
      <c r="D16" s="1285">
        <f t="shared" si="0"/>
        <v>6.8901102503358416E-2</v>
      </c>
      <c r="E16" s="1286"/>
    </row>
    <row r="17" spans="1:5" s="1287" customFormat="1" ht="39" customHeight="1">
      <c r="A17" s="1282" t="s">
        <v>791</v>
      </c>
      <c r="B17" s="1288">
        <v>2117768000</v>
      </c>
      <c r="C17" s="1284">
        <v>184027414.77000001</v>
      </c>
      <c r="D17" s="1285">
        <f t="shared" si="0"/>
        <v>8.6896871975589401E-2</v>
      </c>
      <c r="E17" s="1286"/>
    </row>
    <row r="18" spans="1:5" s="1287" customFormat="1" ht="39" customHeight="1">
      <c r="A18" s="1282" t="s">
        <v>792</v>
      </c>
      <c r="B18" s="1283">
        <v>1466616000</v>
      </c>
      <c r="C18" s="1284">
        <v>122340587.64</v>
      </c>
      <c r="D18" s="1285">
        <f t="shared" si="0"/>
        <v>8.3416918702646087E-2</v>
      </c>
      <c r="E18" s="1286"/>
    </row>
    <row r="19" spans="1:5" s="1287" customFormat="1" ht="39" customHeight="1">
      <c r="A19" s="1282" t="s">
        <v>793</v>
      </c>
      <c r="B19" s="1288">
        <v>508145000</v>
      </c>
      <c r="C19" s="1284">
        <v>60452080.32</v>
      </c>
      <c r="D19" s="1285">
        <f t="shared" si="0"/>
        <v>0.11896620122209212</v>
      </c>
      <c r="E19" s="1286"/>
    </row>
    <row r="20" spans="1:5" s="1287" customFormat="1" ht="39" customHeight="1">
      <c r="A20" s="1282" t="s">
        <v>794</v>
      </c>
      <c r="B20" s="1288">
        <v>1448322000</v>
      </c>
      <c r="C20" s="1284">
        <v>118335769.45</v>
      </c>
      <c r="D20" s="1285">
        <f t="shared" si="0"/>
        <v>8.1705428385400486E-2</v>
      </c>
      <c r="E20" s="1286"/>
    </row>
    <row r="21" spans="1:5" s="1287" customFormat="1" ht="39" customHeight="1">
      <c r="A21" s="1282" t="s">
        <v>795</v>
      </c>
      <c r="B21" s="1283">
        <v>895482000</v>
      </c>
      <c r="C21" s="1284">
        <v>89808792.920000002</v>
      </c>
      <c r="D21" s="1285">
        <f t="shared" si="0"/>
        <v>0.10029100855181902</v>
      </c>
      <c r="E21" s="1286"/>
    </row>
    <row r="22" spans="1:5" s="1287" customFormat="1" ht="39" customHeight="1">
      <c r="A22" s="1282" t="s">
        <v>796</v>
      </c>
      <c r="B22" s="1283">
        <v>1246802000</v>
      </c>
      <c r="C22" s="1284">
        <v>130008001.81999999</v>
      </c>
      <c r="D22" s="1285">
        <f t="shared" si="0"/>
        <v>0.10427317394421888</v>
      </c>
      <c r="E22" s="1286"/>
    </row>
    <row r="23" spans="1:5" s="1287" customFormat="1" ht="39" customHeight="1">
      <c r="A23" s="1282" t="s">
        <v>797</v>
      </c>
      <c r="B23" s="1283">
        <v>2437219000</v>
      </c>
      <c r="C23" s="1284">
        <v>287043529.76999998</v>
      </c>
      <c r="D23" s="1285">
        <f t="shared" si="0"/>
        <v>0.11777502545729374</v>
      </c>
      <c r="E23" s="1286"/>
    </row>
    <row r="24" spans="1:5" s="1287" customFormat="1" ht="39" customHeight="1">
      <c r="A24" s="1282" t="s">
        <v>798</v>
      </c>
      <c r="B24" s="1283">
        <v>1189634000</v>
      </c>
      <c r="C24" s="1284">
        <v>132392540.03</v>
      </c>
      <c r="D24" s="1285">
        <f t="shared" si="0"/>
        <v>0.1112884635358438</v>
      </c>
      <c r="E24" s="1286"/>
    </row>
    <row r="25" spans="1:5" s="1287" customFormat="1" ht="39" customHeight="1">
      <c r="A25" s="1282" t="s">
        <v>799</v>
      </c>
      <c r="B25" s="1288">
        <v>1123188000</v>
      </c>
      <c r="C25" s="1284">
        <v>118619877.63</v>
      </c>
      <c r="D25" s="1285">
        <f t="shared" si="0"/>
        <v>0.10560999372322354</v>
      </c>
      <c r="E25" s="1286"/>
    </row>
    <row r="26" spans="1:5" s="1287" customFormat="1" ht="39" customHeight="1">
      <c r="A26" s="1282" t="s">
        <v>800</v>
      </c>
      <c r="B26" s="1288">
        <v>1525447000</v>
      </c>
      <c r="C26" s="1284">
        <v>165198050.13999999</v>
      </c>
      <c r="D26" s="1285">
        <f t="shared" si="0"/>
        <v>0.10829484743816074</v>
      </c>
      <c r="E26" s="1286"/>
    </row>
    <row r="27" spans="1:5" s="1287" customFormat="1" ht="39" customHeight="1" thickBot="1">
      <c r="A27" s="1282" t="s">
        <v>801</v>
      </c>
      <c r="B27" s="1283">
        <v>849616000</v>
      </c>
      <c r="C27" s="1284">
        <v>119705010.37</v>
      </c>
      <c r="D27" s="1285">
        <f t="shared" si="0"/>
        <v>0.1408930744830606</v>
      </c>
      <c r="E27" s="1286"/>
    </row>
    <row r="28" spans="1:5" s="1287" customFormat="1" ht="39" customHeight="1" thickTop="1" thickBot="1">
      <c r="A28" s="1289" t="s">
        <v>802</v>
      </c>
      <c r="B28" s="1290">
        <f>SUM(B12:B27)</f>
        <v>21228200000</v>
      </c>
      <c r="C28" s="1290">
        <f>SUM(C12:C27)</f>
        <v>2168193390.6699996</v>
      </c>
      <c r="D28" s="1291">
        <f>C28/B28</f>
        <v>0.10213741111681629</v>
      </c>
      <c r="E28" s="1286"/>
    </row>
    <row r="29" spans="1:5" s="1287" customFormat="1" ht="39" customHeight="1" thickTop="1">
      <c r="A29" s="1292" t="s">
        <v>803</v>
      </c>
      <c r="B29" s="1293">
        <v>336869000</v>
      </c>
      <c r="C29" s="1294">
        <v>46137003.340000004</v>
      </c>
      <c r="D29" s="1295">
        <f t="shared" ref="D29:D36" si="1">C29/B29</f>
        <v>0.1369582934018862</v>
      </c>
      <c r="E29" s="1286"/>
    </row>
    <row r="30" spans="1:5" s="1287" customFormat="1" ht="39" customHeight="1">
      <c r="A30" s="1296" t="s">
        <v>804</v>
      </c>
      <c r="B30" s="1293">
        <v>359215000</v>
      </c>
      <c r="C30" s="1284">
        <v>5445687.6399999997</v>
      </c>
      <c r="D30" s="1295">
        <f t="shared" si="1"/>
        <v>1.5159967261946187E-2</v>
      </c>
      <c r="E30" s="1286"/>
    </row>
    <row r="31" spans="1:5" s="1287" customFormat="1" ht="39" customHeight="1" thickBot="1">
      <c r="A31" s="1297" t="s">
        <v>805</v>
      </c>
      <c r="B31" s="1298">
        <v>3861157000</v>
      </c>
      <c r="C31" s="1299">
        <v>1011301.37</v>
      </c>
      <c r="D31" s="1295">
        <f t="shared" si="1"/>
        <v>2.6191666642925944E-4</v>
      </c>
      <c r="E31" s="1286"/>
    </row>
    <row r="32" spans="1:5" s="1287" customFormat="1" ht="39" customHeight="1" thickTop="1" thickBot="1">
      <c r="A32" s="1289" t="s">
        <v>806</v>
      </c>
      <c r="B32" s="1290">
        <f>B7+B8+B9+B10+B11+B28+B30+B31+B29</f>
        <v>57794397000</v>
      </c>
      <c r="C32" s="1290">
        <f>C7+C8+C9+C10+C11+C28+C31+C30+C29</f>
        <v>5807505384.9400005</v>
      </c>
      <c r="D32" s="1300">
        <f t="shared" si="1"/>
        <v>0.10048561255756333</v>
      </c>
      <c r="E32" s="1286"/>
    </row>
    <row r="33" spans="1:5" s="1287" customFormat="1" ht="39" customHeight="1" thickTop="1">
      <c r="A33" s="1292" t="s">
        <v>807</v>
      </c>
      <c r="B33" s="1301">
        <v>234674000</v>
      </c>
      <c r="C33" s="1302">
        <v>165404.84</v>
      </c>
      <c r="D33" s="1303">
        <f t="shared" si="1"/>
        <v>7.0482814457502752E-4</v>
      </c>
      <c r="E33" s="1286"/>
    </row>
    <row r="34" spans="1:5" s="1287" customFormat="1" ht="39" customHeight="1">
      <c r="A34" s="1296" t="s">
        <v>808</v>
      </c>
      <c r="B34" s="1304">
        <v>376721000</v>
      </c>
      <c r="C34" s="1284">
        <v>9246145.6099999994</v>
      </c>
      <c r="D34" s="1285">
        <f t="shared" si="1"/>
        <v>2.454374884861741E-2</v>
      </c>
      <c r="E34" s="1286"/>
    </row>
    <row r="35" spans="1:5" s="1287" customFormat="1" ht="39" customHeight="1" thickBot="1">
      <c r="A35" s="1305" t="s">
        <v>809</v>
      </c>
      <c r="B35" s="1306">
        <v>22070084000</v>
      </c>
      <c r="C35" s="1307">
        <v>4382990178.9899998</v>
      </c>
      <c r="D35" s="1308">
        <f t="shared" si="1"/>
        <v>0.19859417748432673</v>
      </c>
      <c r="E35" s="1286"/>
    </row>
    <row r="36" spans="1:5" s="1313" customFormat="1" ht="39" customHeight="1" thickTop="1" thickBot="1">
      <c r="A36" s="1309" t="s">
        <v>810</v>
      </c>
      <c r="B36" s="1290">
        <f>B32+B33+B34+B35</f>
        <v>80475876000</v>
      </c>
      <c r="C36" s="1310">
        <f>C32+C33+C34+C35</f>
        <v>10199907114.380001</v>
      </c>
      <c r="D36" s="1311">
        <f t="shared" si="1"/>
        <v>0.126744903210249</v>
      </c>
      <c r="E36" s="1312"/>
    </row>
    <row r="37" spans="1:5" ht="15.75" thickTop="1">
      <c r="C37" s="1314"/>
      <c r="E37" s="1315"/>
    </row>
    <row r="38" spans="1:5" ht="15" customHeight="1">
      <c r="A38" s="1316"/>
      <c r="E38" s="1315"/>
    </row>
    <row r="39" spans="1:5" ht="24.75" customHeight="1">
      <c r="A39" s="1315"/>
      <c r="B39" s="1315"/>
    </row>
    <row r="40" spans="1:5">
      <c r="A40" s="1315"/>
      <c r="B40" s="1315"/>
    </row>
    <row r="41" spans="1:5">
      <c r="A41" s="1318"/>
      <c r="B41" s="1315"/>
    </row>
    <row r="42" spans="1:5">
      <c r="A42" s="1315"/>
      <c r="B42" s="1315"/>
    </row>
    <row r="43" spans="1:5">
      <c r="A43" s="1315"/>
      <c r="B43" s="1315"/>
    </row>
    <row r="44" spans="1:5">
      <c r="A44" s="1315"/>
      <c r="B44" s="1315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45" firstPageNumber="58" fitToHeight="2" orientation="landscape" useFirstPageNumber="1" r:id="rId1"/>
  <headerFooter alignWithMargins="0">
    <oddHeader>&amp;C&amp;"Arial CE,Pogrubiony"&amp;16- &amp;P -</oddHeader>
  </headerFooter>
  <rowBreaks count="1" manualBreakCount="1">
    <brk id="28" max="4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zoomScale="55" zoomScaleNormal="55" zoomScaleSheetLayoutView="55" zoomScalePageLayoutView="40" workbookViewId="0">
      <selection activeCell="N32" sqref="N32"/>
    </sheetView>
  </sheetViews>
  <sheetFormatPr defaultColWidth="9.28515625" defaultRowHeight="37.5" customHeight="1"/>
  <cols>
    <col min="1" max="1" width="11.28515625" style="1506" customWidth="1"/>
    <col min="2" max="2" width="9.5703125" style="1506" customWidth="1"/>
    <col min="3" max="3" width="48.28515625" style="1507" customWidth="1"/>
    <col min="4" max="4" width="81.7109375" style="1508" customWidth="1"/>
    <col min="5" max="5" width="22.7109375" style="1509" customWidth="1"/>
    <col min="6" max="6" width="22" style="1509" customWidth="1"/>
    <col min="7" max="8" width="22.7109375" style="1509" customWidth="1"/>
    <col min="9" max="9" width="22" style="1501" customWidth="1"/>
    <col min="10" max="10" width="23.28515625" style="1502" customWidth="1"/>
    <col min="11" max="11" width="17.5703125" style="1328" bestFit="1" customWidth="1"/>
    <col min="12" max="12" width="15.85546875" style="1328" customWidth="1"/>
    <col min="13" max="13" width="9.28515625" style="1328" customWidth="1"/>
    <col min="14" max="256" width="9.28515625" style="1328"/>
    <col min="257" max="257" width="11.28515625" style="1328" customWidth="1"/>
    <col min="258" max="258" width="9.5703125" style="1328" customWidth="1"/>
    <col min="259" max="259" width="48.28515625" style="1328" customWidth="1"/>
    <col min="260" max="260" width="81.7109375" style="1328" customWidth="1"/>
    <col min="261" max="261" width="22.7109375" style="1328" customWidth="1"/>
    <col min="262" max="262" width="22" style="1328" customWidth="1"/>
    <col min="263" max="264" width="22.7109375" style="1328" customWidth="1"/>
    <col min="265" max="265" width="22" style="1328" customWidth="1"/>
    <col min="266" max="266" width="23.28515625" style="1328" customWidth="1"/>
    <col min="267" max="267" width="17.5703125" style="1328" bestFit="1" customWidth="1"/>
    <col min="268" max="268" width="15.85546875" style="1328" customWidth="1"/>
    <col min="269" max="269" width="9.28515625" style="1328" customWidth="1"/>
    <col min="270" max="512" width="9.28515625" style="1328"/>
    <col min="513" max="513" width="11.28515625" style="1328" customWidth="1"/>
    <col min="514" max="514" width="9.5703125" style="1328" customWidth="1"/>
    <col min="515" max="515" width="48.28515625" style="1328" customWidth="1"/>
    <col min="516" max="516" width="81.7109375" style="1328" customWidth="1"/>
    <col min="517" max="517" width="22.7109375" style="1328" customWidth="1"/>
    <col min="518" max="518" width="22" style="1328" customWidth="1"/>
    <col min="519" max="520" width="22.7109375" style="1328" customWidth="1"/>
    <col min="521" max="521" width="22" style="1328" customWidth="1"/>
    <col min="522" max="522" width="23.28515625" style="1328" customWidth="1"/>
    <col min="523" max="523" width="17.5703125" style="1328" bestFit="1" customWidth="1"/>
    <col min="524" max="524" width="15.85546875" style="1328" customWidth="1"/>
    <col min="525" max="525" width="9.28515625" style="1328" customWidth="1"/>
    <col min="526" max="768" width="9.28515625" style="1328"/>
    <col min="769" max="769" width="11.28515625" style="1328" customWidth="1"/>
    <col min="770" max="770" width="9.5703125" style="1328" customWidth="1"/>
    <col min="771" max="771" width="48.28515625" style="1328" customWidth="1"/>
    <col min="772" max="772" width="81.7109375" style="1328" customWidth="1"/>
    <col min="773" max="773" width="22.7109375" style="1328" customWidth="1"/>
    <col min="774" max="774" width="22" style="1328" customWidth="1"/>
    <col min="775" max="776" width="22.7109375" style="1328" customWidth="1"/>
    <col min="777" max="777" width="22" style="1328" customWidth="1"/>
    <col min="778" max="778" width="23.28515625" style="1328" customWidth="1"/>
    <col min="779" max="779" width="17.5703125" style="1328" bestFit="1" customWidth="1"/>
    <col min="780" max="780" width="15.85546875" style="1328" customWidth="1"/>
    <col min="781" max="781" width="9.28515625" style="1328" customWidth="1"/>
    <col min="782" max="1024" width="9.28515625" style="1328"/>
    <col min="1025" max="1025" width="11.28515625" style="1328" customWidth="1"/>
    <col min="1026" max="1026" width="9.5703125" style="1328" customWidth="1"/>
    <col min="1027" max="1027" width="48.28515625" style="1328" customWidth="1"/>
    <col min="1028" max="1028" width="81.7109375" style="1328" customWidth="1"/>
    <col min="1029" max="1029" width="22.7109375" style="1328" customWidth="1"/>
    <col min="1030" max="1030" width="22" style="1328" customWidth="1"/>
    <col min="1031" max="1032" width="22.7109375" style="1328" customWidth="1"/>
    <col min="1033" max="1033" width="22" style="1328" customWidth="1"/>
    <col min="1034" max="1034" width="23.28515625" style="1328" customWidth="1"/>
    <col min="1035" max="1035" width="17.5703125" style="1328" bestFit="1" customWidth="1"/>
    <col min="1036" max="1036" width="15.85546875" style="1328" customWidth="1"/>
    <col min="1037" max="1037" width="9.28515625" style="1328" customWidth="1"/>
    <col min="1038" max="1280" width="9.28515625" style="1328"/>
    <col min="1281" max="1281" width="11.28515625" style="1328" customWidth="1"/>
    <col min="1282" max="1282" width="9.5703125" style="1328" customWidth="1"/>
    <col min="1283" max="1283" width="48.28515625" style="1328" customWidth="1"/>
    <col min="1284" max="1284" width="81.7109375" style="1328" customWidth="1"/>
    <col min="1285" max="1285" width="22.7109375" style="1328" customWidth="1"/>
    <col min="1286" max="1286" width="22" style="1328" customWidth="1"/>
    <col min="1287" max="1288" width="22.7109375" style="1328" customWidth="1"/>
    <col min="1289" max="1289" width="22" style="1328" customWidth="1"/>
    <col min="1290" max="1290" width="23.28515625" style="1328" customWidth="1"/>
    <col min="1291" max="1291" width="17.5703125" style="1328" bestFit="1" customWidth="1"/>
    <col min="1292" max="1292" width="15.85546875" style="1328" customWidth="1"/>
    <col min="1293" max="1293" width="9.28515625" style="1328" customWidth="1"/>
    <col min="1294" max="1536" width="9.28515625" style="1328"/>
    <col min="1537" max="1537" width="11.28515625" style="1328" customWidth="1"/>
    <col min="1538" max="1538" width="9.5703125" style="1328" customWidth="1"/>
    <col min="1539" max="1539" width="48.28515625" style="1328" customWidth="1"/>
    <col min="1540" max="1540" width="81.7109375" style="1328" customWidth="1"/>
    <col min="1541" max="1541" width="22.7109375" style="1328" customWidth="1"/>
    <col min="1542" max="1542" width="22" style="1328" customWidth="1"/>
    <col min="1543" max="1544" width="22.7109375" style="1328" customWidth="1"/>
    <col min="1545" max="1545" width="22" style="1328" customWidth="1"/>
    <col min="1546" max="1546" width="23.28515625" style="1328" customWidth="1"/>
    <col min="1547" max="1547" width="17.5703125" style="1328" bestFit="1" customWidth="1"/>
    <col min="1548" max="1548" width="15.85546875" style="1328" customWidth="1"/>
    <col min="1549" max="1549" width="9.28515625" style="1328" customWidth="1"/>
    <col min="1550" max="1792" width="9.28515625" style="1328"/>
    <col min="1793" max="1793" width="11.28515625" style="1328" customWidth="1"/>
    <col min="1794" max="1794" width="9.5703125" style="1328" customWidth="1"/>
    <col min="1795" max="1795" width="48.28515625" style="1328" customWidth="1"/>
    <col min="1796" max="1796" width="81.7109375" style="1328" customWidth="1"/>
    <col min="1797" max="1797" width="22.7109375" style="1328" customWidth="1"/>
    <col min="1798" max="1798" width="22" style="1328" customWidth="1"/>
    <col min="1799" max="1800" width="22.7109375" style="1328" customWidth="1"/>
    <col min="1801" max="1801" width="22" style="1328" customWidth="1"/>
    <col min="1802" max="1802" width="23.28515625" style="1328" customWidth="1"/>
    <col min="1803" max="1803" width="17.5703125" style="1328" bestFit="1" customWidth="1"/>
    <col min="1804" max="1804" width="15.85546875" style="1328" customWidth="1"/>
    <col min="1805" max="1805" width="9.28515625" style="1328" customWidth="1"/>
    <col min="1806" max="2048" width="9.28515625" style="1328"/>
    <col min="2049" max="2049" width="11.28515625" style="1328" customWidth="1"/>
    <col min="2050" max="2050" width="9.5703125" style="1328" customWidth="1"/>
    <col min="2051" max="2051" width="48.28515625" style="1328" customWidth="1"/>
    <col min="2052" max="2052" width="81.7109375" style="1328" customWidth="1"/>
    <col min="2053" max="2053" width="22.7109375" style="1328" customWidth="1"/>
    <col min="2054" max="2054" width="22" style="1328" customWidth="1"/>
    <col min="2055" max="2056" width="22.7109375" style="1328" customWidth="1"/>
    <col min="2057" max="2057" width="22" style="1328" customWidth="1"/>
    <col min="2058" max="2058" width="23.28515625" style="1328" customWidth="1"/>
    <col min="2059" max="2059" width="17.5703125" style="1328" bestFit="1" customWidth="1"/>
    <col min="2060" max="2060" width="15.85546875" style="1328" customWidth="1"/>
    <col min="2061" max="2061" width="9.28515625" style="1328" customWidth="1"/>
    <col min="2062" max="2304" width="9.28515625" style="1328"/>
    <col min="2305" max="2305" width="11.28515625" style="1328" customWidth="1"/>
    <col min="2306" max="2306" width="9.5703125" style="1328" customWidth="1"/>
    <col min="2307" max="2307" width="48.28515625" style="1328" customWidth="1"/>
    <col min="2308" max="2308" width="81.7109375" style="1328" customWidth="1"/>
    <col min="2309" max="2309" width="22.7109375" style="1328" customWidth="1"/>
    <col min="2310" max="2310" width="22" style="1328" customWidth="1"/>
    <col min="2311" max="2312" width="22.7109375" style="1328" customWidth="1"/>
    <col min="2313" max="2313" width="22" style="1328" customWidth="1"/>
    <col min="2314" max="2314" width="23.28515625" style="1328" customWidth="1"/>
    <col min="2315" max="2315" width="17.5703125" style="1328" bestFit="1" customWidth="1"/>
    <col min="2316" max="2316" width="15.85546875" style="1328" customWidth="1"/>
    <col min="2317" max="2317" width="9.28515625" style="1328" customWidth="1"/>
    <col min="2318" max="2560" width="9.28515625" style="1328"/>
    <col min="2561" max="2561" width="11.28515625" style="1328" customWidth="1"/>
    <col min="2562" max="2562" width="9.5703125" style="1328" customWidth="1"/>
    <col min="2563" max="2563" width="48.28515625" style="1328" customWidth="1"/>
    <col min="2564" max="2564" width="81.7109375" style="1328" customWidth="1"/>
    <col min="2565" max="2565" width="22.7109375" style="1328" customWidth="1"/>
    <col min="2566" max="2566" width="22" style="1328" customWidth="1"/>
    <col min="2567" max="2568" width="22.7109375" style="1328" customWidth="1"/>
    <col min="2569" max="2569" width="22" style="1328" customWidth="1"/>
    <col min="2570" max="2570" width="23.28515625" style="1328" customWidth="1"/>
    <col min="2571" max="2571" width="17.5703125" style="1328" bestFit="1" customWidth="1"/>
    <col min="2572" max="2572" width="15.85546875" style="1328" customWidth="1"/>
    <col min="2573" max="2573" width="9.28515625" style="1328" customWidth="1"/>
    <col min="2574" max="2816" width="9.28515625" style="1328"/>
    <col min="2817" max="2817" width="11.28515625" style="1328" customWidth="1"/>
    <col min="2818" max="2818" width="9.5703125" style="1328" customWidth="1"/>
    <col min="2819" max="2819" width="48.28515625" style="1328" customWidth="1"/>
    <col min="2820" max="2820" width="81.7109375" style="1328" customWidth="1"/>
    <col min="2821" max="2821" width="22.7109375" style="1328" customWidth="1"/>
    <col min="2822" max="2822" width="22" style="1328" customWidth="1"/>
    <col min="2823" max="2824" width="22.7109375" style="1328" customWidth="1"/>
    <col min="2825" max="2825" width="22" style="1328" customWidth="1"/>
    <col min="2826" max="2826" width="23.28515625" style="1328" customWidth="1"/>
    <col min="2827" max="2827" width="17.5703125" style="1328" bestFit="1" customWidth="1"/>
    <col min="2828" max="2828" width="15.85546875" style="1328" customWidth="1"/>
    <col min="2829" max="2829" width="9.28515625" style="1328" customWidth="1"/>
    <col min="2830" max="3072" width="9.28515625" style="1328"/>
    <col min="3073" max="3073" width="11.28515625" style="1328" customWidth="1"/>
    <col min="3074" max="3074" width="9.5703125" style="1328" customWidth="1"/>
    <col min="3075" max="3075" width="48.28515625" style="1328" customWidth="1"/>
    <col min="3076" max="3076" width="81.7109375" style="1328" customWidth="1"/>
    <col min="3077" max="3077" width="22.7109375" style="1328" customWidth="1"/>
    <col min="3078" max="3078" width="22" style="1328" customWidth="1"/>
    <col min="3079" max="3080" width="22.7109375" style="1328" customWidth="1"/>
    <col min="3081" max="3081" width="22" style="1328" customWidth="1"/>
    <col min="3082" max="3082" width="23.28515625" style="1328" customWidth="1"/>
    <col min="3083" max="3083" width="17.5703125" style="1328" bestFit="1" customWidth="1"/>
    <col min="3084" max="3084" width="15.85546875" style="1328" customWidth="1"/>
    <col min="3085" max="3085" width="9.28515625" style="1328" customWidth="1"/>
    <col min="3086" max="3328" width="9.28515625" style="1328"/>
    <col min="3329" max="3329" width="11.28515625" style="1328" customWidth="1"/>
    <col min="3330" max="3330" width="9.5703125" style="1328" customWidth="1"/>
    <col min="3331" max="3331" width="48.28515625" style="1328" customWidth="1"/>
    <col min="3332" max="3332" width="81.7109375" style="1328" customWidth="1"/>
    <col min="3333" max="3333" width="22.7109375" style="1328" customWidth="1"/>
    <col min="3334" max="3334" width="22" style="1328" customWidth="1"/>
    <col min="3335" max="3336" width="22.7109375" style="1328" customWidth="1"/>
    <col min="3337" max="3337" width="22" style="1328" customWidth="1"/>
    <col min="3338" max="3338" width="23.28515625" style="1328" customWidth="1"/>
    <col min="3339" max="3339" width="17.5703125" style="1328" bestFit="1" customWidth="1"/>
    <col min="3340" max="3340" width="15.85546875" style="1328" customWidth="1"/>
    <col min="3341" max="3341" width="9.28515625" style="1328" customWidth="1"/>
    <col min="3342" max="3584" width="9.28515625" style="1328"/>
    <col min="3585" max="3585" width="11.28515625" style="1328" customWidth="1"/>
    <col min="3586" max="3586" width="9.5703125" style="1328" customWidth="1"/>
    <col min="3587" max="3587" width="48.28515625" style="1328" customWidth="1"/>
    <col min="3588" max="3588" width="81.7109375" style="1328" customWidth="1"/>
    <col min="3589" max="3589" width="22.7109375" style="1328" customWidth="1"/>
    <col min="3590" max="3590" width="22" style="1328" customWidth="1"/>
    <col min="3591" max="3592" width="22.7109375" style="1328" customWidth="1"/>
    <col min="3593" max="3593" width="22" style="1328" customWidth="1"/>
    <col min="3594" max="3594" width="23.28515625" style="1328" customWidth="1"/>
    <col min="3595" max="3595" width="17.5703125" style="1328" bestFit="1" customWidth="1"/>
    <col min="3596" max="3596" width="15.85546875" style="1328" customWidth="1"/>
    <col min="3597" max="3597" width="9.28515625" style="1328" customWidth="1"/>
    <col min="3598" max="3840" width="9.28515625" style="1328"/>
    <col min="3841" max="3841" width="11.28515625" style="1328" customWidth="1"/>
    <col min="3842" max="3842" width="9.5703125" style="1328" customWidth="1"/>
    <col min="3843" max="3843" width="48.28515625" style="1328" customWidth="1"/>
    <col min="3844" max="3844" width="81.7109375" style="1328" customWidth="1"/>
    <col min="3845" max="3845" width="22.7109375" style="1328" customWidth="1"/>
    <col min="3846" max="3846" width="22" style="1328" customWidth="1"/>
    <col min="3847" max="3848" width="22.7109375" style="1328" customWidth="1"/>
    <col min="3849" max="3849" width="22" style="1328" customWidth="1"/>
    <col min="3850" max="3850" width="23.28515625" style="1328" customWidth="1"/>
    <col min="3851" max="3851" width="17.5703125" style="1328" bestFit="1" customWidth="1"/>
    <col min="3852" max="3852" width="15.85546875" style="1328" customWidth="1"/>
    <col min="3853" max="3853" width="9.28515625" style="1328" customWidth="1"/>
    <col min="3854" max="4096" width="9.28515625" style="1328"/>
    <col min="4097" max="4097" width="11.28515625" style="1328" customWidth="1"/>
    <col min="4098" max="4098" width="9.5703125" style="1328" customWidth="1"/>
    <col min="4099" max="4099" width="48.28515625" style="1328" customWidth="1"/>
    <col min="4100" max="4100" width="81.7109375" style="1328" customWidth="1"/>
    <col min="4101" max="4101" width="22.7109375" style="1328" customWidth="1"/>
    <col min="4102" max="4102" width="22" style="1328" customWidth="1"/>
    <col min="4103" max="4104" width="22.7109375" style="1328" customWidth="1"/>
    <col min="4105" max="4105" width="22" style="1328" customWidth="1"/>
    <col min="4106" max="4106" width="23.28515625" style="1328" customWidth="1"/>
    <col min="4107" max="4107" width="17.5703125" style="1328" bestFit="1" customWidth="1"/>
    <col min="4108" max="4108" width="15.85546875" style="1328" customWidth="1"/>
    <col min="4109" max="4109" width="9.28515625" style="1328" customWidth="1"/>
    <col min="4110" max="4352" width="9.28515625" style="1328"/>
    <col min="4353" max="4353" width="11.28515625" style="1328" customWidth="1"/>
    <col min="4354" max="4354" width="9.5703125" style="1328" customWidth="1"/>
    <col min="4355" max="4355" width="48.28515625" style="1328" customWidth="1"/>
    <col min="4356" max="4356" width="81.7109375" style="1328" customWidth="1"/>
    <col min="4357" max="4357" width="22.7109375" style="1328" customWidth="1"/>
    <col min="4358" max="4358" width="22" style="1328" customWidth="1"/>
    <col min="4359" max="4360" width="22.7109375" style="1328" customWidth="1"/>
    <col min="4361" max="4361" width="22" style="1328" customWidth="1"/>
    <col min="4362" max="4362" width="23.28515625" style="1328" customWidth="1"/>
    <col min="4363" max="4363" width="17.5703125" style="1328" bestFit="1" customWidth="1"/>
    <col min="4364" max="4364" width="15.85546875" style="1328" customWidth="1"/>
    <col min="4365" max="4365" width="9.28515625" style="1328" customWidth="1"/>
    <col min="4366" max="4608" width="9.28515625" style="1328"/>
    <col min="4609" max="4609" width="11.28515625" style="1328" customWidth="1"/>
    <col min="4610" max="4610" width="9.5703125" style="1328" customWidth="1"/>
    <col min="4611" max="4611" width="48.28515625" style="1328" customWidth="1"/>
    <col min="4612" max="4612" width="81.7109375" style="1328" customWidth="1"/>
    <col min="4613" max="4613" width="22.7109375" style="1328" customWidth="1"/>
    <col min="4614" max="4614" width="22" style="1328" customWidth="1"/>
    <col min="4615" max="4616" width="22.7109375" style="1328" customWidth="1"/>
    <col min="4617" max="4617" width="22" style="1328" customWidth="1"/>
    <col min="4618" max="4618" width="23.28515625" style="1328" customWidth="1"/>
    <col min="4619" max="4619" width="17.5703125" style="1328" bestFit="1" customWidth="1"/>
    <col min="4620" max="4620" width="15.85546875" style="1328" customWidth="1"/>
    <col min="4621" max="4621" width="9.28515625" style="1328" customWidth="1"/>
    <col min="4622" max="4864" width="9.28515625" style="1328"/>
    <col min="4865" max="4865" width="11.28515625" style="1328" customWidth="1"/>
    <col min="4866" max="4866" width="9.5703125" style="1328" customWidth="1"/>
    <col min="4867" max="4867" width="48.28515625" style="1328" customWidth="1"/>
    <col min="4868" max="4868" width="81.7109375" style="1328" customWidth="1"/>
    <col min="4869" max="4869" width="22.7109375" style="1328" customWidth="1"/>
    <col min="4870" max="4870" width="22" style="1328" customWidth="1"/>
    <col min="4871" max="4872" width="22.7109375" style="1328" customWidth="1"/>
    <col min="4873" max="4873" width="22" style="1328" customWidth="1"/>
    <col min="4874" max="4874" width="23.28515625" style="1328" customWidth="1"/>
    <col min="4875" max="4875" width="17.5703125" style="1328" bestFit="1" customWidth="1"/>
    <col min="4876" max="4876" width="15.85546875" style="1328" customWidth="1"/>
    <col min="4877" max="4877" width="9.28515625" style="1328" customWidth="1"/>
    <col min="4878" max="5120" width="9.28515625" style="1328"/>
    <col min="5121" max="5121" width="11.28515625" style="1328" customWidth="1"/>
    <col min="5122" max="5122" width="9.5703125" style="1328" customWidth="1"/>
    <col min="5123" max="5123" width="48.28515625" style="1328" customWidth="1"/>
    <col min="5124" max="5124" width="81.7109375" style="1328" customWidth="1"/>
    <col min="5125" max="5125" width="22.7109375" style="1328" customWidth="1"/>
    <col min="5126" max="5126" width="22" style="1328" customWidth="1"/>
    <col min="5127" max="5128" width="22.7109375" style="1328" customWidth="1"/>
    <col min="5129" max="5129" width="22" style="1328" customWidth="1"/>
    <col min="5130" max="5130" width="23.28515625" style="1328" customWidth="1"/>
    <col min="5131" max="5131" width="17.5703125" style="1328" bestFit="1" customWidth="1"/>
    <col min="5132" max="5132" width="15.85546875" style="1328" customWidth="1"/>
    <col min="5133" max="5133" width="9.28515625" style="1328" customWidth="1"/>
    <col min="5134" max="5376" width="9.28515625" style="1328"/>
    <col min="5377" max="5377" width="11.28515625" style="1328" customWidth="1"/>
    <col min="5378" max="5378" width="9.5703125" style="1328" customWidth="1"/>
    <col min="5379" max="5379" width="48.28515625" style="1328" customWidth="1"/>
    <col min="5380" max="5380" width="81.7109375" style="1328" customWidth="1"/>
    <col min="5381" max="5381" width="22.7109375" style="1328" customWidth="1"/>
    <col min="5382" max="5382" width="22" style="1328" customWidth="1"/>
    <col min="5383" max="5384" width="22.7109375" style="1328" customWidth="1"/>
    <col min="5385" max="5385" width="22" style="1328" customWidth="1"/>
    <col min="5386" max="5386" width="23.28515625" style="1328" customWidth="1"/>
    <col min="5387" max="5387" width="17.5703125" style="1328" bestFit="1" customWidth="1"/>
    <col min="5388" max="5388" width="15.85546875" style="1328" customWidth="1"/>
    <col min="5389" max="5389" width="9.28515625" style="1328" customWidth="1"/>
    <col min="5390" max="5632" width="9.28515625" style="1328"/>
    <col min="5633" max="5633" width="11.28515625" style="1328" customWidth="1"/>
    <col min="5634" max="5634" width="9.5703125" style="1328" customWidth="1"/>
    <col min="5635" max="5635" width="48.28515625" style="1328" customWidth="1"/>
    <col min="5636" max="5636" width="81.7109375" style="1328" customWidth="1"/>
    <col min="5637" max="5637" width="22.7109375" style="1328" customWidth="1"/>
    <col min="5638" max="5638" width="22" style="1328" customWidth="1"/>
    <col min="5639" max="5640" width="22.7109375" style="1328" customWidth="1"/>
    <col min="5641" max="5641" width="22" style="1328" customWidth="1"/>
    <col min="5642" max="5642" width="23.28515625" style="1328" customWidth="1"/>
    <col min="5643" max="5643" width="17.5703125" style="1328" bestFit="1" customWidth="1"/>
    <col min="5644" max="5644" width="15.85546875" style="1328" customWidth="1"/>
    <col min="5645" max="5645" width="9.28515625" style="1328" customWidth="1"/>
    <col min="5646" max="5888" width="9.28515625" style="1328"/>
    <col min="5889" max="5889" width="11.28515625" style="1328" customWidth="1"/>
    <col min="5890" max="5890" width="9.5703125" style="1328" customWidth="1"/>
    <col min="5891" max="5891" width="48.28515625" style="1328" customWidth="1"/>
    <col min="5892" max="5892" width="81.7109375" style="1328" customWidth="1"/>
    <col min="5893" max="5893" width="22.7109375" style="1328" customWidth="1"/>
    <col min="5894" max="5894" width="22" style="1328" customWidth="1"/>
    <col min="5895" max="5896" width="22.7109375" style="1328" customWidth="1"/>
    <col min="5897" max="5897" width="22" style="1328" customWidth="1"/>
    <col min="5898" max="5898" width="23.28515625" style="1328" customWidth="1"/>
    <col min="5899" max="5899" width="17.5703125" style="1328" bestFit="1" customWidth="1"/>
    <col min="5900" max="5900" width="15.85546875" style="1328" customWidth="1"/>
    <col min="5901" max="5901" width="9.28515625" style="1328" customWidth="1"/>
    <col min="5902" max="6144" width="9.28515625" style="1328"/>
    <col min="6145" max="6145" width="11.28515625" style="1328" customWidth="1"/>
    <col min="6146" max="6146" width="9.5703125" style="1328" customWidth="1"/>
    <col min="6147" max="6147" width="48.28515625" style="1328" customWidth="1"/>
    <col min="6148" max="6148" width="81.7109375" style="1328" customWidth="1"/>
    <col min="6149" max="6149" width="22.7109375" style="1328" customWidth="1"/>
    <col min="6150" max="6150" width="22" style="1328" customWidth="1"/>
    <col min="6151" max="6152" width="22.7109375" style="1328" customWidth="1"/>
    <col min="6153" max="6153" width="22" style="1328" customWidth="1"/>
    <col min="6154" max="6154" width="23.28515625" style="1328" customWidth="1"/>
    <col min="6155" max="6155" width="17.5703125" style="1328" bestFit="1" customWidth="1"/>
    <col min="6156" max="6156" width="15.85546875" style="1328" customWidth="1"/>
    <col min="6157" max="6157" width="9.28515625" style="1328" customWidth="1"/>
    <col min="6158" max="6400" width="9.28515625" style="1328"/>
    <col min="6401" max="6401" width="11.28515625" style="1328" customWidth="1"/>
    <col min="6402" max="6402" width="9.5703125" style="1328" customWidth="1"/>
    <col min="6403" max="6403" width="48.28515625" style="1328" customWidth="1"/>
    <col min="6404" max="6404" width="81.7109375" style="1328" customWidth="1"/>
    <col min="6405" max="6405" width="22.7109375" style="1328" customWidth="1"/>
    <col min="6406" max="6406" width="22" style="1328" customWidth="1"/>
    <col min="6407" max="6408" width="22.7109375" style="1328" customWidth="1"/>
    <col min="6409" max="6409" width="22" style="1328" customWidth="1"/>
    <col min="6410" max="6410" width="23.28515625" style="1328" customWidth="1"/>
    <col min="6411" max="6411" width="17.5703125" style="1328" bestFit="1" customWidth="1"/>
    <col min="6412" max="6412" width="15.85546875" style="1328" customWidth="1"/>
    <col min="6413" max="6413" width="9.28515625" style="1328" customWidth="1"/>
    <col min="6414" max="6656" width="9.28515625" style="1328"/>
    <col min="6657" max="6657" width="11.28515625" style="1328" customWidth="1"/>
    <col min="6658" max="6658" width="9.5703125" style="1328" customWidth="1"/>
    <col min="6659" max="6659" width="48.28515625" style="1328" customWidth="1"/>
    <col min="6660" max="6660" width="81.7109375" style="1328" customWidth="1"/>
    <col min="6661" max="6661" width="22.7109375" style="1328" customWidth="1"/>
    <col min="6662" max="6662" width="22" style="1328" customWidth="1"/>
    <col min="6663" max="6664" width="22.7109375" style="1328" customWidth="1"/>
    <col min="6665" max="6665" width="22" style="1328" customWidth="1"/>
    <col min="6666" max="6666" width="23.28515625" style="1328" customWidth="1"/>
    <col min="6667" max="6667" width="17.5703125" style="1328" bestFit="1" customWidth="1"/>
    <col min="6668" max="6668" width="15.85546875" style="1328" customWidth="1"/>
    <col min="6669" max="6669" width="9.28515625" style="1328" customWidth="1"/>
    <col min="6670" max="6912" width="9.28515625" style="1328"/>
    <col min="6913" max="6913" width="11.28515625" style="1328" customWidth="1"/>
    <col min="6914" max="6914" width="9.5703125" style="1328" customWidth="1"/>
    <col min="6915" max="6915" width="48.28515625" style="1328" customWidth="1"/>
    <col min="6916" max="6916" width="81.7109375" style="1328" customWidth="1"/>
    <col min="6917" max="6917" width="22.7109375" style="1328" customWidth="1"/>
    <col min="6918" max="6918" width="22" style="1328" customWidth="1"/>
    <col min="6919" max="6920" width="22.7109375" style="1328" customWidth="1"/>
    <col min="6921" max="6921" width="22" style="1328" customWidth="1"/>
    <col min="6922" max="6922" width="23.28515625" style="1328" customWidth="1"/>
    <col min="6923" max="6923" width="17.5703125" style="1328" bestFit="1" customWidth="1"/>
    <col min="6924" max="6924" width="15.85546875" style="1328" customWidth="1"/>
    <col min="6925" max="6925" width="9.28515625" style="1328" customWidth="1"/>
    <col min="6926" max="7168" width="9.28515625" style="1328"/>
    <col min="7169" max="7169" width="11.28515625" style="1328" customWidth="1"/>
    <col min="7170" max="7170" width="9.5703125" style="1328" customWidth="1"/>
    <col min="7171" max="7171" width="48.28515625" style="1328" customWidth="1"/>
    <col min="7172" max="7172" width="81.7109375" style="1328" customWidth="1"/>
    <col min="7173" max="7173" width="22.7109375" style="1328" customWidth="1"/>
    <col min="7174" max="7174" width="22" style="1328" customWidth="1"/>
    <col min="7175" max="7176" width="22.7109375" style="1328" customWidth="1"/>
    <col min="7177" max="7177" width="22" style="1328" customWidth="1"/>
    <col min="7178" max="7178" width="23.28515625" style="1328" customWidth="1"/>
    <col min="7179" max="7179" width="17.5703125" style="1328" bestFit="1" customWidth="1"/>
    <col min="7180" max="7180" width="15.85546875" style="1328" customWidth="1"/>
    <col min="7181" max="7181" width="9.28515625" style="1328" customWidth="1"/>
    <col min="7182" max="7424" width="9.28515625" style="1328"/>
    <col min="7425" max="7425" width="11.28515625" style="1328" customWidth="1"/>
    <col min="7426" max="7426" width="9.5703125" style="1328" customWidth="1"/>
    <col min="7427" max="7427" width="48.28515625" style="1328" customWidth="1"/>
    <col min="7428" max="7428" width="81.7109375" style="1328" customWidth="1"/>
    <col min="7429" max="7429" width="22.7109375" style="1328" customWidth="1"/>
    <col min="7430" max="7430" width="22" style="1328" customWidth="1"/>
    <col min="7431" max="7432" width="22.7109375" style="1328" customWidth="1"/>
    <col min="7433" max="7433" width="22" style="1328" customWidth="1"/>
    <col min="7434" max="7434" width="23.28515625" style="1328" customWidth="1"/>
    <col min="7435" max="7435" width="17.5703125" style="1328" bestFit="1" customWidth="1"/>
    <col min="7436" max="7436" width="15.85546875" style="1328" customWidth="1"/>
    <col min="7437" max="7437" width="9.28515625" style="1328" customWidth="1"/>
    <col min="7438" max="7680" width="9.28515625" style="1328"/>
    <col min="7681" max="7681" width="11.28515625" style="1328" customWidth="1"/>
    <col min="7682" max="7682" width="9.5703125" style="1328" customWidth="1"/>
    <col min="7683" max="7683" width="48.28515625" style="1328" customWidth="1"/>
    <col min="7684" max="7684" width="81.7109375" style="1328" customWidth="1"/>
    <col min="7685" max="7685" width="22.7109375" style="1328" customWidth="1"/>
    <col min="7686" max="7686" width="22" style="1328" customWidth="1"/>
    <col min="7687" max="7688" width="22.7109375" style="1328" customWidth="1"/>
    <col min="7689" max="7689" width="22" style="1328" customWidth="1"/>
    <col min="7690" max="7690" width="23.28515625" style="1328" customWidth="1"/>
    <col min="7691" max="7691" width="17.5703125" style="1328" bestFit="1" customWidth="1"/>
    <col min="7692" max="7692" width="15.85546875" style="1328" customWidth="1"/>
    <col min="7693" max="7693" width="9.28515625" style="1328" customWidth="1"/>
    <col min="7694" max="7936" width="9.28515625" style="1328"/>
    <col min="7937" max="7937" width="11.28515625" style="1328" customWidth="1"/>
    <col min="7938" max="7938" width="9.5703125" style="1328" customWidth="1"/>
    <col min="7939" max="7939" width="48.28515625" style="1328" customWidth="1"/>
    <col min="7940" max="7940" width="81.7109375" style="1328" customWidth="1"/>
    <col min="7941" max="7941" width="22.7109375" style="1328" customWidth="1"/>
    <col min="7942" max="7942" width="22" style="1328" customWidth="1"/>
    <col min="7943" max="7944" width="22.7109375" style="1328" customWidth="1"/>
    <col min="7945" max="7945" width="22" style="1328" customWidth="1"/>
    <col min="7946" max="7946" width="23.28515625" style="1328" customWidth="1"/>
    <col min="7947" max="7947" width="17.5703125" style="1328" bestFit="1" customWidth="1"/>
    <col min="7948" max="7948" width="15.85546875" style="1328" customWidth="1"/>
    <col min="7949" max="7949" width="9.28515625" style="1328" customWidth="1"/>
    <col min="7950" max="8192" width="9.28515625" style="1328"/>
    <col min="8193" max="8193" width="11.28515625" style="1328" customWidth="1"/>
    <col min="8194" max="8194" width="9.5703125" style="1328" customWidth="1"/>
    <col min="8195" max="8195" width="48.28515625" style="1328" customWidth="1"/>
    <col min="8196" max="8196" width="81.7109375" style="1328" customWidth="1"/>
    <col min="8197" max="8197" width="22.7109375" style="1328" customWidth="1"/>
    <col min="8198" max="8198" width="22" style="1328" customWidth="1"/>
    <col min="8199" max="8200" width="22.7109375" style="1328" customWidth="1"/>
    <col min="8201" max="8201" width="22" style="1328" customWidth="1"/>
    <col min="8202" max="8202" width="23.28515625" style="1328" customWidth="1"/>
    <col min="8203" max="8203" width="17.5703125" style="1328" bestFit="1" customWidth="1"/>
    <col min="8204" max="8204" width="15.85546875" style="1328" customWidth="1"/>
    <col min="8205" max="8205" width="9.28515625" style="1328" customWidth="1"/>
    <col min="8206" max="8448" width="9.28515625" style="1328"/>
    <col min="8449" max="8449" width="11.28515625" style="1328" customWidth="1"/>
    <col min="8450" max="8450" width="9.5703125" style="1328" customWidth="1"/>
    <col min="8451" max="8451" width="48.28515625" style="1328" customWidth="1"/>
    <col min="8452" max="8452" width="81.7109375" style="1328" customWidth="1"/>
    <col min="8453" max="8453" width="22.7109375" style="1328" customWidth="1"/>
    <col min="8454" max="8454" width="22" style="1328" customWidth="1"/>
    <col min="8455" max="8456" width="22.7109375" style="1328" customWidth="1"/>
    <col min="8457" max="8457" width="22" style="1328" customWidth="1"/>
    <col min="8458" max="8458" width="23.28515625" style="1328" customWidth="1"/>
    <col min="8459" max="8459" width="17.5703125" style="1328" bestFit="1" customWidth="1"/>
    <col min="8460" max="8460" width="15.85546875" style="1328" customWidth="1"/>
    <col min="8461" max="8461" width="9.28515625" style="1328" customWidth="1"/>
    <col min="8462" max="8704" width="9.28515625" style="1328"/>
    <col min="8705" max="8705" width="11.28515625" style="1328" customWidth="1"/>
    <col min="8706" max="8706" width="9.5703125" style="1328" customWidth="1"/>
    <col min="8707" max="8707" width="48.28515625" style="1328" customWidth="1"/>
    <col min="8708" max="8708" width="81.7109375" style="1328" customWidth="1"/>
    <col min="8709" max="8709" width="22.7109375" style="1328" customWidth="1"/>
    <col min="8710" max="8710" width="22" style="1328" customWidth="1"/>
    <col min="8711" max="8712" width="22.7109375" style="1328" customWidth="1"/>
    <col min="8713" max="8713" width="22" style="1328" customWidth="1"/>
    <col min="8714" max="8714" width="23.28515625" style="1328" customWidth="1"/>
    <col min="8715" max="8715" width="17.5703125" style="1328" bestFit="1" customWidth="1"/>
    <col min="8716" max="8716" width="15.85546875" style="1328" customWidth="1"/>
    <col min="8717" max="8717" width="9.28515625" style="1328" customWidth="1"/>
    <col min="8718" max="8960" width="9.28515625" style="1328"/>
    <col min="8961" max="8961" width="11.28515625" style="1328" customWidth="1"/>
    <col min="8962" max="8962" width="9.5703125" style="1328" customWidth="1"/>
    <col min="8963" max="8963" width="48.28515625" style="1328" customWidth="1"/>
    <col min="8964" max="8964" width="81.7109375" style="1328" customWidth="1"/>
    <col min="8965" max="8965" width="22.7109375" style="1328" customWidth="1"/>
    <col min="8966" max="8966" width="22" style="1328" customWidth="1"/>
    <col min="8967" max="8968" width="22.7109375" style="1328" customWidth="1"/>
    <col min="8969" max="8969" width="22" style="1328" customWidth="1"/>
    <col min="8970" max="8970" width="23.28515625" style="1328" customWidth="1"/>
    <col min="8971" max="8971" width="17.5703125" style="1328" bestFit="1" customWidth="1"/>
    <col min="8972" max="8972" width="15.85546875" style="1328" customWidth="1"/>
    <col min="8973" max="8973" width="9.28515625" style="1328" customWidth="1"/>
    <col min="8974" max="9216" width="9.28515625" style="1328"/>
    <col min="9217" max="9217" width="11.28515625" style="1328" customWidth="1"/>
    <col min="9218" max="9218" width="9.5703125" style="1328" customWidth="1"/>
    <col min="9219" max="9219" width="48.28515625" style="1328" customWidth="1"/>
    <col min="9220" max="9220" width="81.7109375" style="1328" customWidth="1"/>
    <col min="9221" max="9221" width="22.7109375" style="1328" customWidth="1"/>
    <col min="9222" max="9222" width="22" style="1328" customWidth="1"/>
    <col min="9223" max="9224" width="22.7109375" style="1328" customWidth="1"/>
    <col min="9225" max="9225" width="22" style="1328" customWidth="1"/>
    <col min="9226" max="9226" width="23.28515625" style="1328" customWidth="1"/>
    <col min="9227" max="9227" width="17.5703125" style="1328" bestFit="1" customWidth="1"/>
    <col min="9228" max="9228" width="15.85546875" style="1328" customWidth="1"/>
    <col min="9229" max="9229" width="9.28515625" style="1328" customWidth="1"/>
    <col min="9230" max="9472" width="9.28515625" style="1328"/>
    <col min="9473" max="9473" width="11.28515625" style="1328" customWidth="1"/>
    <col min="9474" max="9474" width="9.5703125" style="1328" customWidth="1"/>
    <col min="9475" max="9475" width="48.28515625" style="1328" customWidth="1"/>
    <col min="9476" max="9476" width="81.7109375" style="1328" customWidth="1"/>
    <col min="9477" max="9477" width="22.7109375" style="1328" customWidth="1"/>
    <col min="9478" max="9478" width="22" style="1328" customWidth="1"/>
    <col min="9479" max="9480" width="22.7109375" style="1328" customWidth="1"/>
    <col min="9481" max="9481" width="22" style="1328" customWidth="1"/>
    <col min="9482" max="9482" width="23.28515625" style="1328" customWidth="1"/>
    <col min="9483" max="9483" width="17.5703125" style="1328" bestFit="1" customWidth="1"/>
    <col min="9484" max="9484" width="15.85546875" style="1328" customWidth="1"/>
    <col min="9485" max="9485" width="9.28515625" style="1328" customWidth="1"/>
    <col min="9486" max="9728" width="9.28515625" style="1328"/>
    <col min="9729" max="9729" width="11.28515625" style="1328" customWidth="1"/>
    <col min="9730" max="9730" width="9.5703125" style="1328" customWidth="1"/>
    <col min="9731" max="9731" width="48.28515625" style="1328" customWidth="1"/>
    <col min="9732" max="9732" width="81.7109375" style="1328" customWidth="1"/>
    <col min="9733" max="9733" width="22.7109375" style="1328" customWidth="1"/>
    <col min="9734" max="9734" width="22" style="1328" customWidth="1"/>
    <col min="9735" max="9736" width="22.7109375" style="1328" customWidth="1"/>
    <col min="9737" max="9737" width="22" style="1328" customWidth="1"/>
    <col min="9738" max="9738" width="23.28515625" style="1328" customWidth="1"/>
    <col min="9739" max="9739" width="17.5703125" style="1328" bestFit="1" customWidth="1"/>
    <col min="9740" max="9740" width="15.85546875" style="1328" customWidth="1"/>
    <col min="9741" max="9741" width="9.28515625" style="1328" customWidth="1"/>
    <col min="9742" max="9984" width="9.28515625" style="1328"/>
    <col min="9985" max="9985" width="11.28515625" style="1328" customWidth="1"/>
    <col min="9986" max="9986" width="9.5703125" style="1328" customWidth="1"/>
    <col min="9987" max="9987" width="48.28515625" style="1328" customWidth="1"/>
    <col min="9988" max="9988" width="81.7109375" style="1328" customWidth="1"/>
    <col min="9989" max="9989" width="22.7109375" style="1328" customWidth="1"/>
    <col min="9990" max="9990" width="22" style="1328" customWidth="1"/>
    <col min="9991" max="9992" width="22.7109375" style="1328" customWidth="1"/>
    <col min="9993" max="9993" width="22" style="1328" customWidth="1"/>
    <col min="9994" max="9994" width="23.28515625" style="1328" customWidth="1"/>
    <col min="9995" max="9995" width="17.5703125" style="1328" bestFit="1" customWidth="1"/>
    <col min="9996" max="9996" width="15.85546875" style="1328" customWidth="1"/>
    <col min="9997" max="9997" width="9.28515625" style="1328" customWidth="1"/>
    <col min="9998" max="10240" width="9.28515625" style="1328"/>
    <col min="10241" max="10241" width="11.28515625" style="1328" customWidth="1"/>
    <col min="10242" max="10242" width="9.5703125" style="1328" customWidth="1"/>
    <col min="10243" max="10243" width="48.28515625" style="1328" customWidth="1"/>
    <col min="10244" max="10244" width="81.7109375" style="1328" customWidth="1"/>
    <col min="10245" max="10245" width="22.7109375" style="1328" customWidth="1"/>
    <col min="10246" max="10246" width="22" style="1328" customWidth="1"/>
    <col min="10247" max="10248" width="22.7109375" style="1328" customWidth="1"/>
    <col min="10249" max="10249" width="22" style="1328" customWidth="1"/>
    <col min="10250" max="10250" width="23.28515625" style="1328" customWidth="1"/>
    <col min="10251" max="10251" width="17.5703125" style="1328" bestFit="1" customWidth="1"/>
    <col min="10252" max="10252" width="15.85546875" style="1328" customWidth="1"/>
    <col min="10253" max="10253" width="9.28515625" style="1328" customWidth="1"/>
    <col min="10254" max="10496" width="9.28515625" style="1328"/>
    <col min="10497" max="10497" width="11.28515625" style="1328" customWidth="1"/>
    <col min="10498" max="10498" width="9.5703125" style="1328" customWidth="1"/>
    <col min="10499" max="10499" width="48.28515625" style="1328" customWidth="1"/>
    <col min="10500" max="10500" width="81.7109375" style="1328" customWidth="1"/>
    <col min="10501" max="10501" width="22.7109375" style="1328" customWidth="1"/>
    <col min="10502" max="10502" width="22" style="1328" customWidth="1"/>
    <col min="10503" max="10504" width="22.7109375" style="1328" customWidth="1"/>
    <col min="10505" max="10505" width="22" style="1328" customWidth="1"/>
    <col min="10506" max="10506" width="23.28515625" style="1328" customWidth="1"/>
    <col min="10507" max="10507" width="17.5703125" style="1328" bestFit="1" customWidth="1"/>
    <col min="10508" max="10508" width="15.85546875" style="1328" customWidth="1"/>
    <col min="10509" max="10509" width="9.28515625" style="1328" customWidth="1"/>
    <col min="10510" max="10752" width="9.28515625" style="1328"/>
    <col min="10753" max="10753" width="11.28515625" style="1328" customWidth="1"/>
    <col min="10754" max="10754" width="9.5703125" style="1328" customWidth="1"/>
    <col min="10755" max="10755" width="48.28515625" style="1328" customWidth="1"/>
    <col min="10756" max="10756" width="81.7109375" style="1328" customWidth="1"/>
    <col min="10757" max="10757" width="22.7109375" style="1328" customWidth="1"/>
    <col min="10758" max="10758" width="22" style="1328" customWidth="1"/>
    <col min="10759" max="10760" width="22.7109375" style="1328" customWidth="1"/>
    <col min="10761" max="10761" width="22" style="1328" customWidth="1"/>
    <col min="10762" max="10762" width="23.28515625" style="1328" customWidth="1"/>
    <col min="10763" max="10763" width="17.5703125" style="1328" bestFit="1" customWidth="1"/>
    <col min="10764" max="10764" width="15.85546875" style="1328" customWidth="1"/>
    <col min="10765" max="10765" width="9.28515625" style="1328" customWidth="1"/>
    <col min="10766" max="11008" width="9.28515625" style="1328"/>
    <col min="11009" max="11009" width="11.28515625" style="1328" customWidth="1"/>
    <col min="11010" max="11010" width="9.5703125" style="1328" customWidth="1"/>
    <col min="11011" max="11011" width="48.28515625" style="1328" customWidth="1"/>
    <col min="11012" max="11012" width="81.7109375" style="1328" customWidth="1"/>
    <col min="11013" max="11013" width="22.7109375" style="1328" customWidth="1"/>
    <col min="11014" max="11014" width="22" style="1328" customWidth="1"/>
    <col min="11015" max="11016" width="22.7109375" style="1328" customWidth="1"/>
    <col min="11017" max="11017" width="22" style="1328" customWidth="1"/>
    <col min="11018" max="11018" width="23.28515625" style="1328" customWidth="1"/>
    <col min="11019" max="11019" width="17.5703125" style="1328" bestFit="1" customWidth="1"/>
    <col min="11020" max="11020" width="15.85546875" style="1328" customWidth="1"/>
    <col min="11021" max="11021" width="9.28515625" style="1328" customWidth="1"/>
    <col min="11022" max="11264" width="9.28515625" style="1328"/>
    <col min="11265" max="11265" width="11.28515625" style="1328" customWidth="1"/>
    <col min="11266" max="11266" width="9.5703125" style="1328" customWidth="1"/>
    <col min="11267" max="11267" width="48.28515625" style="1328" customWidth="1"/>
    <col min="11268" max="11268" width="81.7109375" style="1328" customWidth="1"/>
    <col min="11269" max="11269" width="22.7109375" style="1328" customWidth="1"/>
    <col min="11270" max="11270" width="22" style="1328" customWidth="1"/>
    <col min="11271" max="11272" width="22.7109375" style="1328" customWidth="1"/>
    <col min="11273" max="11273" width="22" style="1328" customWidth="1"/>
    <col min="11274" max="11274" width="23.28515625" style="1328" customWidth="1"/>
    <col min="11275" max="11275" width="17.5703125" style="1328" bestFit="1" customWidth="1"/>
    <col min="11276" max="11276" width="15.85546875" style="1328" customWidth="1"/>
    <col min="11277" max="11277" width="9.28515625" style="1328" customWidth="1"/>
    <col min="11278" max="11520" width="9.28515625" style="1328"/>
    <col min="11521" max="11521" width="11.28515625" style="1328" customWidth="1"/>
    <col min="11522" max="11522" width="9.5703125" style="1328" customWidth="1"/>
    <col min="11523" max="11523" width="48.28515625" style="1328" customWidth="1"/>
    <col min="11524" max="11524" width="81.7109375" style="1328" customWidth="1"/>
    <col min="11525" max="11525" width="22.7109375" style="1328" customWidth="1"/>
    <col min="11526" max="11526" width="22" style="1328" customWidth="1"/>
    <col min="11527" max="11528" width="22.7109375" style="1328" customWidth="1"/>
    <col min="11529" max="11529" width="22" style="1328" customWidth="1"/>
    <col min="11530" max="11530" width="23.28515625" style="1328" customWidth="1"/>
    <col min="11531" max="11531" width="17.5703125" style="1328" bestFit="1" customWidth="1"/>
    <col min="11532" max="11532" width="15.85546875" style="1328" customWidth="1"/>
    <col min="11533" max="11533" width="9.28515625" style="1328" customWidth="1"/>
    <col min="11534" max="11776" width="9.28515625" style="1328"/>
    <col min="11777" max="11777" width="11.28515625" style="1328" customWidth="1"/>
    <col min="11778" max="11778" width="9.5703125" style="1328" customWidth="1"/>
    <col min="11779" max="11779" width="48.28515625" style="1328" customWidth="1"/>
    <col min="11780" max="11780" width="81.7109375" style="1328" customWidth="1"/>
    <col min="11781" max="11781" width="22.7109375" style="1328" customWidth="1"/>
    <col min="11782" max="11782" width="22" style="1328" customWidth="1"/>
    <col min="11783" max="11784" width="22.7109375" style="1328" customWidth="1"/>
    <col min="11785" max="11785" width="22" style="1328" customWidth="1"/>
    <col min="11786" max="11786" width="23.28515625" style="1328" customWidth="1"/>
    <col min="11787" max="11787" width="17.5703125" style="1328" bestFit="1" customWidth="1"/>
    <col min="11788" max="11788" width="15.85546875" style="1328" customWidth="1"/>
    <col min="11789" max="11789" width="9.28515625" style="1328" customWidth="1"/>
    <col min="11790" max="12032" width="9.28515625" style="1328"/>
    <col min="12033" max="12033" width="11.28515625" style="1328" customWidth="1"/>
    <col min="12034" max="12034" width="9.5703125" style="1328" customWidth="1"/>
    <col min="12035" max="12035" width="48.28515625" style="1328" customWidth="1"/>
    <col min="12036" max="12036" width="81.7109375" style="1328" customWidth="1"/>
    <col min="12037" max="12037" width="22.7109375" style="1328" customWidth="1"/>
    <col min="12038" max="12038" width="22" style="1328" customWidth="1"/>
    <col min="12039" max="12040" width="22.7109375" style="1328" customWidth="1"/>
    <col min="12041" max="12041" width="22" style="1328" customWidth="1"/>
    <col min="12042" max="12042" width="23.28515625" style="1328" customWidth="1"/>
    <col min="12043" max="12043" width="17.5703125" style="1328" bestFit="1" customWidth="1"/>
    <col min="12044" max="12044" width="15.85546875" style="1328" customWidth="1"/>
    <col min="12045" max="12045" width="9.28515625" style="1328" customWidth="1"/>
    <col min="12046" max="12288" width="9.28515625" style="1328"/>
    <col min="12289" max="12289" width="11.28515625" style="1328" customWidth="1"/>
    <col min="12290" max="12290" width="9.5703125" style="1328" customWidth="1"/>
    <col min="12291" max="12291" width="48.28515625" style="1328" customWidth="1"/>
    <col min="12292" max="12292" width="81.7109375" style="1328" customWidth="1"/>
    <col min="12293" max="12293" width="22.7109375" style="1328" customWidth="1"/>
    <col min="12294" max="12294" width="22" style="1328" customWidth="1"/>
    <col min="12295" max="12296" width="22.7109375" style="1328" customWidth="1"/>
    <col min="12297" max="12297" width="22" style="1328" customWidth="1"/>
    <col min="12298" max="12298" width="23.28515625" style="1328" customWidth="1"/>
    <col min="12299" max="12299" width="17.5703125" style="1328" bestFit="1" customWidth="1"/>
    <col min="12300" max="12300" width="15.85546875" style="1328" customWidth="1"/>
    <col min="12301" max="12301" width="9.28515625" style="1328" customWidth="1"/>
    <col min="12302" max="12544" width="9.28515625" style="1328"/>
    <col min="12545" max="12545" width="11.28515625" style="1328" customWidth="1"/>
    <col min="12546" max="12546" width="9.5703125" style="1328" customWidth="1"/>
    <col min="12547" max="12547" width="48.28515625" style="1328" customWidth="1"/>
    <col min="12548" max="12548" width="81.7109375" style="1328" customWidth="1"/>
    <col min="12549" max="12549" width="22.7109375" style="1328" customWidth="1"/>
    <col min="12550" max="12550" width="22" style="1328" customWidth="1"/>
    <col min="12551" max="12552" width="22.7109375" style="1328" customWidth="1"/>
    <col min="12553" max="12553" width="22" style="1328" customWidth="1"/>
    <col min="12554" max="12554" width="23.28515625" style="1328" customWidth="1"/>
    <col min="12555" max="12555" width="17.5703125" style="1328" bestFit="1" customWidth="1"/>
    <col min="12556" max="12556" width="15.85546875" style="1328" customWidth="1"/>
    <col min="12557" max="12557" width="9.28515625" style="1328" customWidth="1"/>
    <col min="12558" max="12800" width="9.28515625" style="1328"/>
    <col min="12801" max="12801" width="11.28515625" style="1328" customWidth="1"/>
    <col min="12802" max="12802" width="9.5703125" style="1328" customWidth="1"/>
    <col min="12803" max="12803" width="48.28515625" style="1328" customWidth="1"/>
    <col min="12804" max="12804" width="81.7109375" style="1328" customWidth="1"/>
    <col min="12805" max="12805" width="22.7109375" style="1328" customWidth="1"/>
    <col min="12806" max="12806" width="22" style="1328" customWidth="1"/>
    <col min="12807" max="12808" width="22.7109375" style="1328" customWidth="1"/>
    <col min="12809" max="12809" width="22" style="1328" customWidth="1"/>
    <col min="12810" max="12810" width="23.28515625" style="1328" customWidth="1"/>
    <col min="12811" max="12811" width="17.5703125" style="1328" bestFit="1" customWidth="1"/>
    <col min="12812" max="12812" width="15.85546875" style="1328" customWidth="1"/>
    <col min="12813" max="12813" width="9.28515625" style="1328" customWidth="1"/>
    <col min="12814" max="13056" width="9.28515625" style="1328"/>
    <col min="13057" max="13057" width="11.28515625" style="1328" customWidth="1"/>
    <col min="13058" max="13058" width="9.5703125" style="1328" customWidth="1"/>
    <col min="13059" max="13059" width="48.28515625" style="1328" customWidth="1"/>
    <col min="13060" max="13060" width="81.7109375" style="1328" customWidth="1"/>
    <col min="13061" max="13061" width="22.7109375" style="1328" customWidth="1"/>
    <col min="13062" max="13062" width="22" style="1328" customWidth="1"/>
    <col min="13063" max="13064" width="22.7109375" style="1328" customWidth="1"/>
    <col min="13065" max="13065" width="22" style="1328" customWidth="1"/>
    <col min="13066" max="13066" width="23.28515625" style="1328" customWidth="1"/>
    <col min="13067" max="13067" width="17.5703125" style="1328" bestFit="1" customWidth="1"/>
    <col min="13068" max="13068" width="15.85546875" style="1328" customWidth="1"/>
    <col min="13069" max="13069" width="9.28515625" style="1328" customWidth="1"/>
    <col min="13070" max="13312" width="9.28515625" style="1328"/>
    <col min="13313" max="13313" width="11.28515625" style="1328" customWidth="1"/>
    <col min="13314" max="13314" width="9.5703125" style="1328" customWidth="1"/>
    <col min="13315" max="13315" width="48.28515625" style="1328" customWidth="1"/>
    <col min="13316" max="13316" width="81.7109375" style="1328" customWidth="1"/>
    <col min="13317" max="13317" width="22.7109375" style="1328" customWidth="1"/>
    <col min="13318" max="13318" width="22" style="1328" customWidth="1"/>
    <col min="13319" max="13320" width="22.7109375" style="1328" customWidth="1"/>
    <col min="13321" max="13321" width="22" style="1328" customWidth="1"/>
    <col min="13322" max="13322" width="23.28515625" style="1328" customWidth="1"/>
    <col min="13323" max="13323" width="17.5703125" style="1328" bestFit="1" customWidth="1"/>
    <col min="13324" max="13324" width="15.85546875" style="1328" customWidth="1"/>
    <col min="13325" max="13325" width="9.28515625" style="1328" customWidth="1"/>
    <col min="13326" max="13568" width="9.28515625" style="1328"/>
    <col min="13569" max="13569" width="11.28515625" style="1328" customWidth="1"/>
    <col min="13570" max="13570" width="9.5703125" style="1328" customWidth="1"/>
    <col min="13571" max="13571" width="48.28515625" style="1328" customWidth="1"/>
    <col min="13572" max="13572" width="81.7109375" style="1328" customWidth="1"/>
    <col min="13573" max="13573" width="22.7109375" style="1328" customWidth="1"/>
    <col min="13574" max="13574" width="22" style="1328" customWidth="1"/>
    <col min="13575" max="13576" width="22.7109375" style="1328" customWidth="1"/>
    <col min="13577" max="13577" width="22" style="1328" customWidth="1"/>
    <col min="13578" max="13578" width="23.28515625" style="1328" customWidth="1"/>
    <col min="13579" max="13579" width="17.5703125" style="1328" bestFit="1" customWidth="1"/>
    <col min="13580" max="13580" width="15.85546875" style="1328" customWidth="1"/>
    <col min="13581" max="13581" width="9.28515625" style="1328" customWidth="1"/>
    <col min="13582" max="13824" width="9.28515625" style="1328"/>
    <col min="13825" max="13825" width="11.28515625" style="1328" customWidth="1"/>
    <col min="13826" max="13826" width="9.5703125" style="1328" customWidth="1"/>
    <col min="13827" max="13827" width="48.28515625" style="1328" customWidth="1"/>
    <col min="13828" max="13828" width="81.7109375" style="1328" customWidth="1"/>
    <col min="13829" max="13829" width="22.7109375" style="1328" customWidth="1"/>
    <col min="13830" max="13830" width="22" style="1328" customWidth="1"/>
    <col min="13831" max="13832" width="22.7109375" style="1328" customWidth="1"/>
    <col min="13833" max="13833" width="22" style="1328" customWidth="1"/>
    <col min="13834" max="13834" width="23.28515625" style="1328" customWidth="1"/>
    <col min="13835" max="13835" width="17.5703125" style="1328" bestFit="1" customWidth="1"/>
    <col min="13836" max="13836" width="15.85546875" style="1328" customWidth="1"/>
    <col min="13837" max="13837" width="9.28515625" style="1328" customWidth="1"/>
    <col min="13838" max="14080" width="9.28515625" style="1328"/>
    <col min="14081" max="14081" width="11.28515625" style="1328" customWidth="1"/>
    <col min="14082" max="14082" width="9.5703125" style="1328" customWidth="1"/>
    <col min="14083" max="14083" width="48.28515625" style="1328" customWidth="1"/>
    <col min="14084" max="14084" width="81.7109375" style="1328" customWidth="1"/>
    <col min="14085" max="14085" width="22.7109375" style="1328" customWidth="1"/>
    <col min="14086" max="14086" width="22" style="1328" customWidth="1"/>
    <col min="14087" max="14088" width="22.7109375" style="1328" customWidth="1"/>
    <col min="14089" max="14089" width="22" style="1328" customWidth="1"/>
    <col min="14090" max="14090" width="23.28515625" style="1328" customWidth="1"/>
    <col min="14091" max="14091" width="17.5703125" style="1328" bestFit="1" customWidth="1"/>
    <col min="14092" max="14092" width="15.85546875" style="1328" customWidth="1"/>
    <col min="14093" max="14093" width="9.28515625" style="1328" customWidth="1"/>
    <col min="14094" max="14336" width="9.28515625" style="1328"/>
    <col min="14337" max="14337" width="11.28515625" style="1328" customWidth="1"/>
    <col min="14338" max="14338" width="9.5703125" style="1328" customWidth="1"/>
    <col min="14339" max="14339" width="48.28515625" style="1328" customWidth="1"/>
    <col min="14340" max="14340" width="81.7109375" style="1328" customWidth="1"/>
    <col min="14341" max="14341" width="22.7109375" style="1328" customWidth="1"/>
    <col min="14342" max="14342" width="22" style="1328" customWidth="1"/>
    <col min="14343" max="14344" width="22.7109375" style="1328" customWidth="1"/>
    <col min="14345" max="14345" width="22" style="1328" customWidth="1"/>
    <col min="14346" max="14346" width="23.28515625" style="1328" customWidth="1"/>
    <col min="14347" max="14347" width="17.5703125" style="1328" bestFit="1" customWidth="1"/>
    <col min="14348" max="14348" width="15.85546875" style="1328" customWidth="1"/>
    <col min="14349" max="14349" width="9.28515625" style="1328" customWidth="1"/>
    <col min="14350" max="14592" width="9.28515625" style="1328"/>
    <col min="14593" max="14593" width="11.28515625" style="1328" customWidth="1"/>
    <col min="14594" max="14594" width="9.5703125" style="1328" customWidth="1"/>
    <col min="14595" max="14595" width="48.28515625" style="1328" customWidth="1"/>
    <col min="14596" max="14596" width="81.7109375" style="1328" customWidth="1"/>
    <col min="14597" max="14597" width="22.7109375" style="1328" customWidth="1"/>
    <col min="14598" max="14598" width="22" style="1328" customWidth="1"/>
    <col min="14599" max="14600" width="22.7109375" style="1328" customWidth="1"/>
    <col min="14601" max="14601" width="22" style="1328" customWidth="1"/>
    <col min="14602" max="14602" width="23.28515625" style="1328" customWidth="1"/>
    <col min="14603" max="14603" width="17.5703125" style="1328" bestFit="1" customWidth="1"/>
    <col min="14604" max="14604" width="15.85546875" style="1328" customWidth="1"/>
    <col min="14605" max="14605" width="9.28515625" style="1328" customWidth="1"/>
    <col min="14606" max="14848" width="9.28515625" style="1328"/>
    <col min="14849" max="14849" width="11.28515625" style="1328" customWidth="1"/>
    <col min="14850" max="14850" width="9.5703125" style="1328" customWidth="1"/>
    <col min="14851" max="14851" width="48.28515625" style="1328" customWidth="1"/>
    <col min="14852" max="14852" width="81.7109375" style="1328" customWidth="1"/>
    <col min="14853" max="14853" width="22.7109375" style="1328" customWidth="1"/>
    <col min="14854" max="14854" width="22" style="1328" customWidth="1"/>
    <col min="14855" max="14856" width="22.7109375" style="1328" customWidth="1"/>
    <col min="14857" max="14857" width="22" style="1328" customWidth="1"/>
    <col min="14858" max="14858" width="23.28515625" style="1328" customWidth="1"/>
    <col min="14859" max="14859" width="17.5703125" style="1328" bestFit="1" customWidth="1"/>
    <col min="14860" max="14860" width="15.85546875" style="1328" customWidth="1"/>
    <col min="14861" max="14861" width="9.28515625" style="1328" customWidth="1"/>
    <col min="14862" max="15104" width="9.28515625" style="1328"/>
    <col min="15105" max="15105" width="11.28515625" style="1328" customWidth="1"/>
    <col min="15106" max="15106" width="9.5703125" style="1328" customWidth="1"/>
    <col min="15107" max="15107" width="48.28515625" style="1328" customWidth="1"/>
    <col min="15108" max="15108" width="81.7109375" style="1328" customWidth="1"/>
    <col min="15109" max="15109" width="22.7109375" style="1328" customWidth="1"/>
    <col min="15110" max="15110" width="22" style="1328" customWidth="1"/>
    <col min="15111" max="15112" width="22.7109375" style="1328" customWidth="1"/>
    <col min="15113" max="15113" width="22" style="1328" customWidth="1"/>
    <col min="15114" max="15114" width="23.28515625" style="1328" customWidth="1"/>
    <col min="15115" max="15115" width="17.5703125" style="1328" bestFit="1" customWidth="1"/>
    <col min="15116" max="15116" width="15.85546875" style="1328" customWidth="1"/>
    <col min="15117" max="15117" width="9.28515625" style="1328" customWidth="1"/>
    <col min="15118" max="15360" width="9.28515625" style="1328"/>
    <col min="15361" max="15361" width="11.28515625" style="1328" customWidth="1"/>
    <col min="15362" max="15362" width="9.5703125" style="1328" customWidth="1"/>
    <col min="15363" max="15363" width="48.28515625" style="1328" customWidth="1"/>
    <col min="15364" max="15364" width="81.7109375" style="1328" customWidth="1"/>
    <col min="15365" max="15365" width="22.7109375" style="1328" customWidth="1"/>
    <col min="15366" max="15366" width="22" style="1328" customWidth="1"/>
    <col min="15367" max="15368" width="22.7109375" style="1328" customWidth="1"/>
    <col min="15369" max="15369" width="22" style="1328" customWidth="1"/>
    <col min="15370" max="15370" width="23.28515625" style="1328" customWidth="1"/>
    <col min="15371" max="15371" width="17.5703125" style="1328" bestFit="1" customWidth="1"/>
    <col min="15372" max="15372" width="15.85546875" style="1328" customWidth="1"/>
    <col min="15373" max="15373" width="9.28515625" style="1328" customWidth="1"/>
    <col min="15374" max="15616" width="9.28515625" style="1328"/>
    <col min="15617" max="15617" width="11.28515625" style="1328" customWidth="1"/>
    <col min="15618" max="15618" width="9.5703125" style="1328" customWidth="1"/>
    <col min="15619" max="15619" width="48.28515625" style="1328" customWidth="1"/>
    <col min="15620" max="15620" width="81.7109375" style="1328" customWidth="1"/>
    <col min="15621" max="15621" width="22.7109375" style="1328" customWidth="1"/>
    <col min="15622" max="15622" width="22" style="1328" customWidth="1"/>
    <col min="15623" max="15624" width="22.7109375" style="1328" customWidth="1"/>
    <col min="15625" max="15625" width="22" style="1328" customWidth="1"/>
    <col min="15626" max="15626" width="23.28515625" style="1328" customWidth="1"/>
    <col min="15627" max="15627" width="17.5703125" style="1328" bestFit="1" customWidth="1"/>
    <col min="15628" max="15628" width="15.85546875" style="1328" customWidth="1"/>
    <col min="15629" max="15629" width="9.28515625" style="1328" customWidth="1"/>
    <col min="15630" max="15872" width="9.28515625" style="1328"/>
    <col min="15873" max="15873" width="11.28515625" style="1328" customWidth="1"/>
    <col min="15874" max="15874" width="9.5703125" style="1328" customWidth="1"/>
    <col min="15875" max="15875" width="48.28515625" style="1328" customWidth="1"/>
    <col min="15876" max="15876" width="81.7109375" style="1328" customWidth="1"/>
    <col min="15877" max="15877" width="22.7109375" style="1328" customWidth="1"/>
    <col min="15878" max="15878" width="22" style="1328" customWidth="1"/>
    <col min="15879" max="15880" width="22.7109375" style="1328" customWidth="1"/>
    <col min="15881" max="15881" width="22" style="1328" customWidth="1"/>
    <col min="15882" max="15882" width="23.28515625" style="1328" customWidth="1"/>
    <col min="15883" max="15883" width="17.5703125" style="1328" bestFit="1" customWidth="1"/>
    <col min="15884" max="15884" width="15.85546875" style="1328" customWidth="1"/>
    <col min="15885" max="15885" width="9.28515625" style="1328" customWidth="1"/>
    <col min="15886" max="16128" width="9.28515625" style="1328"/>
    <col min="16129" max="16129" width="11.28515625" style="1328" customWidth="1"/>
    <col min="16130" max="16130" width="9.5703125" style="1328" customWidth="1"/>
    <col min="16131" max="16131" width="48.28515625" style="1328" customWidth="1"/>
    <col min="16132" max="16132" width="81.7109375" style="1328" customWidth="1"/>
    <col min="16133" max="16133" width="22.7109375" style="1328" customWidth="1"/>
    <col min="16134" max="16134" width="22" style="1328" customWidth="1"/>
    <col min="16135" max="16136" width="22.7109375" style="1328" customWidth="1"/>
    <col min="16137" max="16137" width="22" style="1328" customWidth="1"/>
    <col min="16138" max="16138" width="23.28515625" style="1328" customWidth="1"/>
    <col min="16139" max="16139" width="17.5703125" style="1328" bestFit="1" customWidth="1"/>
    <col min="16140" max="16140" width="15.85546875" style="1328" customWidth="1"/>
    <col min="16141" max="16141" width="9.28515625" style="1328" customWidth="1"/>
    <col min="16142" max="16384" width="9.28515625" style="1328"/>
  </cols>
  <sheetData>
    <row r="1" spans="1:12" ht="22.5" customHeight="1">
      <c r="A1" s="1319" t="s">
        <v>811</v>
      </c>
      <c r="B1" s="1320"/>
      <c r="C1" s="1321"/>
      <c r="D1" s="1322"/>
      <c r="E1" s="1323"/>
      <c r="F1" s="1323"/>
      <c r="G1" s="1323"/>
      <c r="H1" s="1323"/>
      <c r="I1" s="1324"/>
      <c r="J1" s="1325"/>
      <c r="K1" s="1326"/>
      <c r="L1" s="1327"/>
    </row>
    <row r="2" spans="1:12" ht="22.5" customHeight="1">
      <c r="A2" s="1689" t="s">
        <v>812</v>
      </c>
      <c r="B2" s="1690"/>
      <c r="C2" s="1690"/>
      <c r="D2" s="1690"/>
      <c r="E2" s="1690"/>
      <c r="F2" s="1690"/>
      <c r="G2" s="1690"/>
      <c r="H2" s="1690"/>
      <c r="I2" s="1691"/>
      <c r="J2" s="1691"/>
      <c r="K2" s="1691"/>
      <c r="L2" s="1691"/>
    </row>
    <row r="3" spans="1:12" ht="28.5" customHeight="1" thickBot="1">
      <c r="A3" s="1329"/>
      <c r="B3" s="1330"/>
      <c r="C3" s="1321"/>
      <c r="D3" s="1331"/>
      <c r="E3" s="1323"/>
      <c r="F3" s="1323"/>
      <c r="G3" s="1323"/>
      <c r="H3" s="1323"/>
      <c r="I3" s="1324"/>
      <c r="J3" s="1325"/>
      <c r="K3" s="1692" t="s">
        <v>2</v>
      </c>
      <c r="L3" s="1692"/>
    </row>
    <row r="4" spans="1:12" ht="18" customHeight="1">
      <c r="A4" s="1693" t="s">
        <v>813</v>
      </c>
      <c r="B4" s="1695" t="s">
        <v>814</v>
      </c>
      <c r="C4" s="1695"/>
      <c r="D4" s="1695" t="s">
        <v>815</v>
      </c>
      <c r="E4" s="1695" t="s">
        <v>758</v>
      </c>
      <c r="F4" s="1697"/>
      <c r="G4" s="1698" t="s">
        <v>816</v>
      </c>
      <c r="H4" s="1699"/>
      <c r="I4" s="1700" t="s">
        <v>229</v>
      </c>
      <c r="J4" s="1701"/>
      <c r="K4" s="1702" t="s">
        <v>433</v>
      </c>
      <c r="L4" s="1703"/>
    </row>
    <row r="5" spans="1:12" ht="75" customHeight="1">
      <c r="A5" s="1694"/>
      <c r="B5" s="1696"/>
      <c r="C5" s="1696"/>
      <c r="D5" s="1696"/>
      <c r="E5" s="1332" t="s">
        <v>817</v>
      </c>
      <c r="F5" s="1333" t="s">
        <v>818</v>
      </c>
      <c r="G5" s="1334" t="s">
        <v>817</v>
      </c>
      <c r="H5" s="1333" t="s">
        <v>818</v>
      </c>
      <c r="I5" s="1335" t="s">
        <v>817</v>
      </c>
      <c r="J5" s="1333" t="s">
        <v>818</v>
      </c>
      <c r="K5" s="1336" t="s">
        <v>819</v>
      </c>
      <c r="L5" s="1337" t="s">
        <v>820</v>
      </c>
    </row>
    <row r="6" spans="1:12" s="1343" customFormat="1" ht="17.25" customHeight="1" thickBot="1">
      <c r="A6" s="1338">
        <v>1</v>
      </c>
      <c r="B6" s="1339">
        <v>2</v>
      </c>
      <c r="C6" s="1340">
        <v>3</v>
      </c>
      <c r="D6" s="1338">
        <v>4</v>
      </c>
      <c r="E6" s="1339">
        <v>5</v>
      </c>
      <c r="F6" s="1339">
        <v>6</v>
      </c>
      <c r="G6" s="1339">
        <v>7</v>
      </c>
      <c r="H6" s="1339">
        <v>8</v>
      </c>
      <c r="I6" s="1341">
        <v>9</v>
      </c>
      <c r="J6" s="1339">
        <v>10</v>
      </c>
      <c r="K6" s="1339">
        <v>11</v>
      </c>
      <c r="L6" s="1342">
        <v>12</v>
      </c>
    </row>
    <row r="7" spans="1:12" s="1343" customFormat="1" ht="45" customHeight="1" thickBot="1">
      <c r="A7" s="1344" t="s">
        <v>821</v>
      </c>
      <c r="B7" s="1345" t="s">
        <v>390</v>
      </c>
      <c r="C7" s="1346" t="s">
        <v>391</v>
      </c>
      <c r="D7" s="1347" t="s">
        <v>784</v>
      </c>
      <c r="E7" s="1348">
        <v>165000</v>
      </c>
      <c r="F7" s="1349">
        <f t="shared" ref="F7:F12" si="0">E7</f>
        <v>165000</v>
      </c>
      <c r="G7" s="1348">
        <v>165000</v>
      </c>
      <c r="H7" s="1348">
        <f t="shared" ref="H7:H12" si="1">G7</f>
        <v>165000</v>
      </c>
      <c r="I7" s="1350">
        <v>0</v>
      </c>
      <c r="J7" s="1350">
        <f t="shared" ref="J7:J12" si="2">I7</f>
        <v>0</v>
      </c>
      <c r="K7" s="1351">
        <v>0</v>
      </c>
      <c r="L7" s="1352">
        <v>0</v>
      </c>
    </row>
    <row r="8" spans="1:12" s="1343" customFormat="1" ht="45" customHeight="1" thickBot="1">
      <c r="A8" s="1344" t="s">
        <v>822</v>
      </c>
      <c r="B8" s="1345" t="s">
        <v>390</v>
      </c>
      <c r="C8" s="1346" t="s">
        <v>391</v>
      </c>
      <c r="D8" s="1347" t="s">
        <v>784</v>
      </c>
      <c r="E8" s="1348">
        <v>165000</v>
      </c>
      <c r="F8" s="1349">
        <f t="shared" si="0"/>
        <v>165000</v>
      </c>
      <c r="G8" s="1353">
        <v>165000</v>
      </c>
      <c r="H8" s="1353">
        <f t="shared" si="1"/>
        <v>165000</v>
      </c>
      <c r="I8" s="1354">
        <v>0</v>
      </c>
      <c r="J8" s="1354">
        <f t="shared" si="2"/>
        <v>0</v>
      </c>
      <c r="K8" s="1351">
        <v>0</v>
      </c>
      <c r="L8" s="1352">
        <v>0</v>
      </c>
    </row>
    <row r="9" spans="1:12" s="1343" customFormat="1" ht="45" customHeight="1" thickBot="1">
      <c r="A9" s="1344" t="s">
        <v>823</v>
      </c>
      <c r="B9" s="1345" t="s">
        <v>390</v>
      </c>
      <c r="C9" s="1346" t="s">
        <v>391</v>
      </c>
      <c r="D9" s="1347" t="s">
        <v>784</v>
      </c>
      <c r="E9" s="1348">
        <v>249000</v>
      </c>
      <c r="F9" s="1349">
        <f t="shared" si="0"/>
        <v>249000</v>
      </c>
      <c r="G9" s="1353">
        <v>249000</v>
      </c>
      <c r="H9" s="1353">
        <f t="shared" si="1"/>
        <v>249000</v>
      </c>
      <c r="I9" s="1353">
        <v>6049.9699999999993</v>
      </c>
      <c r="J9" s="1353">
        <f t="shared" si="2"/>
        <v>6049.9699999999993</v>
      </c>
      <c r="K9" s="1355">
        <f>I9/E9</f>
        <v>2.4297068273092366E-2</v>
      </c>
      <c r="L9" s="1356">
        <f>I9/G9</f>
        <v>2.4297068273092366E-2</v>
      </c>
    </row>
    <row r="10" spans="1:12" s="1343" customFormat="1" ht="45" customHeight="1" thickBot="1">
      <c r="A10" s="1344" t="s">
        <v>824</v>
      </c>
      <c r="B10" s="1345" t="s">
        <v>390</v>
      </c>
      <c r="C10" s="1346" t="s">
        <v>391</v>
      </c>
      <c r="D10" s="1347" t="s">
        <v>784</v>
      </c>
      <c r="E10" s="1348">
        <v>165000</v>
      </c>
      <c r="F10" s="1349">
        <f t="shared" si="0"/>
        <v>165000</v>
      </c>
      <c r="G10" s="1353">
        <v>165000</v>
      </c>
      <c r="H10" s="1353">
        <f t="shared" si="1"/>
        <v>165000</v>
      </c>
      <c r="I10" s="1354" t="s">
        <v>47</v>
      </c>
      <c r="J10" s="1354" t="str">
        <f t="shared" si="2"/>
        <v>-</v>
      </c>
      <c r="K10" s="1351">
        <v>0</v>
      </c>
      <c r="L10" s="1352">
        <v>0</v>
      </c>
    </row>
    <row r="11" spans="1:12" s="1343" customFormat="1" ht="45" customHeight="1" thickBot="1">
      <c r="A11" s="1344" t="s">
        <v>825</v>
      </c>
      <c r="B11" s="1345" t="s">
        <v>390</v>
      </c>
      <c r="C11" s="1346" t="s">
        <v>391</v>
      </c>
      <c r="D11" s="1347" t="s">
        <v>784</v>
      </c>
      <c r="E11" s="1348">
        <v>165000</v>
      </c>
      <c r="F11" s="1349">
        <f t="shared" si="0"/>
        <v>165000</v>
      </c>
      <c r="G11" s="1353">
        <v>165000</v>
      </c>
      <c r="H11" s="1353">
        <f t="shared" si="1"/>
        <v>165000</v>
      </c>
      <c r="I11" s="1354" t="s">
        <v>47</v>
      </c>
      <c r="J11" s="1354" t="str">
        <f t="shared" si="2"/>
        <v>-</v>
      </c>
      <c r="K11" s="1351">
        <v>0</v>
      </c>
      <c r="L11" s="1352">
        <v>0</v>
      </c>
    </row>
    <row r="12" spans="1:12" s="1343" customFormat="1" ht="45" customHeight="1" thickBot="1">
      <c r="A12" s="1357" t="s">
        <v>826</v>
      </c>
      <c r="B12" s="1358" t="s">
        <v>390</v>
      </c>
      <c r="C12" s="1359" t="s">
        <v>391</v>
      </c>
      <c r="D12" s="1360" t="s">
        <v>784</v>
      </c>
      <c r="E12" s="1353">
        <v>165000</v>
      </c>
      <c r="F12" s="1361">
        <f t="shared" si="0"/>
        <v>165000</v>
      </c>
      <c r="G12" s="1353">
        <v>165000</v>
      </c>
      <c r="H12" s="1353">
        <f t="shared" si="1"/>
        <v>165000</v>
      </c>
      <c r="I12" s="1362" t="s">
        <v>47</v>
      </c>
      <c r="J12" s="1362" t="str">
        <f t="shared" si="2"/>
        <v>-</v>
      </c>
      <c r="K12" s="1363">
        <v>0</v>
      </c>
      <c r="L12" s="1364">
        <v>0</v>
      </c>
    </row>
    <row r="13" spans="1:12" s="1343" customFormat="1" ht="45" customHeight="1">
      <c r="A13" s="1704" t="s">
        <v>827</v>
      </c>
      <c r="B13" s="1706" t="s">
        <v>390</v>
      </c>
      <c r="C13" s="1708" t="s">
        <v>391</v>
      </c>
      <c r="D13" s="1365" t="s">
        <v>781</v>
      </c>
      <c r="E13" s="1366">
        <v>235000</v>
      </c>
      <c r="F13" s="1710">
        <f>SUM(E13:E14)</f>
        <v>400000</v>
      </c>
      <c r="G13" s="1366">
        <v>235000</v>
      </c>
      <c r="H13" s="1712">
        <f>SUM(G13:G14)</f>
        <v>400000</v>
      </c>
      <c r="I13" s="1354" t="s">
        <v>47</v>
      </c>
      <c r="J13" s="1714">
        <f>SUM(I13:I14)</f>
        <v>0</v>
      </c>
      <c r="K13" s="1367">
        <v>0</v>
      </c>
      <c r="L13" s="1368">
        <v>0</v>
      </c>
    </row>
    <row r="14" spans="1:12" s="1343" customFormat="1" ht="45" customHeight="1" thickBot="1">
      <c r="A14" s="1716"/>
      <c r="B14" s="1717"/>
      <c r="C14" s="1718"/>
      <c r="D14" s="1369" t="s">
        <v>784</v>
      </c>
      <c r="E14" s="1370">
        <v>165000</v>
      </c>
      <c r="F14" s="1719"/>
      <c r="G14" s="1370">
        <v>165000</v>
      </c>
      <c r="H14" s="1720"/>
      <c r="I14" s="1371" t="s">
        <v>47</v>
      </c>
      <c r="J14" s="1721"/>
      <c r="K14" s="1372">
        <v>0</v>
      </c>
      <c r="L14" s="1373">
        <v>0</v>
      </c>
    </row>
    <row r="15" spans="1:12" s="1343" customFormat="1" ht="45" customHeight="1">
      <c r="A15" s="1704" t="s">
        <v>828</v>
      </c>
      <c r="B15" s="1706" t="s">
        <v>390</v>
      </c>
      <c r="C15" s="1708" t="s">
        <v>391</v>
      </c>
      <c r="D15" s="1365" t="s">
        <v>785</v>
      </c>
      <c r="E15" s="1366">
        <v>594000</v>
      </c>
      <c r="F15" s="1710">
        <f>SUM(E15:E16)</f>
        <v>759000</v>
      </c>
      <c r="G15" s="1366">
        <v>594000</v>
      </c>
      <c r="H15" s="1712">
        <f>SUM(G15:G16)</f>
        <v>759000</v>
      </c>
      <c r="I15" s="1354" t="s">
        <v>47</v>
      </c>
      <c r="J15" s="1714">
        <f>SUM(I15:I16)</f>
        <v>0</v>
      </c>
      <c r="K15" s="1367">
        <v>0</v>
      </c>
      <c r="L15" s="1368">
        <v>0</v>
      </c>
    </row>
    <row r="16" spans="1:12" s="1343" customFormat="1" ht="45" customHeight="1" thickBot="1">
      <c r="A16" s="1705"/>
      <c r="B16" s="1707"/>
      <c r="C16" s="1709"/>
      <c r="D16" s="1374" t="s">
        <v>784</v>
      </c>
      <c r="E16" s="1375">
        <v>165000</v>
      </c>
      <c r="F16" s="1711"/>
      <c r="G16" s="1375">
        <v>165000</v>
      </c>
      <c r="H16" s="1713"/>
      <c r="I16" s="1376" t="s">
        <v>47</v>
      </c>
      <c r="J16" s="1715"/>
      <c r="K16" s="1377">
        <v>0</v>
      </c>
      <c r="L16" s="1378">
        <v>0</v>
      </c>
    </row>
    <row r="17" spans="1:13" s="1343" customFormat="1" ht="45" customHeight="1" thickBot="1">
      <c r="A17" s="1379" t="s">
        <v>829</v>
      </c>
      <c r="B17" s="1380" t="s">
        <v>390</v>
      </c>
      <c r="C17" s="1381" t="s">
        <v>391</v>
      </c>
      <c r="D17" s="1382" t="s">
        <v>784</v>
      </c>
      <c r="E17" s="1383">
        <v>165000</v>
      </c>
      <c r="F17" s="1384">
        <f>E17</f>
        <v>165000</v>
      </c>
      <c r="G17" s="1383">
        <v>165000</v>
      </c>
      <c r="H17" s="1383">
        <f>G17</f>
        <v>165000</v>
      </c>
      <c r="I17" s="1385" t="s">
        <v>47</v>
      </c>
      <c r="J17" s="1385" t="str">
        <f>I17</f>
        <v>-</v>
      </c>
      <c r="K17" s="1386">
        <v>0</v>
      </c>
      <c r="L17" s="1387">
        <v>0</v>
      </c>
    </row>
    <row r="18" spans="1:13" s="1343" customFormat="1" ht="45" customHeight="1" thickBot="1">
      <c r="A18" s="1344" t="s">
        <v>830</v>
      </c>
      <c r="B18" s="1345" t="s">
        <v>390</v>
      </c>
      <c r="C18" s="1346" t="s">
        <v>391</v>
      </c>
      <c r="D18" s="1347" t="s">
        <v>784</v>
      </c>
      <c r="E18" s="1348">
        <v>165000</v>
      </c>
      <c r="F18" s="1349">
        <f>E18</f>
        <v>165000</v>
      </c>
      <c r="G18" s="1348">
        <v>165000</v>
      </c>
      <c r="H18" s="1353">
        <f>G18</f>
        <v>165000</v>
      </c>
      <c r="I18" s="1354" t="s">
        <v>47</v>
      </c>
      <c r="J18" s="1354" t="str">
        <f>I18</f>
        <v>-</v>
      </c>
      <c r="K18" s="1351">
        <v>0</v>
      </c>
      <c r="L18" s="1352">
        <v>0</v>
      </c>
    </row>
    <row r="19" spans="1:13" s="1343" customFormat="1" ht="45" customHeight="1" thickBot="1">
      <c r="A19" s="1379" t="s">
        <v>831</v>
      </c>
      <c r="B19" s="1380" t="s">
        <v>390</v>
      </c>
      <c r="C19" s="1381" t="s">
        <v>391</v>
      </c>
      <c r="D19" s="1382" t="s">
        <v>784</v>
      </c>
      <c r="E19" s="1383">
        <v>165000</v>
      </c>
      <c r="F19" s="1388">
        <f>E19</f>
        <v>165000</v>
      </c>
      <c r="G19" s="1383">
        <v>165000</v>
      </c>
      <c r="H19" s="1353">
        <f>G19</f>
        <v>165000</v>
      </c>
      <c r="I19" s="1362" t="s">
        <v>47</v>
      </c>
      <c r="J19" s="1362" t="str">
        <f>I19</f>
        <v>-</v>
      </c>
      <c r="K19" s="1386">
        <v>0</v>
      </c>
      <c r="L19" s="1364">
        <v>0</v>
      </c>
    </row>
    <row r="20" spans="1:13" ht="45" customHeight="1">
      <c r="A20" s="1722">
        <v>16</v>
      </c>
      <c r="B20" s="1725">
        <v>750</v>
      </c>
      <c r="C20" s="1727" t="s">
        <v>83</v>
      </c>
      <c r="D20" s="1365" t="s">
        <v>781</v>
      </c>
      <c r="E20" s="1389">
        <v>15600000</v>
      </c>
      <c r="F20" s="1710">
        <f>SUM(E20:E21)</f>
        <v>23974000</v>
      </c>
      <c r="G20" s="1389">
        <v>15600000</v>
      </c>
      <c r="H20" s="1710">
        <f>G20+G21</f>
        <v>23974000</v>
      </c>
      <c r="I20" s="1354">
        <v>0</v>
      </c>
      <c r="J20" s="1710">
        <f>SUM(I20:I21)</f>
        <v>935979.33</v>
      </c>
      <c r="K20" s="1367">
        <v>0</v>
      </c>
      <c r="L20" s="1368">
        <v>0</v>
      </c>
    </row>
    <row r="21" spans="1:13" ht="45" customHeight="1" thickBot="1">
      <c r="A21" s="1730"/>
      <c r="B21" s="1731"/>
      <c r="C21" s="1732"/>
      <c r="D21" s="1374" t="s">
        <v>784</v>
      </c>
      <c r="E21" s="1390">
        <v>8374000</v>
      </c>
      <c r="F21" s="1711"/>
      <c r="G21" s="1390">
        <v>8374000</v>
      </c>
      <c r="H21" s="1711"/>
      <c r="I21" s="1391">
        <v>935979.33</v>
      </c>
      <c r="J21" s="1711"/>
      <c r="K21" s="1392">
        <f>I21/E21</f>
        <v>0.1117720718891808</v>
      </c>
      <c r="L21" s="1393">
        <f>I21/G21</f>
        <v>0.1117720718891808</v>
      </c>
    </row>
    <row r="22" spans="1:13" ht="45" customHeight="1" thickBot="1">
      <c r="A22" s="1394">
        <v>17</v>
      </c>
      <c r="B22" s="1395">
        <v>750</v>
      </c>
      <c r="C22" s="1382" t="s">
        <v>83</v>
      </c>
      <c r="D22" s="1382" t="s">
        <v>784</v>
      </c>
      <c r="E22" s="1396">
        <v>48818000</v>
      </c>
      <c r="F22" s="1388">
        <f>E22</f>
        <v>48818000</v>
      </c>
      <c r="G22" s="1396">
        <v>48818000</v>
      </c>
      <c r="H22" s="1388">
        <f>G22</f>
        <v>48818000</v>
      </c>
      <c r="I22" s="1388">
        <v>2976497.4999999995</v>
      </c>
      <c r="J22" s="1388">
        <f>I22</f>
        <v>2976497.4999999995</v>
      </c>
      <c r="K22" s="1397">
        <f>I22/E22</f>
        <v>6.0971311811217163E-2</v>
      </c>
      <c r="L22" s="1398">
        <f>I22/G22</f>
        <v>6.0971311811217163E-2</v>
      </c>
    </row>
    <row r="23" spans="1:13" ht="45" customHeight="1">
      <c r="A23" s="1722">
        <v>18</v>
      </c>
      <c r="B23" s="1725">
        <v>710</v>
      </c>
      <c r="C23" s="1727" t="s">
        <v>373</v>
      </c>
      <c r="D23" s="1365" t="s">
        <v>785</v>
      </c>
      <c r="E23" s="1389">
        <v>1768000</v>
      </c>
      <c r="F23" s="1712">
        <f>SUM(E23:E25)</f>
        <v>3630000</v>
      </c>
      <c r="G23" s="1389">
        <v>1768000</v>
      </c>
      <c r="H23" s="1712">
        <f>G23+G24+G25</f>
        <v>3630000</v>
      </c>
      <c r="I23" s="1354">
        <v>0</v>
      </c>
      <c r="J23" s="1712">
        <f>SUM(I23:I25)</f>
        <v>69378.97</v>
      </c>
      <c r="K23" s="1367">
        <v>0</v>
      </c>
      <c r="L23" s="1368">
        <v>0</v>
      </c>
    </row>
    <row r="24" spans="1:13" ht="45" customHeight="1">
      <c r="A24" s="1723"/>
      <c r="B24" s="1726"/>
      <c r="C24" s="1728"/>
      <c r="D24" s="1399" t="s">
        <v>784</v>
      </c>
      <c r="E24" s="1400">
        <v>945000</v>
      </c>
      <c r="F24" s="1729"/>
      <c r="G24" s="1400">
        <v>945000</v>
      </c>
      <c r="H24" s="1729"/>
      <c r="I24" s="1401">
        <v>69378.97</v>
      </c>
      <c r="J24" s="1729"/>
      <c r="K24" s="1402">
        <f>I24/E24</f>
        <v>7.3416899470899466E-2</v>
      </c>
      <c r="L24" s="1403">
        <f>I24/G24</f>
        <v>7.3416899470899466E-2</v>
      </c>
    </row>
    <row r="25" spans="1:13" ht="45" customHeight="1" thickBot="1">
      <c r="A25" s="1724"/>
      <c r="B25" s="1404">
        <v>750</v>
      </c>
      <c r="C25" s="1369" t="s">
        <v>83</v>
      </c>
      <c r="D25" s="1369" t="s">
        <v>784</v>
      </c>
      <c r="E25" s="1405">
        <v>917000</v>
      </c>
      <c r="F25" s="1720"/>
      <c r="G25" s="1405">
        <v>917000</v>
      </c>
      <c r="H25" s="1720"/>
      <c r="I25" s="1371">
        <v>0</v>
      </c>
      <c r="J25" s="1720"/>
      <c r="K25" s="1372">
        <v>0</v>
      </c>
      <c r="L25" s="1373">
        <v>0</v>
      </c>
    </row>
    <row r="26" spans="1:13" ht="45" customHeight="1">
      <c r="A26" s="1722">
        <v>19</v>
      </c>
      <c r="B26" s="1725">
        <v>750</v>
      </c>
      <c r="C26" s="1727" t="s">
        <v>83</v>
      </c>
      <c r="D26" s="1569" t="s">
        <v>781</v>
      </c>
      <c r="E26" s="1389">
        <v>8335000</v>
      </c>
      <c r="F26" s="1712">
        <f>SUM(E26:E28)</f>
        <v>28138000</v>
      </c>
      <c r="G26" s="1389">
        <v>11243013</v>
      </c>
      <c r="H26" s="1712">
        <f>G26+G27+G28</f>
        <v>36293698</v>
      </c>
      <c r="I26" s="1565">
        <v>543474.81999999995</v>
      </c>
      <c r="J26" s="1712">
        <f>SUM(I26:I28)</f>
        <v>4437440.91</v>
      </c>
      <c r="K26" s="1355">
        <f>I26/E26</f>
        <v>6.5203937612477503E-2</v>
      </c>
      <c r="L26" s="1356">
        <f>I26/G26</f>
        <v>4.8338894565006722E-2</v>
      </c>
    </row>
    <row r="27" spans="1:13" ht="45" customHeight="1">
      <c r="A27" s="1723"/>
      <c r="B27" s="1726"/>
      <c r="C27" s="1728"/>
      <c r="D27" s="1570" t="s">
        <v>785</v>
      </c>
      <c r="E27" s="1400">
        <v>13353000</v>
      </c>
      <c r="F27" s="1729"/>
      <c r="G27" s="1400">
        <v>18600685</v>
      </c>
      <c r="H27" s="1729"/>
      <c r="I27" s="1571">
        <v>3893966.09</v>
      </c>
      <c r="J27" s="1729"/>
      <c r="K27" s="1402">
        <f>I27/E27</f>
        <v>0.29161732120122819</v>
      </c>
      <c r="L27" s="1403">
        <f>I27/G27</f>
        <v>0.20934530583147878</v>
      </c>
    </row>
    <row r="28" spans="1:13" ht="45" customHeight="1" thickBot="1">
      <c r="A28" s="1730"/>
      <c r="B28" s="1731"/>
      <c r="C28" s="1732"/>
      <c r="D28" s="1572" t="s">
        <v>784</v>
      </c>
      <c r="E28" s="1390">
        <v>6450000</v>
      </c>
      <c r="F28" s="1713"/>
      <c r="G28" s="1390">
        <v>6450000</v>
      </c>
      <c r="H28" s="1713"/>
      <c r="I28" s="1574">
        <v>0</v>
      </c>
      <c r="J28" s="1713"/>
      <c r="K28" s="1377">
        <v>0</v>
      </c>
      <c r="L28" s="1378">
        <v>0</v>
      </c>
    </row>
    <row r="29" spans="1:13" s="1407" customFormat="1" ht="45" customHeight="1">
      <c r="A29" s="1722">
        <v>20</v>
      </c>
      <c r="B29" s="1725">
        <v>150</v>
      </c>
      <c r="C29" s="1727" t="s">
        <v>359</v>
      </c>
      <c r="D29" s="1569" t="s">
        <v>782</v>
      </c>
      <c r="E29" s="1389">
        <v>15441000</v>
      </c>
      <c r="F29" s="1712">
        <f>SUM(E29:E34)</f>
        <v>80982000</v>
      </c>
      <c r="G29" s="1389">
        <v>15441000</v>
      </c>
      <c r="H29" s="1712">
        <f>SUM(G29:G34)</f>
        <v>80982000</v>
      </c>
      <c r="I29" s="1573">
        <v>0</v>
      </c>
      <c r="J29" s="1712">
        <f>SUM(I29:I34)</f>
        <v>3740886.84</v>
      </c>
      <c r="K29" s="1367">
        <v>0</v>
      </c>
      <c r="L29" s="1368">
        <v>0</v>
      </c>
    </row>
    <row r="30" spans="1:13" s="1407" customFormat="1" ht="45" customHeight="1">
      <c r="A30" s="1723"/>
      <c r="B30" s="1726"/>
      <c r="C30" s="1728"/>
      <c r="D30" s="1570" t="s">
        <v>785</v>
      </c>
      <c r="E30" s="1400">
        <v>19133000</v>
      </c>
      <c r="F30" s="1729"/>
      <c r="G30" s="1400">
        <v>19133000</v>
      </c>
      <c r="H30" s="1729"/>
      <c r="I30" s="1571">
        <v>474576.13</v>
      </c>
      <c r="J30" s="1729"/>
      <c r="K30" s="1402">
        <f t="shared" ref="K30:K36" si="3">I30/E30</f>
        <v>2.4804062614331261E-2</v>
      </c>
      <c r="L30" s="1403">
        <f t="shared" ref="L30:L36" si="4">I30/G30</f>
        <v>2.4804062614331261E-2</v>
      </c>
    </row>
    <row r="31" spans="1:13" s="1409" customFormat="1" ht="45" customHeight="1">
      <c r="A31" s="1723"/>
      <c r="B31" s="1568">
        <v>500</v>
      </c>
      <c r="C31" s="1570" t="s">
        <v>364</v>
      </c>
      <c r="D31" s="1570" t="s">
        <v>782</v>
      </c>
      <c r="E31" s="1400">
        <v>25849000</v>
      </c>
      <c r="F31" s="1729"/>
      <c r="G31" s="1400">
        <v>25849000</v>
      </c>
      <c r="H31" s="1729"/>
      <c r="I31" s="1571">
        <v>468511.59</v>
      </c>
      <c r="J31" s="1729"/>
      <c r="K31" s="1402">
        <f t="shared" si="3"/>
        <v>1.8124940616658286E-2</v>
      </c>
      <c r="L31" s="1403">
        <f t="shared" si="4"/>
        <v>1.8124940616658286E-2</v>
      </c>
      <c r="M31" s="1328"/>
    </row>
    <row r="32" spans="1:13" s="1409" customFormat="1" ht="45" customHeight="1">
      <c r="A32" s="1723"/>
      <c r="B32" s="1726">
        <v>750</v>
      </c>
      <c r="C32" s="1728" t="s">
        <v>83</v>
      </c>
      <c r="D32" s="1570" t="s">
        <v>782</v>
      </c>
      <c r="E32" s="1400">
        <v>10173000</v>
      </c>
      <c r="F32" s="1729"/>
      <c r="G32" s="1400">
        <v>10173000</v>
      </c>
      <c r="H32" s="1729"/>
      <c r="I32" s="1571">
        <v>1571308.71</v>
      </c>
      <c r="J32" s="1729"/>
      <c r="K32" s="1402">
        <f t="shared" si="3"/>
        <v>0.15445873488646417</v>
      </c>
      <c r="L32" s="1403">
        <f t="shared" si="4"/>
        <v>0.15445873488646417</v>
      </c>
      <c r="M32" s="1328"/>
    </row>
    <row r="33" spans="1:13" s="1409" customFormat="1" ht="45" customHeight="1">
      <c r="A33" s="1723"/>
      <c r="B33" s="1726"/>
      <c r="C33" s="1728"/>
      <c r="D33" s="1570" t="s">
        <v>781</v>
      </c>
      <c r="E33" s="1400">
        <v>3261000</v>
      </c>
      <c r="F33" s="1729"/>
      <c r="G33" s="1400">
        <v>3261000</v>
      </c>
      <c r="H33" s="1729"/>
      <c r="I33" s="1571">
        <v>612912.43999999994</v>
      </c>
      <c r="J33" s="1729"/>
      <c r="K33" s="1402">
        <f t="shared" si="3"/>
        <v>0.18795229684145967</v>
      </c>
      <c r="L33" s="1403">
        <f t="shared" si="4"/>
        <v>0.18795229684145967</v>
      </c>
      <c r="M33" s="1328"/>
    </row>
    <row r="34" spans="1:13" s="1409" customFormat="1" ht="45" customHeight="1" thickBot="1">
      <c r="A34" s="1730"/>
      <c r="B34" s="1731"/>
      <c r="C34" s="1732"/>
      <c r="D34" s="1572" t="s">
        <v>785</v>
      </c>
      <c r="E34" s="1390">
        <v>7125000</v>
      </c>
      <c r="F34" s="1713"/>
      <c r="G34" s="1390">
        <v>7125000</v>
      </c>
      <c r="H34" s="1713"/>
      <c r="I34" s="1566">
        <v>613577.97</v>
      </c>
      <c r="J34" s="1713"/>
      <c r="K34" s="1392">
        <f t="shared" si="3"/>
        <v>8.6116206315789465E-2</v>
      </c>
      <c r="L34" s="1393">
        <f t="shared" si="4"/>
        <v>8.6116206315789465E-2</v>
      </c>
      <c r="M34" s="1328"/>
    </row>
    <row r="35" spans="1:13" s="1409" customFormat="1" ht="45" customHeight="1">
      <c r="A35" s="1722">
        <v>21</v>
      </c>
      <c r="B35" s="1725">
        <v>600</v>
      </c>
      <c r="C35" s="1727" t="s">
        <v>368</v>
      </c>
      <c r="D35" s="1365" t="s">
        <v>781</v>
      </c>
      <c r="E35" s="1389">
        <v>283163000</v>
      </c>
      <c r="F35" s="1712">
        <f>SUM(E35:E39)</f>
        <v>292225000</v>
      </c>
      <c r="G35" s="1389">
        <v>601465273</v>
      </c>
      <c r="H35" s="1712">
        <f>SUM(G35:G39)</f>
        <v>610756504</v>
      </c>
      <c r="I35" s="1406">
        <v>284743538.25999999</v>
      </c>
      <c r="J35" s="1712">
        <f>SUM(I35:I39)</f>
        <v>284869598.25</v>
      </c>
      <c r="K35" s="1355">
        <f t="shared" si="3"/>
        <v>1.0055817259317072</v>
      </c>
      <c r="L35" s="1356">
        <f t="shared" si="4"/>
        <v>0.47341642326206251</v>
      </c>
      <c r="M35" s="1328"/>
    </row>
    <row r="36" spans="1:13" s="1409" customFormat="1" ht="45" customHeight="1">
      <c r="A36" s="1723"/>
      <c r="B36" s="1726"/>
      <c r="C36" s="1728"/>
      <c r="D36" s="1399" t="s">
        <v>784</v>
      </c>
      <c r="E36" s="1400">
        <v>390000</v>
      </c>
      <c r="F36" s="1729"/>
      <c r="G36" s="1400">
        <v>619231</v>
      </c>
      <c r="H36" s="1729"/>
      <c r="I36" s="1413">
        <v>126059.98999999999</v>
      </c>
      <c r="J36" s="1729"/>
      <c r="K36" s="1402">
        <f t="shared" si="3"/>
        <v>0.32323074358974357</v>
      </c>
      <c r="L36" s="1403">
        <f t="shared" si="4"/>
        <v>0.20357506326395156</v>
      </c>
      <c r="M36" s="1328"/>
    </row>
    <row r="37" spans="1:13" s="1409" customFormat="1" ht="45" customHeight="1">
      <c r="A37" s="1723"/>
      <c r="B37" s="1726"/>
      <c r="C37" s="1728"/>
      <c r="D37" s="1399" t="s">
        <v>832</v>
      </c>
      <c r="E37" s="1400">
        <v>2681000</v>
      </c>
      <c r="F37" s="1729"/>
      <c r="G37" s="1400">
        <v>2681000</v>
      </c>
      <c r="H37" s="1729"/>
      <c r="I37" s="1414">
        <v>0</v>
      </c>
      <c r="J37" s="1729"/>
      <c r="K37" s="1415">
        <v>0</v>
      </c>
      <c r="L37" s="1416">
        <v>0</v>
      </c>
      <c r="M37" s="1328"/>
    </row>
    <row r="38" spans="1:13" s="1409" customFormat="1" ht="45" customHeight="1">
      <c r="A38" s="1723"/>
      <c r="B38" s="1726">
        <v>750</v>
      </c>
      <c r="C38" s="1728" t="s">
        <v>83</v>
      </c>
      <c r="D38" s="1399" t="s">
        <v>781</v>
      </c>
      <c r="E38" s="1400">
        <v>1490000</v>
      </c>
      <c r="F38" s="1729"/>
      <c r="G38" s="1400">
        <v>1490000</v>
      </c>
      <c r="H38" s="1729"/>
      <c r="I38" s="1414">
        <v>0</v>
      </c>
      <c r="J38" s="1729"/>
      <c r="K38" s="1415">
        <v>0</v>
      </c>
      <c r="L38" s="1416">
        <v>0</v>
      </c>
      <c r="M38" s="1328"/>
    </row>
    <row r="39" spans="1:13" s="1409" customFormat="1" ht="45" customHeight="1" thickBot="1">
      <c r="A39" s="1724"/>
      <c r="B39" s="1733"/>
      <c r="C39" s="1734"/>
      <c r="D39" s="1369" t="s">
        <v>784</v>
      </c>
      <c r="E39" s="1405">
        <v>4501000</v>
      </c>
      <c r="F39" s="1720"/>
      <c r="G39" s="1405">
        <v>4501000</v>
      </c>
      <c r="H39" s="1720"/>
      <c r="I39" s="1371">
        <v>0</v>
      </c>
      <c r="J39" s="1720"/>
      <c r="K39" s="1372">
        <v>0</v>
      </c>
      <c r="L39" s="1373">
        <v>0</v>
      </c>
      <c r="M39" s="1328"/>
    </row>
    <row r="40" spans="1:13" s="1409" customFormat="1" ht="45" customHeight="1">
      <c r="A40" s="1722">
        <v>24</v>
      </c>
      <c r="B40" s="1725">
        <v>730</v>
      </c>
      <c r="C40" s="1727" t="s">
        <v>711</v>
      </c>
      <c r="D40" s="1365" t="s">
        <v>807</v>
      </c>
      <c r="E40" s="1389">
        <v>907000</v>
      </c>
      <c r="F40" s="1712">
        <f>SUM(E40:E52)</f>
        <v>229177000</v>
      </c>
      <c r="G40" s="1389">
        <v>907000</v>
      </c>
      <c r="H40" s="1712">
        <f>SUM(G40:G52)</f>
        <v>229177000</v>
      </c>
      <c r="I40" s="1354">
        <v>0</v>
      </c>
      <c r="J40" s="1712">
        <f>SUM(I40:I52)</f>
        <v>38111724.890000001</v>
      </c>
      <c r="K40" s="1367">
        <v>0</v>
      </c>
      <c r="L40" s="1368">
        <v>0</v>
      </c>
      <c r="M40" s="1328"/>
    </row>
    <row r="41" spans="1:13" s="1409" customFormat="1" ht="45" customHeight="1">
      <c r="A41" s="1723"/>
      <c r="B41" s="1726"/>
      <c r="C41" s="1728"/>
      <c r="D41" s="1399" t="s">
        <v>808</v>
      </c>
      <c r="E41" s="1400">
        <v>23000</v>
      </c>
      <c r="F41" s="1729"/>
      <c r="G41" s="1400">
        <v>23000</v>
      </c>
      <c r="H41" s="1729"/>
      <c r="I41" s="1414">
        <v>0</v>
      </c>
      <c r="J41" s="1729"/>
      <c r="K41" s="1415">
        <v>0</v>
      </c>
      <c r="L41" s="1416">
        <v>0</v>
      </c>
      <c r="M41" s="1328"/>
    </row>
    <row r="42" spans="1:13" s="1409" customFormat="1" ht="45" customHeight="1">
      <c r="A42" s="1723"/>
      <c r="B42" s="1726"/>
      <c r="C42" s="1728"/>
      <c r="D42" s="1399" t="s">
        <v>781</v>
      </c>
      <c r="E42" s="1400">
        <v>10000000</v>
      </c>
      <c r="F42" s="1729"/>
      <c r="G42" s="1400">
        <v>10000000</v>
      </c>
      <c r="H42" s="1729"/>
      <c r="I42" s="1401">
        <v>3269645.67</v>
      </c>
      <c r="J42" s="1729"/>
      <c r="K42" s="1402">
        <f>I42/E42</f>
        <v>0.32696456699999998</v>
      </c>
      <c r="L42" s="1403">
        <f>I42/G42</f>
        <v>0.32696456699999998</v>
      </c>
      <c r="M42" s="1328"/>
    </row>
    <row r="43" spans="1:13" s="1409" customFormat="1" ht="45" customHeight="1">
      <c r="A43" s="1723"/>
      <c r="B43" s="1726">
        <v>750</v>
      </c>
      <c r="C43" s="1728" t="s">
        <v>83</v>
      </c>
      <c r="D43" s="1399" t="s">
        <v>807</v>
      </c>
      <c r="E43" s="1400">
        <v>131000</v>
      </c>
      <c r="F43" s="1729"/>
      <c r="G43" s="1400">
        <v>131000</v>
      </c>
      <c r="H43" s="1729"/>
      <c r="I43" s="1417">
        <v>48.36</v>
      </c>
      <c r="J43" s="1729"/>
      <c r="K43" s="1402">
        <f>I43/E43</f>
        <v>3.6916030534351143E-4</v>
      </c>
      <c r="L43" s="1403">
        <f>I43/G43</f>
        <v>3.6916030534351143E-4</v>
      </c>
      <c r="M43" s="1328"/>
    </row>
    <row r="44" spans="1:13" s="1409" customFormat="1" ht="45" customHeight="1">
      <c r="A44" s="1723"/>
      <c r="B44" s="1726"/>
      <c r="C44" s="1728"/>
      <c r="D44" s="1399" t="s">
        <v>808</v>
      </c>
      <c r="E44" s="1400">
        <v>103000</v>
      </c>
      <c r="F44" s="1729"/>
      <c r="G44" s="1400">
        <v>103000</v>
      </c>
      <c r="H44" s="1729"/>
      <c r="I44" s="1417">
        <v>50.04</v>
      </c>
      <c r="J44" s="1729"/>
      <c r="K44" s="1402">
        <f>I44/E44</f>
        <v>4.8582524271844658E-4</v>
      </c>
      <c r="L44" s="1403">
        <f>I44/G44</f>
        <v>4.8582524271844658E-4</v>
      </c>
      <c r="M44" s="1418"/>
    </row>
    <row r="45" spans="1:13" s="1409" customFormat="1" ht="45" customHeight="1">
      <c r="A45" s="1723"/>
      <c r="B45" s="1726"/>
      <c r="C45" s="1728"/>
      <c r="D45" s="1399" t="s">
        <v>781</v>
      </c>
      <c r="E45" s="1400">
        <v>51000</v>
      </c>
      <c r="F45" s="1729"/>
      <c r="G45" s="1400">
        <v>51000</v>
      </c>
      <c r="H45" s="1729"/>
      <c r="I45" s="1414">
        <v>0</v>
      </c>
      <c r="J45" s="1729"/>
      <c r="K45" s="1415">
        <v>0</v>
      </c>
      <c r="L45" s="1416">
        <v>0</v>
      </c>
      <c r="M45" s="1418"/>
    </row>
    <row r="46" spans="1:13" s="1409" customFormat="1" ht="45" customHeight="1">
      <c r="A46" s="1723"/>
      <c r="B46" s="1726">
        <v>801</v>
      </c>
      <c r="C46" s="1728" t="s">
        <v>115</v>
      </c>
      <c r="D46" s="1399" t="s">
        <v>807</v>
      </c>
      <c r="E46" s="1400">
        <v>890000</v>
      </c>
      <c r="F46" s="1729"/>
      <c r="G46" s="1400">
        <v>890000</v>
      </c>
      <c r="H46" s="1729"/>
      <c r="I46" s="1414">
        <v>0</v>
      </c>
      <c r="J46" s="1729"/>
      <c r="K46" s="1415">
        <v>0</v>
      </c>
      <c r="L46" s="1416">
        <v>0</v>
      </c>
      <c r="M46" s="1328"/>
    </row>
    <row r="47" spans="1:13" s="1409" customFormat="1" ht="45" customHeight="1">
      <c r="A47" s="1723"/>
      <c r="B47" s="1726"/>
      <c r="C47" s="1728"/>
      <c r="D47" s="1399" t="s">
        <v>808</v>
      </c>
      <c r="E47" s="1400">
        <v>6000</v>
      </c>
      <c r="F47" s="1729"/>
      <c r="G47" s="1400">
        <v>6000</v>
      </c>
      <c r="H47" s="1729"/>
      <c r="I47" s="1414">
        <v>0</v>
      </c>
      <c r="J47" s="1729"/>
      <c r="K47" s="1415">
        <v>0</v>
      </c>
      <c r="L47" s="1416">
        <v>0</v>
      </c>
      <c r="M47" s="1328"/>
    </row>
    <row r="48" spans="1:13" s="1409" customFormat="1" ht="45" customHeight="1">
      <c r="A48" s="1723"/>
      <c r="B48" s="1726"/>
      <c r="C48" s="1728"/>
      <c r="D48" s="1399" t="s">
        <v>781</v>
      </c>
      <c r="E48" s="1400">
        <v>34579000</v>
      </c>
      <c r="F48" s="1729"/>
      <c r="G48" s="1400">
        <v>34579000</v>
      </c>
      <c r="H48" s="1729"/>
      <c r="I48" s="1401">
        <v>4288937.8000000007</v>
      </c>
      <c r="J48" s="1729"/>
      <c r="K48" s="1402">
        <f>I48/E48</f>
        <v>0.12403302004106541</v>
      </c>
      <c r="L48" s="1403">
        <f>I48/G48</f>
        <v>0.12403302004106541</v>
      </c>
      <c r="M48" s="1328"/>
    </row>
    <row r="49" spans="1:13" s="1409" customFormat="1" ht="45" customHeight="1">
      <c r="A49" s="1723"/>
      <c r="B49" s="1726"/>
      <c r="C49" s="1728"/>
      <c r="D49" s="1399" t="s">
        <v>784</v>
      </c>
      <c r="E49" s="1400">
        <v>554000</v>
      </c>
      <c r="F49" s="1729"/>
      <c r="G49" s="1400">
        <v>554000</v>
      </c>
      <c r="H49" s="1729"/>
      <c r="I49" s="1414">
        <v>0</v>
      </c>
      <c r="J49" s="1729"/>
      <c r="K49" s="1415">
        <v>0</v>
      </c>
      <c r="L49" s="1416">
        <v>0</v>
      </c>
      <c r="M49" s="1328"/>
    </row>
    <row r="50" spans="1:13" s="1409" customFormat="1" ht="45" customHeight="1">
      <c r="A50" s="1723"/>
      <c r="B50" s="1726">
        <v>921</v>
      </c>
      <c r="C50" s="1728" t="s">
        <v>585</v>
      </c>
      <c r="D50" s="1399" t="s">
        <v>807</v>
      </c>
      <c r="E50" s="1400">
        <v>53311000</v>
      </c>
      <c r="F50" s="1729"/>
      <c r="G50" s="1400">
        <v>53311000</v>
      </c>
      <c r="H50" s="1729"/>
      <c r="I50" s="1414">
        <v>0</v>
      </c>
      <c r="J50" s="1729"/>
      <c r="K50" s="1415">
        <v>0</v>
      </c>
      <c r="L50" s="1416">
        <v>0</v>
      </c>
      <c r="M50" s="1328"/>
    </row>
    <row r="51" spans="1:13" s="1409" customFormat="1" ht="45" customHeight="1">
      <c r="A51" s="1723"/>
      <c r="B51" s="1726"/>
      <c r="C51" s="1728"/>
      <c r="D51" s="1399" t="s">
        <v>808</v>
      </c>
      <c r="E51" s="1400">
        <v>259000</v>
      </c>
      <c r="F51" s="1729"/>
      <c r="G51" s="1400">
        <v>259000</v>
      </c>
      <c r="H51" s="1729"/>
      <c r="I51" s="1414">
        <v>0</v>
      </c>
      <c r="J51" s="1729"/>
      <c r="K51" s="1415">
        <v>0</v>
      </c>
      <c r="L51" s="1416">
        <v>0</v>
      </c>
      <c r="M51" s="1328"/>
    </row>
    <row r="52" spans="1:13" s="1409" customFormat="1" ht="45" customHeight="1" thickBot="1">
      <c r="A52" s="1724"/>
      <c r="B52" s="1733"/>
      <c r="C52" s="1734"/>
      <c r="D52" s="1369" t="s">
        <v>781</v>
      </c>
      <c r="E52" s="1405">
        <v>128363000</v>
      </c>
      <c r="F52" s="1720"/>
      <c r="G52" s="1405">
        <v>128363000</v>
      </c>
      <c r="H52" s="1720"/>
      <c r="I52" s="1410">
        <v>30553043.020000003</v>
      </c>
      <c r="J52" s="1720"/>
      <c r="K52" s="1411">
        <f>I52/E52</f>
        <v>0.2380206369436676</v>
      </c>
      <c r="L52" s="1412">
        <f>I52/G52</f>
        <v>0.2380206369436676</v>
      </c>
      <c r="M52" s="1328"/>
    </row>
    <row r="53" spans="1:13" s="1409" customFormat="1" ht="45" customHeight="1">
      <c r="A53" s="1722">
        <v>27</v>
      </c>
      <c r="B53" s="1725">
        <v>750</v>
      </c>
      <c r="C53" s="1727" t="s">
        <v>83</v>
      </c>
      <c r="D53" s="1365" t="s">
        <v>784</v>
      </c>
      <c r="E53" s="1389">
        <v>3964000</v>
      </c>
      <c r="F53" s="1712">
        <f>SUM(E53:E54)</f>
        <v>1301254000</v>
      </c>
      <c r="G53" s="1389">
        <v>3964000</v>
      </c>
      <c r="H53" s="1712">
        <f>SUM(G53:G54)</f>
        <v>1301254000</v>
      </c>
      <c r="I53" s="1406">
        <v>31113.08</v>
      </c>
      <c r="J53" s="1712">
        <f>SUM(I53:I54)</f>
        <v>294011662.09999996</v>
      </c>
      <c r="K53" s="1355">
        <f>I53/E53</f>
        <v>7.8489101917255302E-3</v>
      </c>
      <c r="L53" s="1356">
        <f>I53/G53</f>
        <v>7.8489101917255302E-3</v>
      </c>
      <c r="M53" s="1328"/>
    </row>
    <row r="54" spans="1:13" s="1409" customFormat="1" ht="45" customHeight="1" thickBot="1">
      <c r="A54" s="1724"/>
      <c r="B54" s="1733"/>
      <c r="C54" s="1734"/>
      <c r="D54" s="1369" t="s">
        <v>785</v>
      </c>
      <c r="E54" s="1405">
        <v>1297290000</v>
      </c>
      <c r="F54" s="1720"/>
      <c r="G54" s="1405">
        <v>1297290000</v>
      </c>
      <c r="H54" s="1720"/>
      <c r="I54" s="1419">
        <v>293980549.01999998</v>
      </c>
      <c r="J54" s="1720"/>
      <c r="K54" s="1411">
        <f>I54/E54</f>
        <v>0.22661128122470686</v>
      </c>
      <c r="L54" s="1412">
        <f>I54/G54</f>
        <v>0.22661128122470686</v>
      </c>
      <c r="M54" s="1328"/>
    </row>
    <row r="55" spans="1:13" s="1409" customFormat="1" ht="45" customHeight="1">
      <c r="A55" s="1722">
        <v>28</v>
      </c>
      <c r="B55" s="1725">
        <v>730</v>
      </c>
      <c r="C55" s="1727" t="s">
        <v>711</v>
      </c>
      <c r="D55" s="1365" t="s">
        <v>782</v>
      </c>
      <c r="E55" s="1389">
        <v>3264428000</v>
      </c>
      <c r="F55" s="1712">
        <f>SUM(E55:E60)</f>
        <v>4034275000</v>
      </c>
      <c r="G55" s="1389">
        <v>3264428000</v>
      </c>
      <c r="H55" s="1712">
        <f>SUM(G55:G60)</f>
        <v>4034275000</v>
      </c>
      <c r="I55" s="1406">
        <v>370897995.17000002</v>
      </c>
      <c r="J55" s="1712">
        <f>SUM(I55:I60)</f>
        <v>511570136.57000005</v>
      </c>
      <c r="K55" s="1355">
        <f>I55/E55</f>
        <v>0.11361806575914678</v>
      </c>
      <c r="L55" s="1356">
        <f>I55/G55</f>
        <v>0.11361806575914678</v>
      </c>
      <c r="M55" s="1328"/>
    </row>
    <row r="56" spans="1:13" s="1409" customFormat="1" ht="45" customHeight="1">
      <c r="A56" s="1723"/>
      <c r="B56" s="1726"/>
      <c r="C56" s="1728"/>
      <c r="D56" s="1399" t="s">
        <v>785</v>
      </c>
      <c r="E56" s="1400">
        <v>169000</v>
      </c>
      <c r="F56" s="1729"/>
      <c r="G56" s="1400">
        <v>169000</v>
      </c>
      <c r="H56" s="1729"/>
      <c r="I56" s="1414">
        <v>0</v>
      </c>
      <c r="J56" s="1729"/>
      <c r="K56" s="1415">
        <v>0</v>
      </c>
      <c r="L56" s="1416">
        <v>0</v>
      </c>
      <c r="M56" s="1328"/>
    </row>
    <row r="57" spans="1:13" s="1409" customFormat="1" ht="45" customHeight="1">
      <c r="A57" s="1723"/>
      <c r="B57" s="1726"/>
      <c r="C57" s="1728"/>
      <c r="D57" s="1399" t="s">
        <v>784</v>
      </c>
      <c r="E57" s="1400">
        <v>765204000</v>
      </c>
      <c r="F57" s="1729"/>
      <c r="G57" s="1400">
        <v>765204000</v>
      </c>
      <c r="H57" s="1729"/>
      <c r="I57" s="1401">
        <v>140024014.91</v>
      </c>
      <c r="J57" s="1729"/>
      <c r="K57" s="1402">
        <f>I57/E57</f>
        <v>0.18298913088535868</v>
      </c>
      <c r="L57" s="1403">
        <f>I57/G57</f>
        <v>0.18298913088535868</v>
      </c>
      <c r="M57" s="1328"/>
    </row>
    <row r="58" spans="1:13" s="1409" customFormat="1" ht="45" customHeight="1">
      <c r="A58" s="1723"/>
      <c r="B58" s="1726">
        <v>750</v>
      </c>
      <c r="C58" s="1728" t="s">
        <v>83</v>
      </c>
      <c r="D58" s="1399" t="s">
        <v>782</v>
      </c>
      <c r="E58" s="1400">
        <v>1713000</v>
      </c>
      <c r="F58" s="1729"/>
      <c r="G58" s="1400">
        <v>1713000</v>
      </c>
      <c r="H58" s="1729"/>
      <c r="I58" s="1401">
        <v>273686.72000000003</v>
      </c>
      <c r="J58" s="1729"/>
      <c r="K58" s="1402">
        <f>I58/E58</f>
        <v>0.15977041447752482</v>
      </c>
      <c r="L58" s="1403">
        <f>I58/G58</f>
        <v>0.15977041447752482</v>
      </c>
      <c r="M58" s="1328"/>
    </row>
    <row r="59" spans="1:13" s="1409" customFormat="1" ht="45" customHeight="1">
      <c r="A59" s="1723"/>
      <c r="B59" s="1726"/>
      <c r="C59" s="1728"/>
      <c r="D59" s="1399" t="s">
        <v>785</v>
      </c>
      <c r="E59" s="1400">
        <v>710000</v>
      </c>
      <c r="F59" s="1729"/>
      <c r="G59" s="1400">
        <v>710000</v>
      </c>
      <c r="H59" s="1729"/>
      <c r="I59" s="1401">
        <v>44185.030000000006</v>
      </c>
      <c r="J59" s="1729"/>
      <c r="K59" s="1402">
        <f>I59/E59</f>
        <v>6.223243661971832E-2</v>
      </c>
      <c r="L59" s="1403">
        <f>I59/G59</f>
        <v>6.223243661971832E-2</v>
      </c>
      <c r="M59" s="1328"/>
    </row>
    <row r="60" spans="1:13" s="1409" customFormat="1" ht="45" customHeight="1" thickBot="1">
      <c r="A60" s="1724"/>
      <c r="B60" s="1733"/>
      <c r="C60" s="1734"/>
      <c r="D60" s="1369" t="s">
        <v>784</v>
      </c>
      <c r="E60" s="1405">
        <v>2051000</v>
      </c>
      <c r="F60" s="1720"/>
      <c r="G60" s="1405">
        <v>2051000</v>
      </c>
      <c r="H60" s="1720"/>
      <c r="I60" s="1410">
        <v>330254.74</v>
      </c>
      <c r="J60" s="1720"/>
      <c r="K60" s="1411">
        <f>I60/E60</f>
        <v>0.16102132618235007</v>
      </c>
      <c r="L60" s="1412">
        <f>I60/G60</f>
        <v>0.16102132618235007</v>
      </c>
      <c r="M60" s="1328"/>
    </row>
    <row r="61" spans="1:13" s="1409" customFormat="1" ht="45" customHeight="1">
      <c r="A61" s="1722">
        <v>29</v>
      </c>
      <c r="B61" s="1725">
        <v>752</v>
      </c>
      <c r="C61" s="1727" t="s">
        <v>113</v>
      </c>
      <c r="D61" s="1365" t="s">
        <v>781</v>
      </c>
      <c r="E61" s="1389">
        <v>300000</v>
      </c>
      <c r="F61" s="1712">
        <f>SUM(E61:E63)</f>
        <v>19041000</v>
      </c>
      <c r="G61" s="1389">
        <v>300000</v>
      </c>
      <c r="H61" s="1712">
        <f>SUM(G61:G63)</f>
        <v>19041000</v>
      </c>
      <c r="I61" s="1406">
        <v>99029.26</v>
      </c>
      <c r="J61" s="1712">
        <f>SUM(I61:I63)</f>
        <v>169654.96999999997</v>
      </c>
      <c r="K61" s="1355">
        <f>I61/E61</f>
        <v>0.3300975333333333</v>
      </c>
      <c r="L61" s="1356">
        <f>I61/G61</f>
        <v>0.3300975333333333</v>
      </c>
      <c r="M61" s="1328"/>
    </row>
    <row r="62" spans="1:13" s="1409" customFormat="1" ht="45" customHeight="1">
      <c r="A62" s="1723"/>
      <c r="B62" s="1726"/>
      <c r="C62" s="1728"/>
      <c r="D62" s="1399" t="s">
        <v>785</v>
      </c>
      <c r="E62" s="1400">
        <v>3129000</v>
      </c>
      <c r="F62" s="1729"/>
      <c r="G62" s="1400">
        <v>3129000</v>
      </c>
      <c r="H62" s="1729"/>
      <c r="I62" s="1414">
        <v>0</v>
      </c>
      <c r="J62" s="1729"/>
      <c r="K62" s="1415">
        <v>0</v>
      </c>
      <c r="L62" s="1416">
        <v>0</v>
      </c>
      <c r="M62" s="1328"/>
    </row>
    <row r="63" spans="1:13" s="1409" customFormat="1" ht="45" customHeight="1" thickBot="1">
      <c r="A63" s="1724"/>
      <c r="B63" s="1404">
        <v>851</v>
      </c>
      <c r="C63" s="1369" t="s">
        <v>404</v>
      </c>
      <c r="D63" s="1369" t="s">
        <v>785</v>
      </c>
      <c r="E63" s="1405">
        <v>15612000</v>
      </c>
      <c r="F63" s="1720"/>
      <c r="G63" s="1405">
        <v>15612000</v>
      </c>
      <c r="H63" s="1720"/>
      <c r="I63" s="1410">
        <v>70625.709999999992</v>
      </c>
      <c r="J63" s="1720"/>
      <c r="K63" s="1411">
        <f>I63/E63</f>
        <v>4.5238092492954135E-3</v>
      </c>
      <c r="L63" s="1412">
        <f>I63/G63</f>
        <v>4.5238092492954135E-3</v>
      </c>
      <c r="M63" s="1328"/>
    </row>
    <row r="64" spans="1:13" s="1409" customFormat="1" ht="45" customHeight="1">
      <c r="A64" s="1722">
        <v>30</v>
      </c>
      <c r="B64" s="1420">
        <v>750</v>
      </c>
      <c r="C64" s="1421" t="s">
        <v>83</v>
      </c>
      <c r="D64" s="1365" t="s">
        <v>784</v>
      </c>
      <c r="E64" s="1389">
        <v>457000</v>
      </c>
      <c r="F64" s="1712">
        <f>SUM(E64:E66)</f>
        <v>227584000</v>
      </c>
      <c r="G64" s="1389">
        <v>457000</v>
      </c>
      <c r="H64" s="1712">
        <f>SUM(G64:G66)</f>
        <v>227584000</v>
      </c>
      <c r="I64" s="1354">
        <v>0</v>
      </c>
      <c r="J64" s="1712">
        <f>SUM(I64:I66)</f>
        <v>20025112.800000001</v>
      </c>
      <c r="K64" s="1367">
        <v>0</v>
      </c>
      <c r="L64" s="1368">
        <v>0</v>
      </c>
      <c r="M64" s="1328"/>
    </row>
    <row r="65" spans="1:13" s="1409" customFormat="1" ht="45" customHeight="1">
      <c r="A65" s="1723"/>
      <c r="B65" s="1726">
        <v>801</v>
      </c>
      <c r="C65" s="1728" t="s">
        <v>115</v>
      </c>
      <c r="D65" s="1399" t="s">
        <v>785</v>
      </c>
      <c r="E65" s="1400">
        <v>1834000</v>
      </c>
      <c r="F65" s="1729"/>
      <c r="G65" s="1400">
        <v>1834000</v>
      </c>
      <c r="H65" s="1729"/>
      <c r="I65" s="1401">
        <v>253784.11000000002</v>
      </c>
      <c r="J65" s="1729"/>
      <c r="K65" s="1402">
        <f>I65/E65</f>
        <v>0.13837737731733915</v>
      </c>
      <c r="L65" s="1403">
        <f>I65/G65</f>
        <v>0.13837737731733915</v>
      </c>
      <c r="M65" s="1328"/>
    </row>
    <row r="66" spans="1:13" s="1409" customFormat="1" ht="45" customHeight="1" thickBot="1">
      <c r="A66" s="1730"/>
      <c r="B66" s="1731"/>
      <c r="C66" s="1732"/>
      <c r="D66" s="1374" t="s">
        <v>784</v>
      </c>
      <c r="E66" s="1390">
        <v>225293000</v>
      </c>
      <c r="F66" s="1713"/>
      <c r="G66" s="1390">
        <v>225293000</v>
      </c>
      <c r="H66" s="1713"/>
      <c r="I66" s="1391">
        <v>19771328.690000001</v>
      </c>
      <c r="J66" s="1713"/>
      <c r="K66" s="1392">
        <f>I66/E66</f>
        <v>8.7758291158624546E-2</v>
      </c>
      <c r="L66" s="1393">
        <f>I66/G66</f>
        <v>8.7758291158624546E-2</v>
      </c>
      <c r="M66" s="1328"/>
    </row>
    <row r="67" spans="1:13" s="1409" customFormat="1" ht="45" customHeight="1">
      <c r="A67" s="1722">
        <v>31</v>
      </c>
      <c r="B67" s="1567">
        <v>750</v>
      </c>
      <c r="C67" s="1569" t="s">
        <v>83</v>
      </c>
      <c r="D67" s="1569" t="s">
        <v>784</v>
      </c>
      <c r="E67" s="1366">
        <v>2457000</v>
      </c>
      <c r="F67" s="1712">
        <f>SUM(E67:E85)</f>
        <v>1169498000</v>
      </c>
      <c r="G67" s="1366">
        <v>2457000</v>
      </c>
      <c r="H67" s="1712">
        <f>SUM(G67:G85)</f>
        <v>1169498000</v>
      </c>
      <c r="I67" s="1565">
        <v>14760.460000000001</v>
      </c>
      <c r="J67" s="1712">
        <f>SUM(I67:I85)</f>
        <v>24317616.009999998</v>
      </c>
      <c r="K67" s="1355">
        <f>I67/E67</f>
        <v>6.0075132275132278E-3</v>
      </c>
      <c r="L67" s="1356">
        <f>I67/G67</f>
        <v>6.0075132275132278E-3</v>
      </c>
      <c r="M67" s="1328"/>
    </row>
    <row r="68" spans="1:13" s="1409" customFormat="1" ht="45" customHeight="1">
      <c r="A68" s="1723"/>
      <c r="B68" s="1726">
        <v>853</v>
      </c>
      <c r="C68" s="1728" t="s">
        <v>582</v>
      </c>
      <c r="D68" s="1570" t="s">
        <v>781</v>
      </c>
      <c r="E68" s="1422">
        <v>3094000</v>
      </c>
      <c r="F68" s="1729"/>
      <c r="G68" s="1422">
        <v>3094000</v>
      </c>
      <c r="H68" s="1729"/>
      <c r="I68" s="1571">
        <v>170005.94</v>
      </c>
      <c r="J68" s="1729"/>
      <c r="K68" s="1402">
        <f>I68/E68</f>
        <v>5.4946974789915969E-2</v>
      </c>
      <c r="L68" s="1403">
        <f>I68/G68</f>
        <v>5.4946974789915969E-2</v>
      </c>
      <c r="M68" s="1328"/>
    </row>
    <row r="69" spans="1:13" s="1409" customFormat="1" ht="45" customHeight="1">
      <c r="A69" s="1723"/>
      <c r="B69" s="1726"/>
      <c r="C69" s="1728"/>
      <c r="D69" s="1570" t="s">
        <v>784</v>
      </c>
      <c r="E69" s="1422">
        <v>780751000</v>
      </c>
      <c r="F69" s="1729"/>
      <c r="G69" s="1422">
        <v>780751000</v>
      </c>
      <c r="H69" s="1729"/>
      <c r="I69" s="1571">
        <v>24132849.609999999</v>
      </c>
      <c r="J69" s="1729"/>
      <c r="K69" s="1402">
        <f>I69/E69</f>
        <v>3.0909790201997821E-2</v>
      </c>
      <c r="L69" s="1403">
        <f>I69/G69</f>
        <v>3.0909790201997821E-2</v>
      </c>
      <c r="M69" s="1328"/>
    </row>
    <row r="70" spans="1:13" s="1409" customFormat="1" ht="45" customHeight="1">
      <c r="A70" s="1723"/>
      <c r="B70" s="1726"/>
      <c r="C70" s="1728"/>
      <c r="D70" s="1570" t="s">
        <v>786</v>
      </c>
      <c r="E70" s="1422">
        <v>29088000</v>
      </c>
      <c r="F70" s="1729"/>
      <c r="G70" s="1422">
        <v>29088000</v>
      </c>
      <c r="H70" s="1729"/>
      <c r="I70" s="1414">
        <v>0</v>
      </c>
      <c r="J70" s="1729"/>
      <c r="K70" s="1415">
        <v>0</v>
      </c>
      <c r="L70" s="1416">
        <v>0</v>
      </c>
      <c r="M70" s="1328"/>
    </row>
    <row r="71" spans="1:13" s="1409" customFormat="1" ht="45" customHeight="1">
      <c r="A71" s="1723"/>
      <c r="B71" s="1726"/>
      <c r="C71" s="1728"/>
      <c r="D71" s="1570" t="s">
        <v>787</v>
      </c>
      <c r="E71" s="1422">
        <v>26013000</v>
      </c>
      <c r="F71" s="1729"/>
      <c r="G71" s="1422">
        <v>26013000</v>
      </c>
      <c r="H71" s="1729"/>
      <c r="I71" s="1414">
        <v>0</v>
      </c>
      <c r="J71" s="1729"/>
      <c r="K71" s="1415">
        <v>0</v>
      </c>
      <c r="L71" s="1416">
        <v>0</v>
      </c>
      <c r="M71" s="1328"/>
    </row>
    <row r="72" spans="1:13" s="1409" customFormat="1" ht="45" customHeight="1">
      <c r="A72" s="1723"/>
      <c r="B72" s="1726"/>
      <c r="C72" s="1728"/>
      <c r="D72" s="1570" t="s">
        <v>788</v>
      </c>
      <c r="E72" s="1422">
        <v>31034000</v>
      </c>
      <c r="F72" s="1729"/>
      <c r="G72" s="1422">
        <v>31034000</v>
      </c>
      <c r="H72" s="1729"/>
      <c r="I72" s="1414">
        <v>0</v>
      </c>
      <c r="J72" s="1729"/>
      <c r="K72" s="1415">
        <v>0</v>
      </c>
      <c r="L72" s="1416">
        <v>0</v>
      </c>
      <c r="M72" s="1328"/>
    </row>
    <row r="73" spans="1:13" s="1409" customFormat="1" ht="45" customHeight="1">
      <c r="A73" s="1723"/>
      <c r="B73" s="1726"/>
      <c r="C73" s="1728"/>
      <c r="D73" s="1570" t="s">
        <v>833</v>
      </c>
      <c r="E73" s="1422">
        <v>8438000</v>
      </c>
      <c r="F73" s="1729"/>
      <c r="G73" s="1422">
        <v>8438000</v>
      </c>
      <c r="H73" s="1729"/>
      <c r="I73" s="1414">
        <v>0</v>
      </c>
      <c r="J73" s="1729"/>
      <c r="K73" s="1415">
        <v>0</v>
      </c>
      <c r="L73" s="1416">
        <v>0</v>
      </c>
      <c r="M73" s="1328"/>
    </row>
    <row r="74" spans="1:13" s="1409" customFormat="1" ht="45" customHeight="1">
      <c r="A74" s="1723"/>
      <c r="B74" s="1726"/>
      <c r="C74" s="1728"/>
      <c r="D74" s="1570" t="s">
        <v>790</v>
      </c>
      <c r="E74" s="1422">
        <v>24751000</v>
      </c>
      <c r="F74" s="1729"/>
      <c r="G74" s="1422">
        <v>24751000</v>
      </c>
      <c r="H74" s="1729"/>
      <c r="I74" s="1414">
        <v>0</v>
      </c>
      <c r="J74" s="1729"/>
      <c r="K74" s="1415">
        <v>0</v>
      </c>
      <c r="L74" s="1416">
        <v>0</v>
      </c>
      <c r="M74" s="1328"/>
    </row>
    <row r="75" spans="1:13" s="1409" customFormat="1" ht="45" customHeight="1">
      <c r="A75" s="1723"/>
      <c r="B75" s="1726"/>
      <c r="C75" s="1728"/>
      <c r="D75" s="1570" t="s">
        <v>791</v>
      </c>
      <c r="E75" s="1422">
        <v>27511000</v>
      </c>
      <c r="F75" s="1729"/>
      <c r="G75" s="1422">
        <v>27511000</v>
      </c>
      <c r="H75" s="1729"/>
      <c r="I75" s="1414">
        <v>0</v>
      </c>
      <c r="J75" s="1729"/>
      <c r="K75" s="1415">
        <v>0</v>
      </c>
      <c r="L75" s="1416">
        <v>0</v>
      </c>
      <c r="M75" s="1328"/>
    </row>
    <row r="76" spans="1:13" s="1409" customFormat="1" ht="45" customHeight="1">
      <c r="A76" s="1723"/>
      <c r="B76" s="1726"/>
      <c r="C76" s="1728"/>
      <c r="D76" s="1570" t="s">
        <v>792</v>
      </c>
      <c r="E76" s="1422">
        <v>42760000</v>
      </c>
      <c r="F76" s="1729"/>
      <c r="G76" s="1422">
        <v>42760000</v>
      </c>
      <c r="H76" s="1729"/>
      <c r="I76" s="1414">
        <v>0</v>
      </c>
      <c r="J76" s="1729"/>
      <c r="K76" s="1415">
        <v>0</v>
      </c>
      <c r="L76" s="1416">
        <v>0</v>
      </c>
      <c r="M76" s="1328"/>
    </row>
    <row r="77" spans="1:13" s="1409" customFormat="1" ht="45" customHeight="1">
      <c r="A77" s="1723"/>
      <c r="B77" s="1726"/>
      <c r="C77" s="1728"/>
      <c r="D77" s="1570" t="s">
        <v>793</v>
      </c>
      <c r="E77" s="1422">
        <v>14189000</v>
      </c>
      <c r="F77" s="1729"/>
      <c r="G77" s="1422">
        <v>14189000</v>
      </c>
      <c r="H77" s="1729"/>
      <c r="I77" s="1414">
        <v>0</v>
      </c>
      <c r="J77" s="1729"/>
      <c r="K77" s="1415">
        <v>0</v>
      </c>
      <c r="L77" s="1416">
        <v>0</v>
      </c>
      <c r="M77" s="1328"/>
    </row>
    <row r="78" spans="1:13" s="1409" customFormat="1" ht="45" customHeight="1">
      <c r="A78" s="1723"/>
      <c r="B78" s="1726"/>
      <c r="C78" s="1728"/>
      <c r="D78" s="1570" t="s">
        <v>794</v>
      </c>
      <c r="E78" s="1422">
        <v>19854000</v>
      </c>
      <c r="F78" s="1729"/>
      <c r="G78" s="1422">
        <v>19854000</v>
      </c>
      <c r="H78" s="1729"/>
      <c r="I78" s="1414">
        <v>0</v>
      </c>
      <c r="J78" s="1729"/>
      <c r="K78" s="1415">
        <v>0</v>
      </c>
      <c r="L78" s="1416">
        <v>0</v>
      </c>
      <c r="M78" s="1328"/>
    </row>
    <row r="79" spans="1:13" s="1409" customFormat="1" ht="45" customHeight="1">
      <c r="A79" s="1723"/>
      <c r="B79" s="1726"/>
      <c r="C79" s="1728"/>
      <c r="D79" s="1570" t="s">
        <v>795</v>
      </c>
      <c r="E79" s="1422">
        <v>11153000</v>
      </c>
      <c r="F79" s="1729"/>
      <c r="G79" s="1422">
        <v>11153000</v>
      </c>
      <c r="H79" s="1729"/>
      <c r="I79" s="1414">
        <v>0</v>
      </c>
      <c r="J79" s="1729"/>
      <c r="K79" s="1415">
        <v>0</v>
      </c>
      <c r="L79" s="1416">
        <v>0</v>
      </c>
      <c r="M79" s="1328"/>
    </row>
    <row r="80" spans="1:13" s="1409" customFormat="1" ht="45" customHeight="1">
      <c r="A80" s="1723"/>
      <c r="B80" s="1726"/>
      <c r="C80" s="1728"/>
      <c r="D80" s="1570" t="s">
        <v>796</v>
      </c>
      <c r="E80" s="1422">
        <v>12553000</v>
      </c>
      <c r="F80" s="1729"/>
      <c r="G80" s="1422">
        <v>12553000</v>
      </c>
      <c r="H80" s="1729"/>
      <c r="I80" s="1414">
        <v>0</v>
      </c>
      <c r="J80" s="1729"/>
      <c r="K80" s="1415">
        <v>0</v>
      </c>
      <c r="L80" s="1416">
        <v>0</v>
      </c>
      <c r="M80" s="1328"/>
    </row>
    <row r="81" spans="1:13" s="1409" customFormat="1" ht="45" customHeight="1">
      <c r="A81" s="1723"/>
      <c r="B81" s="1726"/>
      <c r="C81" s="1728"/>
      <c r="D81" s="1570" t="s">
        <v>797</v>
      </c>
      <c r="E81" s="1422">
        <v>39664000</v>
      </c>
      <c r="F81" s="1729"/>
      <c r="G81" s="1422">
        <v>39664000</v>
      </c>
      <c r="H81" s="1729"/>
      <c r="I81" s="1414">
        <v>0</v>
      </c>
      <c r="J81" s="1729"/>
      <c r="K81" s="1415">
        <v>0</v>
      </c>
      <c r="L81" s="1416">
        <v>0</v>
      </c>
      <c r="M81" s="1328"/>
    </row>
    <row r="82" spans="1:13" s="1409" customFormat="1" ht="45" customHeight="1">
      <c r="A82" s="1723"/>
      <c r="B82" s="1726"/>
      <c r="C82" s="1728"/>
      <c r="D82" s="1570" t="s">
        <v>798</v>
      </c>
      <c r="E82" s="1422">
        <v>17365000</v>
      </c>
      <c r="F82" s="1729"/>
      <c r="G82" s="1422">
        <v>17365000</v>
      </c>
      <c r="H82" s="1729"/>
      <c r="I82" s="1414">
        <v>0</v>
      </c>
      <c r="J82" s="1729"/>
      <c r="K82" s="1415">
        <v>0</v>
      </c>
      <c r="L82" s="1416">
        <v>0</v>
      </c>
      <c r="M82" s="1328"/>
    </row>
    <row r="83" spans="1:13" s="1409" customFormat="1" ht="45" customHeight="1">
      <c r="A83" s="1723"/>
      <c r="B83" s="1726"/>
      <c r="C83" s="1728"/>
      <c r="D83" s="1570" t="s">
        <v>799</v>
      </c>
      <c r="E83" s="1422">
        <v>35079000</v>
      </c>
      <c r="F83" s="1729"/>
      <c r="G83" s="1422">
        <v>35079000</v>
      </c>
      <c r="H83" s="1729"/>
      <c r="I83" s="1414">
        <v>0</v>
      </c>
      <c r="J83" s="1729"/>
      <c r="K83" s="1415">
        <v>0</v>
      </c>
      <c r="L83" s="1416">
        <v>0</v>
      </c>
      <c r="M83" s="1328"/>
    </row>
    <row r="84" spans="1:13" s="1409" customFormat="1" ht="45" customHeight="1">
      <c r="A84" s="1723"/>
      <c r="B84" s="1726"/>
      <c r="C84" s="1728"/>
      <c r="D84" s="1570" t="s">
        <v>800</v>
      </c>
      <c r="E84" s="1422">
        <v>22605000</v>
      </c>
      <c r="F84" s="1729"/>
      <c r="G84" s="1422">
        <v>22605000</v>
      </c>
      <c r="H84" s="1729"/>
      <c r="I84" s="1414">
        <v>0</v>
      </c>
      <c r="J84" s="1729"/>
      <c r="K84" s="1415">
        <v>0</v>
      </c>
      <c r="L84" s="1416">
        <v>0</v>
      </c>
      <c r="M84" s="1328"/>
    </row>
    <row r="85" spans="1:13" s="1409" customFormat="1" ht="45" customHeight="1" thickBot="1">
      <c r="A85" s="1730"/>
      <c r="B85" s="1731"/>
      <c r="C85" s="1732"/>
      <c r="D85" s="1572" t="s">
        <v>801</v>
      </c>
      <c r="E85" s="1375">
        <v>21139000</v>
      </c>
      <c r="F85" s="1713"/>
      <c r="G85" s="1375">
        <v>21139000</v>
      </c>
      <c r="H85" s="1713"/>
      <c r="I85" s="1574">
        <v>0</v>
      </c>
      <c r="J85" s="1713"/>
      <c r="K85" s="1377">
        <v>0</v>
      </c>
      <c r="L85" s="1378">
        <v>0</v>
      </c>
      <c r="M85" s="1328"/>
    </row>
    <row r="86" spans="1:13" s="1409" customFormat="1" ht="45" customHeight="1">
      <c r="A86" s="1704">
        <v>32</v>
      </c>
      <c r="B86" s="1725">
        <v>801</v>
      </c>
      <c r="C86" s="1727" t="s">
        <v>115</v>
      </c>
      <c r="D86" s="1365" t="s">
        <v>781</v>
      </c>
      <c r="E86" s="1366">
        <v>10977000</v>
      </c>
      <c r="F86" s="1712">
        <f>SUM(E86:E99)</f>
        <v>30965000</v>
      </c>
      <c r="G86" s="1366">
        <v>10977000</v>
      </c>
      <c r="H86" s="1712">
        <f>SUM(G86:G99)</f>
        <v>30965000</v>
      </c>
      <c r="I86" s="1354">
        <v>0</v>
      </c>
      <c r="J86" s="1712">
        <f>SUM(I86:I99)</f>
        <v>122836.16</v>
      </c>
      <c r="K86" s="1367">
        <v>0</v>
      </c>
      <c r="L86" s="1368">
        <v>0</v>
      </c>
      <c r="M86" s="1328"/>
    </row>
    <row r="87" spans="1:13" s="1409" customFormat="1" ht="45" customHeight="1">
      <c r="A87" s="1735"/>
      <c r="B87" s="1726"/>
      <c r="C87" s="1728"/>
      <c r="D87" s="1399" t="s">
        <v>784</v>
      </c>
      <c r="E87" s="1422">
        <v>6386000</v>
      </c>
      <c r="F87" s="1729"/>
      <c r="G87" s="1422">
        <v>6082031</v>
      </c>
      <c r="H87" s="1729"/>
      <c r="I87" s="1414">
        <v>0</v>
      </c>
      <c r="J87" s="1729"/>
      <c r="K87" s="1415">
        <v>0</v>
      </c>
      <c r="L87" s="1416">
        <v>0</v>
      </c>
      <c r="M87" s="1328"/>
    </row>
    <row r="88" spans="1:13" s="1409" customFormat="1" ht="45" customHeight="1">
      <c r="A88" s="1735"/>
      <c r="B88" s="1726"/>
      <c r="C88" s="1728"/>
      <c r="D88" s="1399" t="s">
        <v>787</v>
      </c>
      <c r="E88" s="1422">
        <v>282000</v>
      </c>
      <c r="F88" s="1729"/>
      <c r="G88" s="1422">
        <v>1179701</v>
      </c>
      <c r="H88" s="1729"/>
      <c r="I88" s="1414">
        <v>0</v>
      </c>
      <c r="J88" s="1729"/>
      <c r="K88" s="1415">
        <v>0</v>
      </c>
      <c r="L88" s="1416">
        <v>0</v>
      </c>
      <c r="M88" s="1328"/>
    </row>
    <row r="89" spans="1:13" s="1409" customFormat="1" ht="45" customHeight="1">
      <c r="A89" s="1735"/>
      <c r="B89" s="1726"/>
      <c r="C89" s="1728"/>
      <c r="D89" s="1399" t="s">
        <v>788</v>
      </c>
      <c r="E89" s="1422">
        <v>2259000</v>
      </c>
      <c r="F89" s="1729"/>
      <c r="G89" s="1422">
        <v>2473124</v>
      </c>
      <c r="H89" s="1729"/>
      <c r="I89" s="1414">
        <v>0</v>
      </c>
      <c r="J89" s="1729"/>
      <c r="K89" s="1415">
        <v>0</v>
      </c>
      <c r="L89" s="1416">
        <v>0</v>
      </c>
      <c r="M89" s="1328"/>
    </row>
    <row r="90" spans="1:13" s="1409" customFormat="1" ht="45" customHeight="1">
      <c r="A90" s="1735"/>
      <c r="B90" s="1726"/>
      <c r="C90" s="1728"/>
      <c r="D90" s="1423" t="s">
        <v>833</v>
      </c>
      <c r="E90" s="1422">
        <v>304000</v>
      </c>
      <c r="F90" s="1729"/>
      <c r="G90" s="1422">
        <v>304000</v>
      </c>
      <c r="H90" s="1729"/>
      <c r="I90" s="1401">
        <v>3140.69</v>
      </c>
      <c r="J90" s="1729"/>
      <c r="K90" s="1402">
        <f>I90/E90</f>
        <v>1.0331217105263158E-2</v>
      </c>
      <c r="L90" s="1403">
        <f>I90/G90</f>
        <v>1.0331217105263158E-2</v>
      </c>
      <c r="M90" s="1328"/>
    </row>
    <row r="91" spans="1:13" s="1409" customFormat="1" ht="45" customHeight="1">
      <c r="A91" s="1735"/>
      <c r="B91" s="1726"/>
      <c r="C91" s="1728"/>
      <c r="D91" s="1399" t="s">
        <v>790</v>
      </c>
      <c r="E91" s="1422">
        <v>3343000</v>
      </c>
      <c r="F91" s="1729"/>
      <c r="G91" s="1422">
        <v>1850000</v>
      </c>
      <c r="H91" s="1729"/>
      <c r="I91" s="1401">
        <v>5635.91</v>
      </c>
      <c r="J91" s="1729"/>
      <c r="K91" s="1402">
        <f>I91/E91</f>
        <v>1.6858839365839066E-3</v>
      </c>
      <c r="L91" s="1403">
        <f>I91/G91</f>
        <v>3.0464378378378377E-3</v>
      </c>
      <c r="M91" s="1328"/>
    </row>
    <row r="92" spans="1:13" s="1409" customFormat="1" ht="45" customHeight="1">
      <c r="A92" s="1735"/>
      <c r="B92" s="1726"/>
      <c r="C92" s="1728"/>
      <c r="D92" s="1399" t="s">
        <v>791</v>
      </c>
      <c r="E92" s="1422">
        <v>936000</v>
      </c>
      <c r="F92" s="1729"/>
      <c r="G92" s="1422">
        <v>866347</v>
      </c>
      <c r="H92" s="1729"/>
      <c r="I92" s="1414">
        <v>0</v>
      </c>
      <c r="J92" s="1729"/>
      <c r="K92" s="1415">
        <v>0</v>
      </c>
      <c r="L92" s="1416">
        <v>0</v>
      </c>
      <c r="M92" s="1328"/>
    </row>
    <row r="93" spans="1:13" s="1409" customFormat="1" ht="45" customHeight="1">
      <c r="A93" s="1735"/>
      <c r="B93" s="1726"/>
      <c r="C93" s="1728"/>
      <c r="D93" s="1399" t="s">
        <v>792</v>
      </c>
      <c r="E93" s="1422">
        <v>943000</v>
      </c>
      <c r="F93" s="1729"/>
      <c r="G93" s="1422">
        <v>785686</v>
      </c>
      <c r="H93" s="1729"/>
      <c r="I93" s="1414">
        <v>0</v>
      </c>
      <c r="J93" s="1729"/>
      <c r="K93" s="1415">
        <v>0</v>
      </c>
      <c r="L93" s="1416">
        <v>0</v>
      </c>
      <c r="M93" s="1328"/>
    </row>
    <row r="94" spans="1:13" s="1409" customFormat="1" ht="45" customHeight="1">
      <c r="A94" s="1735"/>
      <c r="B94" s="1726"/>
      <c r="C94" s="1728"/>
      <c r="D94" s="1399" t="s">
        <v>794</v>
      </c>
      <c r="E94" s="1422">
        <v>829000</v>
      </c>
      <c r="F94" s="1729"/>
      <c r="G94" s="1422">
        <v>829000</v>
      </c>
      <c r="H94" s="1729"/>
      <c r="I94" s="1414">
        <v>0</v>
      </c>
      <c r="J94" s="1729"/>
      <c r="K94" s="1415">
        <v>0</v>
      </c>
      <c r="L94" s="1416">
        <v>0</v>
      </c>
      <c r="M94" s="1328"/>
    </row>
    <row r="95" spans="1:13" s="1409" customFormat="1" ht="45" customHeight="1">
      <c r="A95" s="1735"/>
      <c r="B95" s="1726"/>
      <c r="C95" s="1728"/>
      <c r="D95" s="1399" t="s">
        <v>795</v>
      </c>
      <c r="E95" s="1422">
        <v>1892000</v>
      </c>
      <c r="F95" s="1729"/>
      <c r="G95" s="1422">
        <v>2049314</v>
      </c>
      <c r="H95" s="1729"/>
      <c r="I95" s="1401">
        <v>9266.64</v>
      </c>
      <c r="J95" s="1729"/>
      <c r="K95" s="1402">
        <f>I95/E95</f>
        <v>4.8978012684989429E-3</v>
      </c>
      <c r="L95" s="1403">
        <f>I95/G95</f>
        <v>4.5218253522886194E-3</v>
      </c>
      <c r="M95" s="1328"/>
    </row>
    <row r="96" spans="1:13" s="1409" customFormat="1" ht="45" customHeight="1">
      <c r="A96" s="1735"/>
      <c r="B96" s="1726"/>
      <c r="C96" s="1728"/>
      <c r="D96" s="1399" t="s">
        <v>797</v>
      </c>
      <c r="E96" s="1422">
        <v>1279000</v>
      </c>
      <c r="F96" s="1729"/>
      <c r="G96" s="1422">
        <v>1279000</v>
      </c>
      <c r="H96" s="1729"/>
      <c r="I96" s="1401">
        <v>100627.92</v>
      </c>
      <c r="J96" s="1729"/>
      <c r="K96" s="1402">
        <f>I96/E96</f>
        <v>7.8677028928850659E-2</v>
      </c>
      <c r="L96" s="1403">
        <f>I96/G96</f>
        <v>7.8677028928850659E-2</v>
      </c>
      <c r="M96" s="1328"/>
    </row>
    <row r="97" spans="1:13" s="1409" customFormat="1" ht="45" customHeight="1">
      <c r="A97" s="1735"/>
      <c r="B97" s="1726"/>
      <c r="C97" s="1728"/>
      <c r="D97" s="1399" t="s">
        <v>799</v>
      </c>
      <c r="E97" s="1422">
        <v>599000</v>
      </c>
      <c r="F97" s="1729"/>
      <c r="G97" s="1422">
        <v>1284144</v>
      </c>
      <c r="H97" s="1729"/>
      <c r="I97" s="1401">
        <v>4165</v>
      </c>
      <c r="J97" s="1729"/>
      <c r="K97" s="1402">
        <f>I97/E97</f>
        <v>6.9532554257095156E-3</v>
      </c>
      <c r="L97" s="1403">
        <f>I97/G97</f>
        <v>3.2434057239686515E-3</v>
      </c>
      <c r="M97" s="1328"/>
    </row>
    <row r="98" spans="1:13" s="1409" customFormat="1" ht="45" customHeight="1">
      <c r="A98" s="1735"/>
      <c r="B98" s="1726"/>
      <c r="C98" s="1728"/>
      <c r="D98" s="1399" t="s">
        <v>800</v>
      </c>
      <c r="E98" s="1422">
        <v>16000</v>
      </c>
      <c r="F98" s="1729"/>
      <c r="G98" s="1422">
        <v>85653</v>
      </c>
      <c r="H98" s="1729"/>
      <c r="I98" s="1414">
        <v>0</v>
      </c>
      <c r="J98" s="1729"/>
      <c r="K98" s="1415">
        <v>0</v>
      </c>
      <c r="L98" s="1416">
        <v>0</v>
      </c>
      <c r="M98" s="1328"/>
    </row>
    <row r="99" spans="1:13" s="1409" customFormat="1" ht="45" customHeight="1" thickBot="1">
      <c r="A99" s="1705"/>
      <c r="B99" s="1731"/>
      <c r="C99" s="1732"/>
      <c r="D99" s="1374" t="s">
        <v>801</v>
      </c>
      <c r="E99" s="1375">
        <v>920000</v>
      </c>
      <c r="F99" s="1713"/>
      <c r="G99" s="1375">
        <v>920000</v>
      </c>
      <c r="H99" s="1713"/>
      <c r="I99" s="1376">
        <v>0</v>
      </c>
      <c r="J99" s="1713"/>
      <c r="K99" s="1377">
        <v>0</v>
      </c>
      <c r="L99" s="1378">
        <v>0</v>
      </c>
      <c r="M99" s="1328"/>
    </row>
    <row r="100" spans="1:13" s="1409" customFormat="1" ht="45" customHeight="1" thickBot="1">
      <c r="A100" s="1394">
        <v>33</v>
      </c>
      <c r="B100" s="1424" t="s">
        <v>350</v>
      </c>
      <c r="C100" s="1425" t="s">
        <v>351</v>
      </c>
      <c r="D100" s="1426" t="s">
        <v>834</v>
      </c>
      <c r="E100" s="1383">
        <v>8686699000</v>
      </c>
      <c r="F100" s="1427">
        <f>E100</f>
        <v>8686699000</v>
      </c>
      <c r="G100" s="1383">
        <v>8686699000</v>
      </c>
      <c r="H100" s="1427">
        <f>G100</f>
        <v>8686699000</v>
      </c>
      <c r="I100" s="1388">
        <v>4314846959.46</v>
      </c>
      <c r="J100" s="1427">
        <f>I100</f>
        <v>4314846959.46</v>
      </c>
      <c r="K100" s="1397">
        <f>I100/E100</f>
        <v>0.49671882949553103</v>
      </c>
      <c r="L100" s="1403">
        <f>I100/G100</f>
        <v>0.49671882949553103</v>
      </c>
      <c r="M100" s="1328"/>
    </row>
    <row r="101" spans="1:13" s="1409" customFormat="1" ht="45" customHeight="1">
      <c r="A101" s="1743" t="s">
        <v>854</v>
      </c>
      <c r="B101" s="1725">
        <v>150</v>
      </c>
      <c r="C101" s="1727" t="s">
        <v>359</v>
      </c>
      <c r="D101" s="1365" t="s">
        <v>807</v>
      </c>
      <c r="E101" s="1366">
        <v>110000</v>
      </c>
      <c r="F101" s="1712">
        <f>SUM(E101:E130)</f>
        <v>18771061000</v>
      </c>
      <c r="G101" s="1366">
        <v>110000</v>
      </c>
      <c r="H101" s="1712">
        <f>SUM(G101:G130)</f>
        <v>18771061000</v>
      </c>
      <c r="I101" s="1354">
        <v>0</v>
      </c>
      <c r="J101" s="1712">
        <f>SUM(I101:I130)</f>
        <v>2914856529.3099999</v>
      </c>
      <c r="K101" s="1367">
        <v>0</v>
      </c>
      <c r="L101" s="1368">
        <v>0</v>
      </c>
      <c r="M101" s="1328"/>
    </row>
    <row r="102" spans="1:13" s="1409" customFormat="1" ht="45" customHeight="1">
      <c r="A102" s="1744"/>
      <c r="B102" s="1726"/>
      <c r="C102" s="1728"/>
      <c r="D102" s="1423" t="s">
        <v>808</v>
      </c>
      <c r="E102" s="1422">
        <v>44475000</v>
      </c>
      <c r="F102" s="1729"/>
      <c r="G102" s="1422">
        <v>44475000</v>
      </c>
      <c r="H102" s="1729"/>
      <c r="I102" s="1414">
        <v>0</v>
      </c>
      <c r="J102" s="1729"/>
      <c r="K102" s="1415">
        <v>0</v>
      </c>
      <c r="L102" s="1416">
        <v>0</v>
      </c>
      <c r="M102" s="1328"/>
    </row>
    <row r="103" spans="1:13" s="1409" customFormat="1" ht="45" customHeight="1">
      <c r="A103" s="1744"/>
      <c r="B103" s="1726"/>
      <c r="C103" s="1728"/>
      <c r="D103" s="1399" t="s">
        <v>782</v>
      </c>
      <c r="E103" s="1422">
        <v>1730307000</v>
      </c>
      <c r="F103" s="1729"/>
      <c r="G103" s="1422">
        <v>1730307000</v>
      </c>
      <c r="H103" s="1729"/>
      <c r="I103" s="1401">
        <v>556669704.58000004</v>
      </c>
      <c r="J103" s="1729"/>
      <c r="K103" s="1402">
        <f>I103/E103</f>
        <v>0.32171730483665617</v>
      </c>
      <c r="L103" s="1403">
        <f>I103/G103</f>
        <v>0.32171730483665617</v>
      </c>
      <c r="M103" s="1328"/>
    </row>
    <row r="104" spans="1:13" s="1409" customFormat="1" ht="45" customHeight="1">
      <c r="A104" s="1744"/>
      <c r="B104" s="1726"/>
      <c r="C104" s="1728"/>
      <c r="D104" s="1423" t="s">
        <v>835</v>
      </c>
      <c r="E104" s="1422">
        <v>581981000</v>
      </c>
      <c r="F104" s="1729"/>
      <c r="G104" s="1422">
        <v>581981000</v>
      </c>
      <c r="H104" s="1729"/>
      <c r="I104" s="1401">
        <v>100902295.13</v>
      </c>
      <c r="J104" s="1729"/>
      <c r="K104" s="1402">
        <f>I104/E104</f>
        <v>0.17337730120055464</v>
      </c>
      <c r="L104" s="1403">
        <f>I104/G104</f>
        <v>0.17337730120055464</v>
      </c>
      <c r="M104" s="1328"/>
    </row>
    <row r="105" spans="1:13" s="1409" customFormat="1" ht="45" customHeight="1">
      <c r="A105" s="1744"/>
      <c r="B105" s="1726"/>
      <c r="C105" s="1728"/>
      <c r="D105" s="1399" t="s">
        <v>784</v>
      </c>
      <c r="E105" s="1422">
        <v>145440000</v>
      </c>
      <c r="F105" s="1729"/>
      <c r="G105" s="1422">
        <v>145440000</v>
      </c>
      <c r="H105" s="1729"/>
      <c r="I105" s="1401">
        <v>15596909.279999999</v>
      </c>
      <c r="J105" s="1729"/>
      <c r="K105" s="1402">
        <f>I105/E105</f>
        <v>0.10723947524752475</v>
      </c>
      <c r="L105" s="1403">
        <f>I105/G105</f>
        <v>0.10723947524752475</v>
      </c>
      <c r="M105" s="1328"/>
    </row>
    <row r="106" spans="1:13" s="1409" customFormat="1" ht="45" customHeight="1">
      <c r="A106" s="1744"/>
      <c r="B106" s="1408">
        <v>500</v>
      </c>
      <c r="C106" s="1399" t="s">
        <v>364</v>
      </c>
      <c r="D106" s="1399" t="s">
        <v>782</v>
      </c>
      <c r="E106" s="1422">
        <v>32500000</v>
      </c>
      <c r="F106" s="1729"/>
      <c r="G106" s="1422">
        <v>32500000</v>
      </c>
      <c r="H106" s="1729"/>
      <c r="I106" s="1414">
        <v>0</v>
      </c>
      <c r="J106" s="1729"/>
      <c r="K106" s="1415">
        <v>0</v>
      </c>
      <c r="L106" s="1416">
        <v>0</v>
      </c>
      <c r="M106" s="1328"/>
    </row>
    <row r="107" spans="1:13" s="1409" customFormat="1" ht="45" customHeight="1">
      <c r="A107" s="1744"/>
      <c r="B107" s="1726">
        <v>750</v>
      </c>
      <c r="C107" s="1728" t="s">
        <v>83</v>
      </c>
      <c r="D107" s="1399" t="s">
        <v>807</v>
      </c>
      <c r="E107" s="1422">
        <v>53001000</v>
      </c>
      <c r="F107" s="1729"/>
      <c r="G107" s="1422">
        <v>53001000</v>
      </c>
      <c r="H107" s="1729"/>
      <c r="I107" s="1401">
        <v>165356.48000000001</v>
      </c>
      <c r="J107" s="1729"/>
      <c r="K107" s="1402">
        <f t="shared" ref="K107:K126" si="5">I107/E107</f>
        <v>3.1198747193449182E-3</v>
      </c>
      <c r="L107" s="1403">
        <f t="shared" ref="L107:L126" si="6">I107/G107</f>
        <v>3.1198747193449182E-3</v>
      </c>
      <c r="M107" s="1328"/>
    </row>
    <row r="108" spans="1:13" s="1409" customFormat="1" ht="45" customHeight="1">
      <c r="A108" s="1744"/>
      <c r="B108" s="1726"/>
      <c r="C108" s="1728"/>
      <c r="D108" s="1423" t="s">
        <v>808</v>
      </c>
      <c r="E108" s="1422">
        <v>118455000</v>
      </c>
      <c r="F108" s="1729"/>
      <c r="G108" s="1422">
        <v>118455000</v>
      </c>
      <c r="H108" s="1729"/>
      <c r="I108" s="1401">
        <v>8431754.5899999999</v>
      </c>
      <c r="J108" s="1729"/>
      <c r="K108" s="1402">
        <f t="shared" si="5"/>
        <v>7.1181077962095315E-2</v>
      </c>
      <c r="L108" s="1403">
        <f t="shared" si="6"/>
        <v>7.1181077962095315E-2</v>
      </c>
      <c r="M108" s="1328"/>
    </row>
    <row r="109" spans="1:13" s="1409" customFormat="1" ht="45" customHeight="1">
      <c r="A109" s="1744"/>
      <c r="B109" s="1726"/>
      <c r="C109" s="1728"/>
      <c r="D109" s="1399" t="s">
        <v>781</v>
      </c>
      <c r="E109" s="1422">
        <v>8335000</v>
      </c>
      <c r="F109" s="1729"/>
      <c r="G109" s="1422">
        <v>8335000</v>
      </c>
      <c r="H109" s="1729"/>
      <c r="I109" s="1401">
        <v>1198267.28</v>
      </c>
      <c r="J109" s="1729"/>
      <c r="K109" s="1402">
        <f t="shared" si="5"/>
        <v>0.14376332093581284</v>
      </c>
      <c r="L109" s="1403">
        <f t="shared" si="6"/>
        <v>0.14376332093581284</v>
      </c>
      <c r="M109" s="1328"/>
    </row>
    <row r="110" spans="1:13" s="1409" customFormat="1" ht="45" customHeight="1">
      <c r="A110" s="1744"/>
      <c r="B110" s="1726"/>
      <c r="C110" s="1728"/>
      <c r="D110" s="1399" t="s">
        <v>784</v>
      </c>
      <c r="E110" s="1422">
        <v>119614000</v>
      </c>
      <c r="F110" s="1729"/>
      <c r="G110" s="1422">
        <v>118917202</v>
      </c>
      <c r="H110" s="1729"/>
      <c r="I110" s="1401">
        <v>12833053.639999999</v>
      </c>
      <c r="J110" s="1729"/>
      <c r="K110" s="1402">
        <f t="shared" si="5"/>
        <v>0.10728722089387528</v>
      </c>
      <c r="L110" s="1403">
        <f t="shared" si="6"/>
        <v>0.1079158727599393</v>
      </c>
      <c r="M110" s="1328"/>
    </row>
    <row r="111" spans="1:13" s="1409" customFormat="1" ht="45" customHeight="1">
      <c r="A111" s="1744"/>
      <c r="B111" s="1726">
        <v>758</v>
      </c>
      <c r="C111" s="1728" t="s">
        <v>401</v>
      </c>
      <c r="D111" s="1423" t="s">
        <v>786</v>
      </c>
      <c r="E111" s="1422">
        <v>1070318000</v>
      </c>
      <c r="F111" s="1729"/>
      <c r="G111" s="1422">
        <v>1070318000</v>
      </c>
      <c r="H111" s="1729"/>
      <c r="I111" s="1401">
        <v>166795574.58000001</v>
      </c>
      <c r="J111" s="1729"/>
      <c r="K111" s="1402">
        <f t="shared" si="5"/>
        <v>0.15583740026795775</v>
      </c>
      <c r="L111" s="1403">
        <f t="shared" si="6"/>
        <v>0.15583740026795775</v>
      </c>
      <c r="M111" s="1328"/>
    </row>
    <row r="112" spans="1:13" s="1409" customFormat="1" ht="45" customHeight="1">
      <c r="A112" s="1744"/>
      <c r="B112" s="1726"/>
      <c r="C112" s="1728"/>
      <c r="D112" s="1423" t="s">
        <v>787</v>
      </c>
      <c r="E112" s="1422">
        <v>919124000</v>
      </c>
      <c r="F112" s="1729"/>
      <c r="G112" s="1422">
        <v>919124000</v>
      </c>
      <c r="H112" s="1729"/>
      <c r="I112" s="1413">
        <v>120806676.19000001</v>
      </c>
      <c r="J112" s="1729"/>
      <c r="K112" s="1402">
        <f t="shared" si="5"/>
        <v>0.13143675520386805</v>
      </c>
      <c r="L112" s="1403">
        <f t="shared" si="6"/>
        <v>0.13143675520386805</v>
      </c>
      <c r="M112" s="1328"/>
    </row>
    <row r="113" spans="1:13" s="1409" customFormat="1" ht="45" customHeight="1">
      <c r="A113" s="1744"/>
      <c r="B113" s="1726"/>
      <c r="C113" s="1728"/>
      <c r="D113" s="1399" t="s">
        <v>788</v>
      </c>
      <c r="E113" s="1422">
        <v>1199069000</v>
      </c>
      <c r="F113" s="1729"/>
      <c r="G113" s="1422">
        <v>1199069000</v>
      </c>
      <c r="H113" s="1729"/>
      <c r="I113" s="1401">
        <v>158642598.97999999</v>
      </c>
      <c r="J113" s="1729"/>
      <c r="K113" s="1402">
        <f t="shared" si="5"/>
        <v>0.13230481230020957</v>
      </c>
      <c r="L113" s="1403">
        <f t="shared" si="6"/>
        <v>0.13230481230020957</v>
      </c>
      <c r="M113" s="1328"/>
    </row>
    <row r="114" spans="1:13" s="1409" customFormat="1" ht="45" customHeight="1">
      <c r="A114" s="1744"/>
      <c r="B114" s="1726"/>
      <c r="C114" s="1728"/>
      <c r="D114" s="1423" t="s">
        <v>833</v>
      </c>
      <c r="E114" s="1422">
        <v>338798000</v>
      </c>
      <c r="F114" s="1729"/>
      <c r="G114" s="1422">
        <v>338798000</v>
      </c>
      <c r="H114" s="1729"/>
      <c r="I114" s="1401">
        <v>86229527.510000005</v>
      </c>
      <c r="J114" s="1729"/>
      <c r="K114" s="1402">
        <f t="shared" si="5"/>
        <v>0.25451604646426484</v>
      </c>
      <c r="L114" s="1403">
        <f t="shared" si="6"/>
        <v>0.25451604646426484</v>
      </c>
      <c r="M114" s="1328"/>
    </row>
    <row r="115" spans="1:13" s="1409" customFormat="1" ht="45" customHeight="1">
      <c r="A115" s="1744"/>
      <c r="B115" s="1726"/>
      <c r="C115" s="1728"/>
      <c r="D115" s="1399" t="s">
        <v>790</v>
      </c>
      <c r="E115" s="1422">
        <v>1119767000</v>
      </c>
      <c r="F115" s="1729"/>
      <c r="G115" s="1422">
        <v>1119767000</v>
      </c>
      <c r="H115" s="1729"/>
      <c r="I115" s="1401">
        <v>107086142.11999999</v>
      </c>
      <c r="J115" s="1729"/>
      <c r="K115" s="1402">
        <f t="shared" si="5"/>
        <v>9.5632521872853898E-2</v>
      </c>
      <c r="L115" s="1403">
        <f t="shared" si="6"/>
        <v>9.5632521872853898E-2</v>
      </c>
      <c r="M115" s="1328"/>
    </row>
    <row r="116" spans="1:13" s="1409" customFormat="1" ht="45" customHeight="1">
      <c r="A116" s="1744"/>
      <c r="B116" s="1726"/>
      <c r="C116" s="1728"/>
      <c r="D116" s="1399" t="s">
        <v>791</v>
      </c>
      <c r="E116" s="1422">
        <v>1529395000</v>
      </c>
      <c r="F116" s="1729"/>
      <c r="G116" s="1422">
        <v>1529395000</v>
      </c>
      <c r="H116" s="1729"/>
      <c r="I116" s="1401">
        <v>184273529.21999997</v>
      </c>
      <c r="J116" s="1729"/>
      <c r="K116" s="1402">
        <f t="shared" si="5"/>
        <v>0.12048785906845515</v>
      </c>
      <c r="L116" s="1403">
        <f t="shared" si="6"/>
        <v>0.12048785906845515</v>
      </c>
      <c r="M116" s="1328"/>
    </row>
    <row r="117" spans="1:13" s="1409" customFormat="1" ht="45" customHeight="1">
      <c r="A117" s="1744"/>
      <c r="B117" s="1726"/>
      <c r="C117" s="1728"/>
      <c r="D117" s="1399" t="s">
        <v>792</v>
      </c>
      <c r="E117" s="1422">
        <v>1050003000</v>
      </c>
      <c r="F117" s="1729"/>
      <c r="G117" s="1422">
        <v>1050003000</v>
      </c>
      <c r="H117" s="1729"/>
      <c r="I117" s="1401">
        <v>121413386.83</v>
      </c>
      <c r="J117" s="1729"/>
      <c r="K117" s="1402">
        <f t="shared" si="5"/>
        <v>0.11563146660533351</v>
      </c>
      <c r="L117" s="1403">
        <f t="shared" si="6"/>
        <v>0.11563146660533351</v>
      </c>
      <c r="M117" s="1328"/>
    </row>
    <row r="118" spans="1:13" s="1409" customFormat="1" ht="45" customHeight="1">
      <c r="A118" s="1744"/>
      <c r="B118" s="1726"/>
      <c r="C118" s="1728"/>
      <c r="D118" s="1399" t="s">
        <v>793</v>
      </c>
      <c r="E118" s="1422">
        <v>364000000</v>
      </c>
      <c r="F118" s="1729"/>
      <c r="G118" s="1422">
        <v>364000000</v>
      </c>
      <c r="H118" s="1729"/>
      <c r="I118" s="1401">
        <v>60122696.149999999</v>
      </c>
      <c r="J118" s="1729"/>
      <c r="K118" s="1402">
        <f t="shared" si="5"/>
        <v>0.16517224217032966</v>
      </c>
      <c r="L118" s="1403">
        <f t="shared" si="6"/>
        <v>0.16517224217032966</v>
      </c>
      <c r="M118" s="1328"/>
    </row>
    <row r="119" spans="1:13" s="1409" customFormat="1" ht="45" customHeight="1">
      <c r="A119" s="1744"/>
      <c r="B119" s="1726"/>
      <c r="C119" s="1728"/>
      <c r="D119" s="1399" t="s">
        <v>794</v>
      </c>
      <c r="E119" s="1422">
        <v>1058537000</v>
      </c>
      <c r="F119" s="1729"/>
      <c r="G119" s="1422">
        <v>1058537000</v>
      </c>
      <c r="H119" s="1729"/>
      <c r="I119" s="1401">
        <v>117431837.86</v>
      </c>
      <c r="J119" s="1729"/>
      <c r="K119" s="1402">
        <f t="shared" si="5"/>
        <v>0.11093786788747111</v>
      </c>
      <c r="L119" s="1403">
        <f t="shared" si="6"/>
        <v>0.11093786788747111</v>
      </c>
      <c r="M119" s="1328"/>
    </row>
    <row r="120" spans="1:13" s="1409" customFormat="1" ht="45" customHeight="1">
      <c r="A120" s="1744"/>
      <c r="B120" s="1726"/>
      <c r="C120" s="1728"/>
      <c r="D120" s="1399" t="s">
        <v>795</v>
      </c>
      <c r="E120" s="1422">
        <v>653625000</v>
      </c>
      <c r="F120" s="1729"/>
      <c r="G120" s="1422">
        <v>653625000</v>
      </c>
      <c r="H120" s="1729"/>
      <c r="I120" s="1401">
        <v>89753677.74000001</v>
      </c>
      <c r="J120" s="1729"/>
      <c r="K120" s="1402">
        <f t="shared" si="5"/>
        <v>0.1373167760413081</v>
      </c>
      <c r="L120" s="1403">
        <f t="shared" si="6"/>
        <v>0.1373167760413081</v>
      </c>
      <c r="M120" s="1328"/>
    </row>
    <row r="121" spans="1:13" s="1409" customFormat="1" ht="45" customHeight="1">
      <c r="A121" s="1744"/>
      <c r="B121" s="1726"/>
      <c r="C121" s="1728"/>
      <c r="D121" s="1399" t="s">
        <v>796</v>
      </c>
      <c r="E121" s="1422">
        <v>914523000</v>
      </c>
      <c r="F121" s="1729"/>
      <c r="G121" s="1422">
        <v>914523000</v>
      </c>
      <c r="H121" s="1729"/>
      <c r="I121" s="1401">
        <v>130006562.43000001</v>
      </c>
      <c r="J121" s="1729"/>
      <c r="K121" s="1402">
        <f t="shared" si="5"/>
        <v>0.14215778327062306</v>
      </c>
      <c r="L121" s="1403">
        <f t="shared" si="6"/>
        <v>0.14215778327062306</v>
      </c>
      <c r="M121" s="1328"/>
    </row>
    <row r="122" spans="1:13" s="1409" customFormat="1" ht="45" customHeight="1">
      <c r="A122" s="1744"/>
      <c r="B122" s="1726"/>
      <c r="C122" s="1728"/>
      <c r="D122" s="1399" t="s">
        <v>797</v>
      </c>
      <c r="E122" s="1422">
        <v>1776048000</v>
      </c>
      <c r="F122" s="1729"/>
      <c r="G122" s="1422">
        <v>1776048000</v>
      </c>
      <c r="H122" s="1729"/>
      <c r="I122" s="1401">
        <v>286939617.75999999</v>
      </c>
      <c r="J122" s="1729"/>
      <c r="K122" s="1402">
        <f t="shared" si="5"/>
        <v>0.16156073358377701</v>
      </c>
      <c r="L122" s="1403">
        <f t="shared" si="6"/>
        <v>0.16156073358377701</v>
      </c>
      <c r="M122" s="1328"/>
    </row>
    <row r="123" spans="1:13" s="1409" customFormat="1" ht="45" customHeight="1">
      <c r="A123" s="1744"/>
      <c r="B123" s="1726"/>
      <c r="C123" s="1728"/>
      <c r="D123" s="1399" t="s">
        <v>798</v>
      </c>
      <c r="E123" s="1422">
        <v>854482000</v>
      </c>
      <c r="F123" s="1729"/>
      <c r="G123" s="1422">
        <v>854482000</v>
      </c>
      <c r="H123" s="1729"/>
      <c r="I123" s="1401">
        <v>132092097.52</v>
      </c>
      <c r="J123" s="1729"/>
      <c r="K123" s="1402">
        <f t="shared" si="5"/>
        <v>0.15458733773209968</v>
      </c>
      <c r="L123" s="1403">
        <f t="shared" si="6"/>
        <v>0.15458733773209968</v>
      </c>
      <c r="M123" s="1328"/>
    </row>
    <row r="124" spans="1:13" s="1409" customFormat="1" ht="45" customHeight="1">
      <c r="A124" s="1744"/>
      <c r="B124" s="1726"/>
      <c r="C124" s="1728"/>
      <c r="D124" s="1399" t="s">
        <v>799</v>
      </c>
      <c r="E124" s="1422">
        <v>801922000</v>
      </c>
      <c r="F124" s="1729"/>
      <c r="G124" s="1422">
        <v>801922000</v>
      </c>
      <c r="H124" s="1729"/>
      <c r="I124" s="1401">
        <v>118603515.70999998</v>
      </c>
      <c r="J124" s="1729"/>
      <c r="K124" s="1402">
        <f t="shared" si="5"/>
        <v>0.14789906712872322</v>
      </c>
      <c r="L124" s="1403">
        <f t="shared" si="6"/>
        <v>0.14789906712872322</v>
      </c>
      <c r="M124" s="1328"/>
    </row>
    <row r="125" spans="1:13" s="1409" customFormat="1" ht="45" customHeight="1">
      <c r="A125" s="1744"/>
      <c r="B125" s="1726"/>
      <c r="C125" s="1728"/>
      <c r="D125" s="1399" t="s">
        <v>800</v>
      </c>
      <c r="E125" s="1422">
        <v>1114807000</v>
      </c>
      <c r="F125" s="1729"/>
      <c r="G125" s="1422">
        <v>1114807000</v>
      </c>
      <c r="H125" s="1729"/>
      <c r="I125" s="1401">
        <v>175456528.21000001</v>
      </c>
      <c r="J125" s="1729"/>
      <c r="K125" s="1402">
        <f t="shared" si="5"/>
        <v>0.15738735782068108</v>
      </c>
      <c r="L125" s="1403">
        <f t="shared" si="6"/>
        <v>0.15738735782068108</v>
      </c>
      <c r="M125" s="1328"/>
    </row>
    <row r="126" spans="1:13" s="1409" customFormat="1" ht="45" customHeight="1">
      <c r="A126" s="1744"/>
      <c r="B126" s="1726"/>
      <c r="C126" s="1728"/>
      <c r="D126" s="1399" t="s">
        <v>801</v>
      </c>
      <c r="E126" s="1422">
        <v>611528000</v>
      </c>
      <c r="F126" s="1729"/>
      <c r="G126" s="1422">
        <v>611528000</v>
      </c>
      <c r="H126" s="1729"/>
      <c r="I126" s="1401">
        <v>120286017.23999999</v>
      </c>
      <c r="J126" s="1729"/>
      <c r="K126" s="1402">
        <f t="shared" si="5"/>
        <v>0.19669748112923691</v>
      </c>
      <c r="L126" s="1403">
        <f t="shared" si="6"/>
        <v>0.19669748112923691</v>
      </c>
      <c r="M126" s="1328"/>
    </row>
    <row r="127" spans="1:13" s="1409" customFormat="1" ht="45" customHeight="1">
      <c r="A127" s="1744"/>
      <c r="B127" s="1408">
        <v>801</v>
      </c>
      <c r="C127" s="1399" t="s">
        <v>115</v>
      </c>
      <c r="D127" s="1399" t="s">
        <v>784</v>
      </c>
      <c r="E127" s="1422">
        <v>123987000</v>
      </c>
      <c r="F127" s="1729"/>
      <c r="G127" s="1422">
        <v>123987000</v>
      </c>
      <c r="H127" s="1729"/>
      <c r="I127" s="1414">
        <v>0</v>
      </c>
      <c r="J127" s="1729"/>
      <c r="K127" s="1415">
        <v>0</v>
      </c>
      <c r="L127" s="1416">
        <v>0</v>
      </c>
      <c r="M127" s="1418"/>
    </row>
    <row r="128" spans="1:13" s="1409" customFormat="1" ht="45" customHeight="1">
      <c r="A128" s="1744"/>
      <c r="B128" s="1408">
        <v>851</v>
      </c>
      <c r="C128" s="1399" t="s">
        <v>404</v>
      </c>
      <c r="D128" s="1399" t="s">
        <v>784</v>
      </c>
      <c r="E128" s="1422">
        <v>51169000</v>
      </c>
      <c r="F128" s="1729"/>
      <c r="G128" s="1422">
        <v>49346798</v>
      </c>
      <c r="H128" s="1729"/>
      <c r="I128" s="1401">
        <v>6152770.1100000003</v>
      </c>
      <c r="J128" s="1729"/>
      <c r="K128" s="1402">
        <f>I128/E128</f>
        <v>0.12024409525298521</v>
      </c>
      <c r="L128" s="1403">
        <f>I128/G128</f>
        <v>0.12468428265598916</v>
      </c>
      <c r="M128" s="1328"/>
    </row>
    <row r="129" spans="1:13" s="1409" customFormat="1" ht="45" customHeight="1">
      <c r="A129" s="1744"/>
      <c r="B129" s="1408">
        <v>852</v>
      </c>
      <c r="C129" s="1399" t="s">
        <v>406</v>
      </c>
      <c r="D129" s="1399" t="s">
        <v>784</v>
      </c>
      <c r="E129" s="1422">
        <v>13802000</v>
      </c>
      <c r="F129" s="1729"/>
      <c r="G129" s="1422">
        <v>13802000</v>
      </c>
      <c r="H129" s="1729"/>
      <c r="I129" s="1414">
        <v>0</v>
      </c>
      <c r="J129" s="1729"/>
      <c r="K129" s="1415">
        <v>0</v>
      </c>
      <c r="L129" s="1416">
        <v>0</v>
      </c>
      <c r="M129" s="1328"/>
    </row>
    <row r="130" spans="1:13" s="1409" customFormat="1" ht="45" customHeight="1" thickBot="1">
      <c r="A130" s="1745"/>
      <c r="B130" s="1404">
        <v>853</v>
      </c>
      <c r="C130" s="1369" t="s">
        <v>582</v>
      </c>
      <c r="D130" s="1369" t="s">
        <v>784</v>
      </c>
      <c r="E130" s="1370">
        <v>371939000</v>
      </c>
      <c r="F130" s="1720"/>
      <c r="G130" s="1370">
        <v>374458000</v>
      </c>
      <c r="H130" s="1720"/>
      <c r="I130" s="1410">
        <v>36966432.169999994</v>
      </c>
      <c r="J130" s="1720"/>
      <c r="K130" s="1411">
        <f>I130/E130</f>
        <v>9.9388427053898609E-2</v>
      </c>
      <c r="L130" s="1412">
        <f>I130/G130</f>
        <v>9.871983552227484E-2</v>
      </c>
      <c r="M130" s="1328"/>
    </row>
    <row r="131" spans="1:13" s="1409" customFormat="1" ht="45" customHeight="1">
      <c r="A131" s="1704">
        <v>37</v>
      </c>
      <c r="B131" s="1736">
        <v>750</v>
      </c>
      <c r="C131" s="1738" t="s">
        <v>83</v>
      </c>
      <c r="D131" s="1421" t="s">
        <v>808</v>
      </c>
      <c r="E131" s="1366">
        <v>329000</v>
      </c>
      <c r="F131" s="1710">
        <f>SUM(E131:E138)</f>
        <v>65870000</v>
      </c>
      <c r="G131" s="1366">
        <v>329000</v>
      </c>
      <c r="H131" s="1710">
        <f>SUM(G131:G138)</f>
        <v>65870000</v>
      </c>
      <c r="I131" s="1354">
        <v>0</v>
      </c>
      <c r="J131" s="1710">
        <f>SUM(I131:I138)</f>
        <v>727612.88</v>
      </c>
      <c r="K131" s="1367">
        <v>0</v>
      </c>
      <c r="L131" s="1368">
        <v>0</v>
      </c>
      <c r="M131" s="1328"/>
    </row>
    <row r="132" spans="1:13" s="1409" customFormat="1" ht="45" customHeight="1">
      <c r="A132" s="1735"/>
      <c r="B132" s="1737"/>
      <c r="C132" s="1739"/>
      <c r="D132" s="1399" t="s">
        <v>785</v>
      </c>
      <c r="E132" s="1422">
        <v>468000</v>
      </c>
      <c r="F132" s="1740"/>
      <c r="G132" s="1422">
        <v>468000</v>
      </c>
      <c r="H132" s="1740"/>
      <c r="I132" s="1401">
        <v>10651.79</v>
      </c>
      <c r="J132" s="1740"/>
      <c r="K132" s="1402">
        <f>I132/E132</f>
        <v>2.2760235042735045E-2</v>
      </c>
      <c r="L132" s="1403">
        <f>I132/G132</f>
        <v>2.2760235042735045E-2</v>
      </c>
      <c r="M132" s="1328"/>
    </row>
    <row r="133" spans="1:13" s="1409" customFormat="1" ht="45" customHeight="1">
      <c r="A133" s="1735"/>
      <c r="B133" s="1737"/>
      <c r="C133" s="1739"/>
      <c r="D133" s="1399" t="s">
        <v>784</v>
      </c>
      <c r="E133" s="1422">
        <v>2625000</v>
      </c>
      <c r="F133" s="1740"/>
      <c r="G133" s="1422">
        <v>2625000</v>
      </c>
      <c r="H133" s="1740"/>
      <c r="I133" s="1401">
        <v>153618.44</v>
      </c>
      <c r="J133" s="1740"/>
      <c r="K133" s="1402">
        <f>I133/E133</f>
        <v>5.8521310476190476E-2</v>
      </c>
      <c r="L133" s="1403">
        <f>I133/G133</f>
        <v>5.8521310476190476E-2</v>
      </c>
      <c r="M133" s="1328"/>
    </row>
    <row r="134" spans="1:13" s="1409" customFormat="1" ht="45" customHeight="1">
      <c r="A134" s="1735"/>
      <c r="B134" s="1737">
        <v>755</v>
      </c>
      <c r="C134" s="1739" t="s">
        <v>391</v>
      </c>
      <c r="D134" s="1399" t="s">
        <v>807</v>
      </c>
      <c r="E134" s="1422">
        <v>309000</v>
      </c>
      <c r="F134" s="1740"/>
      <c r="G134" s="1422">
        <v>309000</v>
      </c>
      <c r="H134" s="1740"/>
      <c r="I134" s="1414">
        <v>0</v>
      </c>
      <c r="J134" s="1740"/>
      <c r="K134" s="1415">
        <v>0</v>
      </c>
      <c r="L134" s="1416">
        <v>0</v>
      </c>
      <c r="M134" s="1328"/>
    </row>
    <row r="135" spans="1:13" s="1409" customFormat="1" ht="45" customHeight="1">
      <c r="A135" s="1735"/>
      <c r="B135" s="1737"/>
      <c r="C135" s="1739"/>
      <c r="D135" s="1423" t="s">
        <v>808</v>
      </c>
      <c r="E135" s="1422">
        <v>33186000</v>
      </c>
      <c r="F135" s="1740"/>
      <c r="G135" s="1422">
        <v>33186000</v>
      </c>
      <c r="H135" s="1740"/>
      <c r="I135" s="1401">
        <v>46211.450000000004</v>
      </c>
      <c r="J135" s="1740"/>
      <c r="K135" s="1402">
        <f>I135/E135</f>
        <v>1.392498342674622E-3</v>
      </c>
      <c r="L135" s="1403">
        <f>I135/G135</f>
        <v>1.392498342674622E-3</v>
      </c>
      <c r="M135" s="1328"/>
    </row>
    <row r="136" spans="1:13" s="1409" customFormat="1" ht="45" customHeight="1">
      <c r="A136" s="1735"/>
      <c r="B136" s="1737"/>
      <c r="C136" s="1739"/>
      <c r="D136" s="1399" t="s">
        <v>781</v>
      </c>
      <c r="E136" s="1422">
        <v>4391000</v>
      </c>
      <c r="F136" s="1740"/>
      <c r="G136" s="1422">
        <v>4391000</v>
      </c>
      <c r="H136" s="1740"/>
      <c r="I136" s="1401">
        <v>494247.49</v>
      </c>
      <c r="J136" s="1740"/>
      <c r="K136" s="1402">
        <f>I136/E136</f>
        <v>0.1125592097472102</v>
      </c>
      <c r="L136" s="1403">
        <f>I136/G136</f>
        <v>0.1125592097472102</v>
      </c>
      <c r="M136" s="1328"/>
    </row>
    <row r="137" spans="1:13" s="1409" customFormat="1" ht="45" customHeight="1">
      <c r="A137" s="1735"/>
      <c r="B137" s="1737"/>
      <c r="C137" s="1739"/>
      <c r="D137" s="1399" t="s">
        <v>785</v>
      </c>
      <c r="E137" s="1422">
        <v>490000</v>
      </c>
      <c r="F137" s="1740"/>
      <c r="G137" s="1422">
        <v>490000</v>
      </c>
      <c r="H137" s="1740"/>
      <c r="I137" s="1414">
        <v>0</v>
      </c>
      <c r="J137" s="1740"/>
      <c r="K137" s="1415">
        <v>0</v>
      </c>
      <c r="L137" s="1416">
        <v>0</v>
      </c>
      <c r="M137" s="1328"/>
    </row>
    <row r="138" spans="1:13" s="1409" customFormat="1" ht="45" customHeight="1" thickBot="1">
      <c r="A138" s="1716"/>
      <c r="B138" s="1741"/>
      <c r="C138" s="1742"/>
      <c r="D138" s="1369" t="s">
        <v>784</v>
      </c>
      <c r="E138" s="1370">
        <v>24072000</v>
      </c>
      <c r="F138" s="1719"/>
      <c r="G138" s="1370">
        <v>24072000</v>
      </c>
      <c r="H138" s="1719"/>
      <c r="I138" s="1410">
        <v>22883.71</v>
      </c>
      <c r="J138" s="1719"/>
      <c r="K138" s="1411">
        <f t="shared" ref="K138:K143" si="7">I138/E138</f>
        <v>9.5063600864074441E-4</v>
      </c>
      <c r="L138" s="1412">
        <f t="shared" ref="L138:L143" si="8">I138/G138</f>
        <v>9.5063600864074441E-4</v>
      </c>
      <c r="M138" s="1328"/>
    </row>
    <row r="139" spans="1:13" s="1409" customFormat="1" ht="45" customHeight="1">
      <c r="A139" s="1704">
        <v>39</v>
      </c>
      <c r="B139" s="1736">
        <v>600</v>
      </c>
      <c r="C139" s="1738" t="s">
        <v>368</v>
      </c>
      <c r="D139" s="1421" t="s">
        <v>805</v>
      </c>
      <c r="E139" s="1366">
        <v>1736616000</v>
      </c>
      <c r="F139" s="1750">
        <f>SUM(E139:E144)</f>
        <v>10353780000</v>
      </c>
      <c r="G139" s="1366">
        <v>1736616000</v>
      </c>
      <c r="H139" s="1750">
        <f>SUM(G139:G144)</f>
        <v>10353780000</v>
      </c>
      <c r="I139" s="1406">
        <v>946337.65</v>
      </c>
      <c r="J139" s="1750">
        <f>SUM(I139:I144)</f>
        <v>1128492800.3400002</v>
      </c>
      <c r="K139" s="1355">
        <f t="shared" si="7"/>
        <v>5.4493201145215751E-4</v>
      </c>
      <c r="L139" s="1356">
        <f t="shared" si="8"/>
        <v>5.4493201145215751E-4</v>
      </c>
      <c r="M139" s="1328"/>
    </row>
    <row r="140" spans="1:13" s="1409" customFormat="1" ht="45" customHeight="1">
      <c r="A140" s="1735"/>
      <c r="B140" s="1737"/>
      <c r="C140" s="1739"/>
      <c r="D140" s="1399" t="s">
        <v>781</v>
      </c>
      <c r="E140" s="1422">
        <v>8572945000</v>
      </c>
      <c r="F140" s="1751"/>
      <c r="G140" s="1422">
        <v>8570540406</v>
      </c>
      <c r="H140" s="1751"/>
      <c r="I140" s="1401">
        <v>1102078141.3199999</v>
      </c>
      <c r="J140" s="1751"/>
      <c r="K140" s="1402">
        <f t="shared" si="7"/>
        <v>0.12855303997867709</v>
      </c>
      <c r="L140" s="1403">
        <f t="shared" si="8"/>
        <v>0.12858910746730337</v>
      </c>
      <c r="M140" s="1328"/>
    </row>
    <row r="141" spans="1:13" s="1409" customFormat="1" ht="45" customHeight="1">
      <c r="A141" s="1735"/>
      <c r="B141" s="1737"/>
      <c r="C141" s="1739"/>
      <c r="D141" s="1399" t="s">
        <v>785</v>
      </c>
      <c r="E141" s="1422">
        <v>936000</v>
      </c>
      <c r="F141" s="1751"/>
      <c r="G141" s="1422">
        <v>3340594</v>
      </c>
      <c r="H141" s="1751"/>
      <c r="I141" s="1401">
        <v>2018130.56</v>
      </c>
      <c r="J141" s="1751"/>
      <c r="K141" s="1402">
        <f t="shared" si="7"/>
        <v>2.1561223931623932</v>
      </c>
      <c r="L141" s="1403">
        <f t="shared" si="8"/>
        <v>0.60412326670047301</v>
      </c>
      <c r="M141" s="1328"/>
    </row>
    <row r="142" spans="1:13" s="1409" customFormat="1" ht="45" customHeight="1">
      <c r="A142" s="1735"/>
      <c r="B142" s="1737"/>
      <c r="C142" s="1739"/>
      <c r="D142" s="1423" t="s">
        <v>835</v>
      </c>
      <c r="E142" s="1422">
        <v>42917000</v>
      </c>
      <c r="F142" s="1751"/>
      <c r="G142" s="1422">
        <v>42917000</v>
      </c>
      <c r="H142" s="1751"/>
      <c r="I142" s="1401">
        <v>23420737.640000001</v>
      </c>
      <c r="J142" s="1751"/>
      <c r="K142" s="1402">
        <f t="shared" si="7"/>
        <v>0.54572168697718859</v>
      </c>
      <c r="L142" s="1403">
        <f t="shared" si="8"/>
        <v>0.54572168697718859</v>
      </c>
      <c r="M142" s="1328"/>
    </row>
    <row r="143" spans="1:13" s="1409" customFormat="1" ht="45" customHeight="1">
      <c r="A143" s="1735"/>
      <c r="B143" s="1737">
        <v>750</v>
      </c>
      <c r="C143" s="1739" t="s">
        <v>83</v>
      </c>
      <c r="D143" s="1399" t="s">
        <v>785</v>
      </c>
      <c r="E143" s="1422">
        <v>232000</v>
      </c>
      <c r="F143" s="1751"/>
      <c r="G143" s="1422">
        <v>232000</v>
      </c>
      <c r="H143" s="1751"/>
      <c r="I143" s="1401">
        <v>29453.17</v>
      </c>
      <c r="J143" s="1751"/>
      <c r="K143" s="1402">
        <f t="shared" si="7"/>
        <v>0.12695331896551723</v>
      </c>
      <c r="L143" s="1403">
        <f t="shared" si="8"/>
        <v>0.12695331896551723</v>
      </c>
      <c r="M143" s="1328"/>
    </row>
    <row r="144" spans="1:13" s="1409" customFormat="1" ht="45" customHeight="1" thickBot="1">
      <c r="A144" s="1705"/>
      <c r="B144" s="1753"/>
      <c r="C144" s="1754"/>
      <c r="D144" s="1374" t="s">
        <v>784</v>
      </c>
      <c r="E144" s="1375">
        <v>134000</v>
      </c>
      <c r="F144" s="1752"/>
      <c r="G144" s="1375">
        <v>134000</v>
      </c>
      <c r="H144" s="1752"/>
      <c r="I144" s="1376">
        <v>0</v>
      </c>
      <c r="J144" s="1752"/>
      <c r="K144" s="1377">
        <v>0</v>
      </c>
      <c r="L144" s="1378">
        <v>0</v>
      </c>
      <c r="M144" s="1328"/>
    </row>
    <row r="145" spans="1:13" s="1409" customFormat="1" ht="45" customHeight="1" thickBot="1">
      <c r="A145" s="1344">
        <v>40</v>
      </c>
      <c r="B145" s="1510">
        <v>750</v>
      </c>
      <c r="C145" s="1511" t="s">
        <v>83</v>
      </c>
      <c r="D145" s="1347" t="s">
        <v>785</v>
      </c>
      <c r="E145" s="1348">
        <v>9000</v>
      </c>
      <c r="F145" s="1452">
        <f>SUM(E145:E145)</f>
        <v>9000</v>
      </c>
      <c r="G145" s="1348">
        <v>34628</v>
      </c>
      <c r="H145" s="1452">
        <f>G145</f>
        <v>34628</v>
      </c>
      <c r="I145" s="1349">
        <v>26586.65</v>
      </c>
      <c r="J145" s="1452">
        <f>SUM(I145:I145)</f>
        <v>26586.65</v>
      </c>
      <c r="K145" s="1512">
        <f>I145/E145</f>
        <v>2.9540722222222224</v>
      </c>
      <c r="L145" s="1513">
        <f>I145/G145</f>
        <v>0.76777896499942244</v>
      </c>
      <c r="M145" s="1328"/>
    </row>
    <row r="146" spans="1:13" s="1409" customFormat="1" ht="45" customHeight="1">
      <c r="A146" s="1704">
        <v>41</v>
      </c>
      <c r="B146" s="1429">
        <v>750</v>
      </c>
      <c r="C146" s="1421" t="s">
        <v>83</v>
      </c>
      <c r="D146" s="1365" t="s">
        <v>781</v>
      </c>
      <c r="E146" s="1366">
        <v>339000</v>
      </c>
      <c r="F146" s="1712">
        <f>SUM(E146:E157)</f>
        <v>23563000</v>
      </c>
      <c r="G146" s="1366">
        <v>339000</v>
      </c>
      <c r="H146" s="1712">
        <f>SUM(G146:G157)</f>
        <v>23563000</v>
      </c>
      <c r="I146" s="1406">
        <v>7261.4999999999991</v>
      </c>
      <c r="J146" s="1712">
        <f>SUM(I146:I157)</f>
        <v>1545077.13</v>
      </c>
      <c r="K146" s="1355">
        <f>I146/E146</f>
        <v>2.1420353982300883E-2</v>
      </c>
      <c r="L146" s="1356">
        <f>I146/G146</f>
        <v>2.1420353982300883E-2</v>
      </c>
      <c r="M146" s="1328"/>
    </row>
    <row r="147" spans="1:13" s="1409" customFormat="1" ht="45" customHeight="1">
      <c r="A147" s="1735"/>
      <c r="B147" s="1746">
        <v>801</v>
      </c>
      <c r="C147" s="1728" t="s">
        <v>115</v>
      </c>
      <c r="D147" s="1399" t="s">
        <v>784</v>
      </c>
      <c r="E147" s="1422">
        <v>529000</v>
      </c>
      <c r="F147" s="1729"/>
      <c r="G147" s="1422">
        <v>529000</v>
      </c>
      <c r="H147" s="1729"/>
      <c r="I147" s="1414">
        <v>0</v>
      </c>
      <c r="J147" s="1729"/>
      <c r="K147" s="1415">
        <v>0</v>
      </c>
      <c r="L147" s="1416">
        <v>0</v>
      </c>
      <c r="M147" s="1328"/>
    </row>
    <row r="148" spans="1:13" s="1409" customFormat="1" ht="45" customHeight="1">
      <c r="A148" s="1735"/>
      <c r="B148" s="1746"/>
      <c r="C148" s="1728"/>
      <c r="D148" s="1423" t="s">
        <v>787</v>
      </c>
      <c r="E148" s="1422">
        <v>331000</v>
      </c>
      <c r="F148" s="1729"/>
      <c r="G148" s="1422">
        <v>331000</v>
      </c>
      <c r="H148" s="1729"/>
      <c r="I148" s="1414">
        <v>0</v>
      </c>
      <c r="J148" s="1729"/>
      <c r="K148" s="1415">
        <v>0</v>
      </c>
      <c r="L148" s="1416">
        <v>0</v>
      </c>
      <c r="M148" s="1328"/>
    </row>
    <row r="149" spans="1:13" s="1409" customFormat="1" ht="45" customHeight="1">
      <c r="A149" s="1735"/>
      <c r="B149" s="1746"/>
      <c r="C149" s="1728"/>
      <c r="D149" s="1399" t="s">
        <v>788</v>
      </c>
      <c r="E149" s="1422">
        <v>359000</v>
      </c>
      <c r="F149" s="1729"/>
      <c r="G149" s="1422">
        <v>359000</v>
      </c>
      <c r="H149" s="1729"/>
      <c r="I149" s="1414">
        <v>0</v>
      </c>
      <c r="J149" s="1729"/>
      <c r="K149" s="1415">
        <v>0</v>
      </c>
      <c r="L149" s="1416">
        <v>0</v>
      </c>
      <c r="M149" s="1328"/>
    </row>
    <row r="150" spans="1:13" s="1409" customFormat="1" ht="45" customHeight="1">
      <c r="A150" s="1735"/>
      <c r="B150" s="1746"/>
      <c r="C150" s="1728"/>
      <c r="D150" s="1423" t="s">
        <v>833</v>
      </c>
      <c r="E150" s="1422">
        <v>293000</v>
      </c>
      <c r="F150" s="1729"/>
      <c r="G150" s="1422">
        <v>293000</v>
      </c>
      <c r="H150" s="1729"/>
      <c r="I150" s="1414">
        <v>0</v>
      </c>
      <c r="J150" s="1729"/>
      <c r="K150" s="1415">
        <v>0</v>
      </c>
      <c r="L150" s="1416">
        <v>0</v>
      </c>
      <c r="M150" s="1328"/>
    </row>
    <row r="151" spans="1:13" ht="45" customHeight="1">
      <c r="A151" s="1735"/>
      <c r="B151" s="1746"/>
      <c r="C151" s="1728"/>
      <c r="D151" s="1399" t="s">
        <v>795</v>
      </c>
      <c r="E151" s="1422">
        <v>1122000</v>
      </c>
      <c r="F151" s="1729"/>
      <c r="G151" s="1422">
        <v>1122000</v>
      </c>
      <c r="H151" s="1729"/>
      <c r="I151" s="1401">
        <v>44870.54</v>
      </c>
      <c r="J151" s="1729"/>
      <c r="K151" s="1402">
        <f>I151/E151</f>
        <v>3.9991568627450978E-2</v>
      </c>
      <c r="L151" s="1403">
        <f>I151/G151</f>
        <v>3.9991568627450978E-2</v>
      </c>
    </row>
    <row r="152" spans="1:13" ht="45" customHeight="1">
      <c r="A152" s="1735"/>
      <c r="B152" s="1746"/>
      <c r="C152" s="1728"/>
      <c r="D152" s="1399" t="s">
        <v>797</v>
      </c>
      <c r="E152" s="1422">
        <v>527000</v>
      </c>
      <c r="F152" s="1729"/>
      <c r="G152" s="1422">
        <v>527000</v>
      </c>
      <c r="H152" s="1729"/>
      <c r="I152" s="1414">
        <v>0</v>
      </c>
      <c r="J152" s="1729"/>
      <c r="K152" s="1415">
        <v>0</v>
      </c>
      <c r="L152" s="1416">
        <v>0</v>
      </c>
    </row>
    <row r="153" spans="1:13" ht="45" customHeight="1">
      <c r="A153" s="1735"/>
      <c r="B153" s="1746"/>
      <c r="C153" s="1728"/>
      <c r="D153" s="1399" t="s">
        <v>798</v>
      </c>
      <c r="E153" s="1422">
        <v>683000</v>
      </c>
      <c r="F153" s="1729"/>
      <c r="G153" s="1422">
        <v>683000</v>
      </c>
      <c r="H153" s="1729"/>
      <c r="I153" s="1414">
        <v>0</v>
      </c>
      <c r="J153" s="1729"/>
      <c r="K153" s="1415">
        <v>0</v>
      </c>
      <c r="L153" s="1416">
        <v>0</v>
      </c>
    </row>
    <row r="154" spans="1:13" ht="45" customHeight="1">
      <c r="A154" s="1735"/>
      <c r="B154" s="1746"/>
      <c r="C154" s="1728"/>
      <c r="D154" s="1399" t="s">
        <v>800</v>
      </c>
      <c r="E154" s="1422">
        <v>150000</v>
      </c>
      <c r="F154" s="1729"/>
      <c r="G154" s="1422">
        <v>150000</v>
      </c>
      <c r="H154" s="1729"/>
      <c r="I154" s="1414">
        <v>0</v>
      </c>
      <c r="J154" s="1729"/>
      <c r="K154" s="1415">
        <v>0</v>
      </c>
      <c r="L154" s="1416">
        <v>0</v>
      </c>
    </row>
    <row r="155" spans="1:13" ht="45" customHeight="1">
      <c r="A155" s="1735"/>
      <c r="B155" s="1747" t="s">
        <v>413</v>
      </c>
      <c r="C155" s="1748" t="s">
        <v>584</v>
      </c>
      <c r="D155" s="1399" t="s">
        <v>781</v>
      </c>
      <c r="E155" s="1422">
        <v>18478000</v>
      </c>
      <c r="F155" s="1729"/>
      <c r="G155" s="1422">
        <v>18478000</v>
      </c>
      <c r="H155" s="1729"/>
      <c r="I155" s="1401">
        <v>1461931.53</v>
      </c>
      <c r="J155" s="1729"/>
      <c r="K155" s="1402">
        <f>I155/E155</f>
        <v>7.9117411516397881E-2</v>
      </c>
      <c r="L155" s="1403">
        <f>I155/G155</f>
        <v>7.9117411516397881E-2</v>
      </c>
    </row>
    <row r="156" spans="1:13" ht="45" customHeight="1">
      <c r="A156" s="1735"/>
      <c r="B156" s="1747"/>
      <c r="C156" s="1748"/>
      <c r="D156" s="1399" t="s">
        <v>793</v>
      </c>
      <c r="E156" s="1422">
        <v>727000</v>
      </c>
      <c r="F156" s="1729"/>
      <c r="G156" s="1422">
        <v>727000</v>
      </c>
      <c r="H156" s="1729"/>
      <c r="I156" s="1401">
        <v>29574.17</v>
      </c>
      <c r="J156" s="1729"/>
      <c r="K156" s="1402">
        <f>I156/E156</f>
        <v>4.0679738651994493E-2</v>
      </c>
      <c r="L156" s="1403">
        <f>I156/G156</f>
        <v>4.0679738651994493E-2</v>
      </c>
    </row>
    <row r="157" spans="1:13" ht="45" customHeight="1" thickBot="1">
      <c r="A157" s="1716"/>
      <c r="B157" s="1717"/>
      <c r="C157" s="1749"/>
      <c r="D157" s="1369" t="s">
        <v>796</v>
      </c>
      <c r="E157" s="1370">
        <v>25000</v>
      </c>
      <c r="F157" s="1720"/>
      <c r="G157" s="1370">
        <v>25000</v>
      </c>
      <c r="H157" s="1720"/>
      <c r="I157" s="1410">
        <v>1439.39</v>
      </c>
      <c r="J157" s="1720"/>
      <c r="K157" s="1411">
        <f>I157/E157</f>
        <v>5.7575600000000005E-2</v>
      </c>
      <c r="L157" s="1412">
        <f>I157/G157</f>
        <v>5.7575600000000005E-2</v>
      </c>
    </row>
    <row r="158" spans="1:13" ht="45" customHeight="1">
      <c r="A158" s="1755">
        <v>42</v>
      </c>
      <c r="B158" s="1430" t="s">
        <v>377</v>
      </c>
      <c r="C158" s="1431" t="s">
        <v>83</v>
      </c>
      <c r="D158" s="1365" t="s">
        <v>785</v>
      </c>
      <c r="E158" s="1366">
        <v>5976000</v>
      </c>
      <c r="F158" s="1712">
        <f>SUM(E158:E165)</f>
        <v>87780000</v>
      </c>
      <c r="G158" s="1366">
        <v>5976000</v>
      </c>
      <c r="H158" s="1712">
        <f>SUM(G158:G165)</f>
        <v>88128932</v>
      </c>
      <c r="I158" s="1432">
        <v>54942.299999999996</v>
      </c>
      <c r="J158" s="1712">
        <f>SUM(I158:I165)</f>
        <v>2286491.85</v>
      </c>
      <c r="K158" s="1355">
        <f>I158/E158</f>
        <v>9.193825301204819E-3</v>
      </c>
      <c r="L158" s="1356">
        <f>I158/G158</f>
        <v>9.193825301204819E-3</v>
      </c>
    </row>
    <row r="159" spans="1:13" ht="45" customHeight="1">
      <c r="A159" s="1756"/>
      <c r="B159" s="1747" t="s">
        <v>387</v>
      </c>
      <c r="C159" s="1748" t="s">
        <v>579</v>
      </c>
      <c r="D159" s="1399" t="s">
        <v>807</v>
      </c>
      <c r="E159" s="1422">
        <v>131000</v>
      </c>
      <c r="F159" s="1729"/>
      <c r="G159" s="1422">
        <v>131000</v>
      </c>
      <c r="H159" s="1729"/>
      <c r="I159" s="1414">
        <v>0</v>
      </c>
      <c r="J159" s="1729"/>
      <c r="K159" s="1415">
        <v>0</v>
      </c>
      <c r="L159" s="1416">
        <v>0</v>
      </c>
    </row>
    <row r="160" spans="1:13" ht="45" customHeight="1">
      <c r="A160" s="1756"/>
      <c r="B160" s="1747"/>
      <c r="C160" s="1748"/>
      <c r="D160" s="1423" t="s">
        <v>808</v>
      </c>
      <c r="E160" s="1422">
        <v>33236000</v>
      </c>
      <c r="F160" s="1729"/>
      <c r="G160" s="1422">
        <v>33236000</v>
      </c>
      <c r="H160" s="1729"/>
      <c r="I160" s="1413">
        <v>698941.94000000006</v>
      </c>
      <c r="J160" s="1729"/>
      <c r="K160" s="1402">
        <f>I160/E160</f>
        <v>2.1029664821278132E-2</v>
      </c>
      <c r="L160" s="1403">
        <f>I160/G160</f>
        <v>2.1029664821278132E-2</v>
      </c>
    </row>
    <row r="161" spans="1:12" ht="45" customHeight="1">
      <c r="A161" s="1756"/>
      <c r="B161" s="1747"/>
      <c r="C161" s="1748"/>
      <c r="D161" s="1399" t="s">
        <v>781</v>
      </c>
      <c r="E161" s="1422">
        <v>34984000</v>
      </c>
      <c r="F161" s="1729"/>
      <c r="G161" s="1422">
        <v>33422814</v>
      </c>
      <c r="H161" s="1729"/>
      <c r="I161" s="1413">
        <v>1474744.55</v>
      </c>
      <c r="J161" s="1729"/>
      <c r="K161" s="1402">
        <f>I161/E161</f>
        <v>4.2154829350560259E-2</v>
      </c>
      <c r="L161" s="1403">
        <f>I161/G161</f>
        <v>4.4123889448686157E-2</v>
      </c>
    </row>
    <row r="162" spans="1:12" ht="45" customHeight="1">
      <c r="A162" s="1756"/>
      <c r="B162" s="1747"/>
      <c r="C162" s="1748"/>
      <c r="D162" s="1399" t="s">
        <v>790</v>
      </c>
      <c r="E162" s="1422">
        <v>13124000</v>
      </c>
      <c r="F162" s="1729"/>
      <c r="G162" s="1422">
        <v>13124000</v>
      </c>
      <c r="H162" s="1729"/>
      <c r="I162" s="1414">
        <v>0</v>
      </c>
      <c r="J162" s="1729"/>
      <c r="K162" s="1415">
        <v>0</v>
      </c>
      <c r="L162" s="1416">
        <v>0</v>
      </c>
    </row>
    <row r="163" spans="1:12" ht="45" customHeight="1">
      <c r="A163" s="1756"/>
      <c r="B163" s="1747"/>
      <c r="C163" s="1748"/>
      <c r="D163" s="1399" t="s">
        <v>791</v>
      </c>
      <c r="E163" s="1422"/>
      <c r="F163" s="1729"/>
      <c r="G163" s="1422">
        <v>1910118</v>
      </c>
      <c r="H163" s="1729"/>
      <c r="I163" s="1414">
        <v>0</v>
      </c>
      <c r="J163" s="1729"/>
      <c r="K163" s="1415">
        <v>0</v>
      </c>
      <c r="L163" s="1416">
        <v>0</v>
      </c>
    </row>
    <row r="164" spans="1:12" ht="45" customHeight="1">
      <c r="A164" s="1756"/>
      <c r="B164" s="1747"/>
      <c r="C164" s="1748"/>
      <c r="D164" s="1399" t="s">
        <v>798</v>
      </c>
      <c r="E164" s="1422">
        <v>115000</v>
      </c>
      <c r="F164" s="1729"/>
      <c r="G164" s="1422">
        <v>115000</v>
      </c>
      <c r="H164" s="1729"/>
      <c r="I164" s="1414">
        <v>0</v>
      </c>
      <c r="J164" s="1729"/>
      <c r="K164" s="1415">
        <v>0</v>
      </c>
      <c r="L164" s="1416">
        <v>0</v>
      </c>
    </row>
    <row r="165" spans="1:12" ht="45" customHeight="1" thickBot="1">
      <c r="A165" s="1757"/>
      <c r="B165" s="1433" t="s">
        <v>403</v>
      </c>
      <c r="C165" s="1434" t="s">
        <v>404</v>
      </c>
      <c r="D165" s="1369" t="s">
        <v>785</v>
      </c>
      <c r="E165" s="1370">
        <v>214000</v>
      </c>
      <c r="F165" s="1720"/>
      <c r="G165" s="1370">
        <v>214000</v>
      </c>
      <c r="H165" s="1720"/>
      <c r="I165" s="1419">
        <v>57863.060000000005</v>
      </c>
      <c r="J165" s="1720"/>
      <c r="K165" s="1411">
        <f>I165/E165</f>
        <v>0.27038813084112151</v>
      </c>
      <c r="L165" s="1412">
        <f>I165/G165</f>
        <v>0.27038813084112151</v>
      </c>
    </row>
    <row r="166" spans="1:12" ht="45" customHeight="1">
      <c r="A166" s="1755">
        <v>44</v>
      </c>
      <c r="B166" s="1430" t="s">
        <v>350</v>
      </c>
      <c r="C166" s="1431" t="s">
        <v>351</v>
      </c>
      <c r="D166" s="1421" t="s">
        <v>804</v>
      </c>
      <c r="E166" s="1366">
        <v>122686000</v>
      </c>
      <c r="F166" s="1712">
        <f>SUM(E166:E170)</f>
        <v>203415000</v>
      </c>
      <c r="G166" s="1366">
        <v>122686000</v>
      </c>
      <c r="H166" s="1712">
        <f>SUM(G166:G170)</f>
        <v>203767712</v>
      </c>
      <c r="I166" s="1406">
        <v>5445687.6399999997</v>
      </c>
      <c r="J166" s="1712">
        <f>SUM(I166:I170)</f>
        <v>5578147.96</v>
      </c>
      <c r="K166" s="1355">
        <f>I166/E166</f>
        <v>4.4387196909182788E-2</v>
      </c>
      <c r="L166" s="1356">
        <f>I166/G166</f>
        <v>4.4387196909182788E-2</v>
      </c>
    </row>
    <row r="167" spans="1:12" ht="45" customHeight="1">
      <c r="A167" s="1756"/>
      <c r="B167" s="1747" t="s">
        <v>377</v>
      </c>
      <c r="C167" s="1758" t="s">
        <v>83</v>
      </c>
      <c r="D167" s="1423" t="s">
        <v>808</v>
      </c>
      <c r="E167" s="1422">
        <v>894000</v>
      </c>
      <c r="F167" s="1729"/>
      <c r="G167" s="1422">
        <v>894000</v>
      </c>
      <c r="H167" s="1729"/>
      <c r="I167" s="1414">
        <v>0</v>
      </c>
      <c r="J167" s="1729"/>
      <c r="K167" s="1415">
        <v>0</v>
      </c>
      <c r="L167" s="1416">
        <v>0</v>
      </c>
    </row>
    <row r="168" spans="1:12" ht="45" customHeight="1">
      <c r="A168" s="1756"/>
      <c r="B168" s="1747"/>
      <c r="C168" s="1758"/>
      <c r="D168" s="1399" t="s">
        <v>785</v>
      </c>
      <c r="E168" s="1422">
        <v>614000</v>
      </c>
      <c r="F168" s="1729"/>
      <c r="G168" s="1422">
        <v>614000</v>
      </c>
      <c r="H168" s="1729"/>
      <c r="I168" s="1401">
        <v>3946.17</v>
      </c>
      <c r="J168" s="1729"/>
      <c r="K168" s="1402">
        <f>I168/E168</f>
        <v>6.4269869706840392E-3</v>
      </c>
      <c r="L168" s="1403">
        <f>I168/G168</f>
        <v>6.4269869706840392E-3</v>
      </c>
    </row>
    <row r="169" spans="1:12" ht="45" customHeight="1">
      <c r="A169" s="1756"/>
      <c r="B169" s="1747"/>
      <c r="C169" s="1758"/>
      <c r="D169" s="1399" t="s">
        <v>784</v>
      </c>
      <c r="E169" s="1422">
        <v>26155000</v>
      </c>
      <c r="F169" s="1729"/>
      <c r="G169" s="1422">
        <v>26507712</v>
      </c>
      <c r="H169" s="1729"/>
      <c r="I169" s="1401">
        <v>128514.15</v>
      </c>
      <c r="J169" s="1729"/>
      <c r="K169" s="1435">
        <f>I169/E169</f>
        <v>4.913559548843433E-3</v>
      </c>
      <c r="L169" s="1403">
        <f>I169/G169</f>
        <v>4.848179654283251E-3</v>
      </c>
    </row>
    <row r="170" spans="1:12" ht="46.5" customHeight="1" thickBot="1">
      <c r="A170" s="1757"/>
      <c r="B170" s="1433" t="s">
        <v>407</v>
      </c>
      <c r="C170" s="1369" t="s">
        <v>582</v>
      </c>
      <c r="D170" s="1369" t="s">
        <v>784</v>
      </c>
      <c r="E170" s="1370">
        <v>53066000</v>
      </c>
      <c r="F170" s="1720"/>
      <c r="G170" s="1370">
        <v>53066000</v>
      </c>
      <c r="H170" s="1720"/>
      <c r="I170" s="1371">
        <v>0</v>
      </c>
      <c r="J170" s="1720"/>
      <c r="K170" s="1372">
        <v>0</v>
      </c>
      <c r="L170" s="1373">
        <v>0</v>
      </c>
    </row>
    <row r="171" spans="1:12" ht="45" customHeight="1">
      <c r="A171" s="1755">
        <v>46</v>
      </c>
      <c r="B171" s="1706" t="s">
        <v>377</v>
      </c>
      <c r="C171" s="1708" t="s">
        <v>83</v>
      </c>
      <c r="D171" s="1421" t="s">
        <v>808</v>
      </c>
      <c r="E171" s="1366">
        <v>1500000</v>
      </c>
      <c r="F171" s="1712">
        <f>SUM(E171:E180)</f>
        <v>506294000</v>
      </c>
      <c r="G171" s="1366">
        <v>1500000</v>
      </c>
      <c r="H171" s="1712">
        <f>SUM(G171:G180)</f>
        <v>506294000</v>
      </c>
      <c r="I171" s="1406">
        <v>63187.590000000004</v>
      </c>
      <c r="J171" s="1712">
        <f>SUM(I171:I180)</f>
        <v>51898946.600000001</v>
      </c>
      <c r="K171" s="1355">
        <f>I171/E171</f>
        <v>4.2125060000000006E-2</v>
      </c>
      <c r="L171" s="1356">
        <f>I171/G171</f>
        <v>4.2125060000000006E-2</v>
      </c>
    </row>
    <row r="172" spans="1:12" ht="45" customHeight="1">
      <c r="A172" s="1756"/>
      <c r="B172" s="1747"/>
      <c r="C172" s="1758"/>
      <c r="D172" s="1399" t="s">
        <v>781</v>
      </c>
      <c r="E172" s="1422">
        <v>43000</v>
      </c>
      <c r="F172" s="1729"/>
      <c r="G172" s="1422">
        <v>43000</v>
      </c>
      <c r="H172" s="1729"/>
      <c r="I172" s="1401">
        <v>12621.91</v>
      </c>
      <c r="J172" s="1729"/>
      <c r="K172" s="1402">
        <f>I172/E172</f>
        <v>0.29353279069767441</v>
      </c>
      <c r="L172" s="1403">
        <f>I172/G172</f>
        <v>0.29353279069767441</v>
      </c>
    </row>
    <row r="173" spans="1:12" ht="45" customHeight="1">
      <c r="A173" s="1756"/>
      <c r="B173" s="1747"/>
      <c r="C173" s="1758"/>
      <c r="D173" s="1399" t="s">
        <v>785</v>
      </c>
      <c r="E173" s="1422">
        <v>3775000</v>
      </c>
      <c r="F173" s="1729"/>
      <c r="G173" s="1422">
        <v>3775000</v>
      </c>
      <c r="H173" s="1729"/>
      <c r="I173" s="1401">
        <v>358507.94</v>
      </c>
      <c r="J173" s="1729"/>
      <c r="K173" s="1402">
        <f>I173/E173</f>
        <v>9.4968990728476824E-2</v>
      </c>
      <c r="L173" s="1403">
        <f>I173/G173</f>
        <v>9.4968990728476824E-2</v>
      </c>
    </row>
    <row r="174" spans="1:12" ht="45" customHeight="1">
      <c r="A174" s="1756"/>
      <c r="B174" s="1747"/>
      <c r="C174" s="1758"/>
      <c r="D174" s="1399" t="s">
        <v>784</v>
      </c>
      <c r="E174" s="1422">
        <v>15293000</v>
      </c>
      <c r="F174" s="1729"/>
      <c r="G174" s="1422">
        <v>15293000</v>
      </c>
      <c r="H174" s="1729"/>
      <c r="I174" s="1401">
        <v>1506106.0599999998</v>
      </c>
      <c r="J174" s="1729"/>
      <c r="K174" s="1402">
        <f>I174/E174</f>
        <v>9.848336232263126E-2</v>
      </c>
      <c r="L174" s="1403">
        <f>I174/G174</f>
        <v>9.848336232263126E-2</v>
      </c>
    </row>
    <row r="175" spans="1:12" ht="45" customHeight="1">
      <c r="A175" s="1756"/>
      <c r="B175" s="1747" t="s">
        <v>403</v>
      </c>
      <c r="C175" s="1758" t="s">
        <v>404</v>
      </c>
      <c r="D175" s="1399" t="s">
        <v>805</v>
      </c>
      <c r="E175" s="1422">
        <v>348000</v>
      </c>
      <c r="F175" s="1729"/>
      <c r="G175" s="1422">
        <v>348000</v>
      </c>
      <c r="H175" s="1729"/>
      <c r="I175" s="1401">
        <v>59618.74</v>
      </c>
      <c r="J175" s="1729"/>
      <c r="K175" s="1402">
        <f>I175/E175</f>
        <v>0.17131821839080461</v>
      </c>
      <c r="L175" s="1403">
        <f>I175/G175</f>
        <v>0.17131821839080461</v>
      </c>
    </row>
    <row r="176" spans="1:12" ht="45" customHeight="1">
      <c r="A176" s="1756"/>
      <c r="B176" s="1747"/>
      <c r="C176" s="1758"/>
      <c r="D176" s="1399" t="s">
        <v>807</v>
      </c>
      <c r="E176" s="1422">
        <v>121000</v>
      </c>
      <c r="F176" s="1729"/>
      <c r="G176" s="1422">
        <v>121000</v>
      </c>
      <c r="H176" s="1729"/>
      <c r="I176" s="1414">
        <v>0</v>
      </c>
      <c r="J176" s="1729"/>
      <c r="K176" s="1415">
        <v>0</v>
      </c>
      <c r="L176" s="1416">
        <v>0</v>
      </c>
    </row>
    <row r="177" spans="1:12" ht="45" customHeight="1">
      <c r="A177" s="1756"/>
      <c r="B177" s="1747"/>
      <c r="C177" s="1758"/>
      <c r="D177" s="1423" t="s">
        <v>808</v>
      </c>
      <c r="E177" s="1422">
        <v>10201000</v>
      </c>
      <c r="F177" s="1729"/>
      <c r="G177" s="1422">
        <v>10201000</v>
      </c>
      <c r="H177" s="1729"/>
      <c r="I177" s="1414">
        <v>0</v>
      </c>
      <c r="J177" s="1729"/>
      <c r="K177" s="1415">
        <v>0</v>
      </c>
      <c r="L177" s="1416">
        <v>0</v>
      </c>
    </row>
    <row r="178" spans="1:12" ht="45" customHeight="1">
      <c r="A178" s="1756"/>
      <c r="B178" s="1747"/>
      <c r="C178" s="1758"/>
      <c r="D178" s="1399" t="s">
        <v>781</v>
      </c>
      <c r="E178" s="1422">
        <v>168938000</v>
      </c>
      <c r="F178" s="1729"/>
      <c r="G178" s="1422">
        <v>168938000</v>
      </c>
      <c r="H178" s="1729"/>
      <c r="I178" s="1401">
        <v>22980756.66</v>
      </c>
      <c r="J178" s="1729"/>
      <c r="K178" s="1402">
        <f>I178/E178</f>
        <v>0.13603071339781458</v>
      </c>
      <c r="L178" s="1403">
        <f>I178/G178</f>
        <v>0.13603071339781458</v>
      </c>
    </row>
    <row r="179" spans="1:12" ht="45" customHeight="1">
      <c r="A179" s="1756"/>
      <c r="B179" s="1747"/>
      <c r="C179" s="1758"/>
      <c r="D179" s="1399" t="s">
        <v>785</v>
      </c>
      <c r="E179" s="1422">
        <v>66434000</v>
      </c>
      <c r="F179" s="1729"/>
      <c r="G179" s="1422">
        <v>66434000</v>
      </c>
      <c r="H179" s="1729"/>
      <c r="I179" s="1401">
        <v>9137946.8000000007</v>
      </c>
      <c r="J179" s="1729"/>
      <c r="K179" s="1402">
        <f>I179/E179</f>
        <v>0.13754924887858627</v>
      </c>
      <c r="L179" s="1403">
        <f>I179/G179</f>
        <v>0.13754924887858627</v>
      </c>
    </row>
    <row r="180" spans="1:12" ht="45" customHeight="1" thickBot="1">
      <c r="A180" s="1759"/>
      <c r="B180" s="1707"/>
      <c r="C180" s="1709"/>
      <c r="D180" s="1374" t="s">
        <v>784</v>
      </c>
      <c r="E180" s="1375">
        <v>239641000</v>
      </c>
      <c r="F180" s="1713"/>
      <c r="G180" s="1375">
        <v>239641000</v>
      </c>
      <c r="H180" s="1713"/>
      <c r="I180" s="1391">
        <v>17780200.899999999</v>
      </c>
      <c r="J180" s="1713"/>
      <c r="K180" s="1392">
        <f>I180/E180</f>
        <v>7.4195154001193447E-2</v>
      </c>
      <c r="L180" s="1393">
        <f>I180/G180</f>
        <v>7.4195154001193447E-2</v>
      </c>
    </row>
    <row r="181" spans="1:12" ht="45" customHeight="1">
      <c r="A181" s="1755">
        <v>47</v>
      </c>
      <c r="B181" s="1430" t="s">
        <v>358</v>
      </c>
      <c r="C181" s="1436" t="s">
        <v>359</v>
      </c>
      <c r="D181" s="1365" t="s">
        <v>781</v>
      </c>
      <c r="E181" s="1366">
        <v>723381000</v>
      </c>
      <c r="F181" s="1712">
        <f>SUM(E181:E184)</f>
        <v>1284821000</v>
      </c>
      <c r="G181" s="1366">
        <v>723381000</v>
      </c>
      <c r="H181" s="1712">
        <f>SUM(G181:G184)</f>
        <v>1284821000</v>
      </c>
      <c r="I181" s="1406">
        <v>51300060.969999999</v>
      </c>
      <c r="J181" s="1712">
        <f>SUM(I181:I184)</f>
        <v>81792001.359999999</v>
      </c>
      <c r="K181" s="1355">
        <f>I181/E181</f>
        <v>7.0917069939630706E-2</v>
      </c>
      <c r="L181" s="1356">
        <f>I181/G181</f>
        <v>7.0917069939630706E-2</v>
      </c>
    </row>
    <row r="182" spans="1:12" ht="45" customHeight="1">
      <c r="A182" s="1756"/>
      <c r="B182" s="1747" t="s">
        <v>377</v>
      </c>
      <c r="C182" s="1758" t="s">
        <v>83</v>
      </c>
      <c r="D182" s="1399" t="s">
        <v>805</v>
      </c>
      <c r="E182" s="1422">
        <v>843000</v>
      </c>
      <c r="F182" s="1729"/>
      <c r="G182" s="1422">
        <v>843000</v>
      </c>
      <c r="H182" s="1729"/>
      <c r="I182" s="1414">
        <v>0</v>
      </c>
      <c r="J182" s="1729"/>
      <c r="K182" s="1415">
        <v>0</v>
      </c>
      <c r="L182" s="1416">
        <v>0</v>
      </c>
    </row>
    <row r="183" spans="1:12" ht="45" customHeight="1">
      <c r="A183" s="1756"/>
      <c r="B183" s="1747"/>
      <c r="C183" s="1758"/>
      <c r="D183" s="1399" t="s">
        <v>781</v>
      </c>
      <c r="E183" s="1422">
        <v>1692000</v>
      </c>
      <c r="F183" s="1729"/>
      <c r="G183" s="1422">
        <v>1692000</v>
      </c>
      <c r="H183" s="1729"/>
      <c r="I183" s="1401">
        <v>20278.91</v>
      </c>
      <c r="J183" s="1729"/>
      <c r="K183" s="1402">
        <f>I183/E183</f>
        <v>1.1985171394799054E-2</v>
      </c>
      <c r="L183" s="1403">
        <f>I183/G183</f>
        <v>1.1985171394799054E-2</v>
      </c>
    </row>
    <row r="184" spans="1:12" ht="45" customHeight="1" thickBot="1">
      <c r="A184" s="1757"/>
      <c r="B184" s="1433" t="s">
        <v>413</v>
      </c>
      <c r="C184" s="1434" t="s">
        <v>584</v>
      </c>
      <c r="D184" s="1369" t="s">
        <v>781</v>
      </c>
      <c r="E184" s="1370">
        <v>558905000</v>
      </c>
      <c r="F184" s="1720"/>
      <c r="G184" s="1370">
        <v>558905000</v>
      </c>
      <c r="H184" s="1720"/>
      <c r="I184" s="1410">
        <v>30471661.48</v>
      </c>
      <c r="J184" s="1720"/>
      <c r="K184" s="1411">
        <f>I184/E184</f>
        <v>5.4520287848561028E-2</v>
      </c>
      <c r="L184" s="1412">
        <f>I184/G184</f>
        <v>5.4520287848561028E-2</v>
      </c>
    </row>
    <row r="185" spans="1:12" ht="45" customHeight="1">
      <c r="A185" s="1755">
        <v>49</v>
      </c>
      <c r="B185" s="1706" t="s">
        <v>377</v>
      </c>
      <c r="C185" s="1708" t="s">
        <v>83</v>
      </c>
      <c r="D185" s="1365" t="s">
        <v>785</v>
      </c>
      <c r="E185" s="1366">
        <v>9810000</v>
      </c>
      <c r="F185" s="1750">
        <f>SUM(E185:E186)</f>
        <v>10792000</v>
      </c>
      <c r="G185" s="1366">
        <v>9810000</v>
      </c>
      <c r="H185" s="1750">
        <f>SUM(G185:G186)</f>
        <v>10792000</v>
      </c>
      <c r="I185" s="1406">
        <v>3005974.61</v>
      </c>
      <c r="J185" s="1750">
        <f>SUM(I185:I186)</f>
        <v>3028319.9699999997</v>
      </c>
      <c r="K185" s="1355">
        <f>I185/E185</f>
        <v>0.30641943017329254</v>
      </c>
      <c r="L185" s="1356">
        <f>I185/G185</f>
        <v>0.30641943017329254</v>
      </c>
    </row>
    <row r="186" spans="1:12" ht="45" customHeight="1" thickBot="1">
      <c r="A186" s="1757"/>
      <c r="B186" s="1717"/>
      <c r="C186" s="1718"/>
      <c r="D186" s="1369" t="s">
        <v>784</v>
      </c>
      <c r="E186" s="1370">
        <v>982000</v>
      </c>
      <c r="F186" s="1764"/>
      <c r="G186" s="1370">
        <v>982000</v>
      </c>
      <c r="H186" s="1764"/>
      <c r="I186" s="1410">
        <v>22345.360000000001</v>
      </c>
      <c r="J186" s="1764"/>
      <c r="K186" s="1411">
        <f>I186/E186</f>
        <v>2.2754949083503055E-2</v>
      </c>
      <c r="L186" s="1412">
        <f>I186/G186</f>
        <v>2.2754949083503055E-2</v>
      </c>
    </row>
    <row r="187" spans="1:12" ht="45" customHeight="1">
      <c r="A187" s="1755">
        <v>51</v>
      </c>
      <c r="B187" s="1429" t="s">
        <v>352</v>
      </c>
      <c r="C187" s="1421" t="s">
        <v>353</v>
      </c>
      <c r="D187" s="1365" t="s">
        <v>781</v>
      </c>
      <c r="E187" s="1366">
        <v>94047000</v>
      </c>
      <c r="F187" s="1760">
        <f>SUM(E187:E192)</f>
        <v>2144638000</v>
      </c>
      <c r="G187" s="1366">
        <v>94047000</v>
      </c>
      <c r="H187" s="1760">
        <f>SUM(G187:G192)</f>
        <v>2144638000</v>
      </c>
      <c r="I187" s="1406">
        <v>646688.24</v>
      </c>
      <c r="J187" s="1760">
        <f>SUM(I187:I192)</f>
        <v>393706946.19</v>
      </c>
      <c r="K187" s="1355">
        <f>I187/E187</f>
        <v>6.8762240156517484E-3</v>
      </c>
      <c r="L187" s="1356">
        <f>I187/G187</f>
        <v>6.8762240156517484E-3</v>
      </c>
    </row>
    <row r="188" spans="1:12" ht="45" customHeight="1">
      <c r="A188" s="1756"/>
      <c r="B188" s="1747" t="s">
        <v>377</v>
      </c>
      <c r="C188" s="1758" t="s">
        <v>83</v>
      </c>
      <c r="D188" s="1399" t="s">
        <v>807</v>
      </c>
      <c r="E188" s="1422">
        <v>269000</v>
      </c>
      <c r="F188" s="1761"/>
      <c r="G188" s="1422">
        <v>269000</v>
      </c>
      <c r="H188" s="1761"/>
      <c r="I188" s="1414">
        <v>0</v>
      </c>
      <c r="J188" s="1761"/>
      <c r="K188" s="1415">
        <v>0</v>
      </c>
      <c r="L188" s="1416">
        <v>0</v>
      </c>
    </row>
    <row r="189" spans="1:12" ht="45" customHeight="1">
      <c r="A189" s="1756"/>
      <c r="B189" s="1747"/>
      <c r="C189" s="1758"/>
      <c r="D189" s="1423" t="s">
        <v>808</v>
      </c>
      <c r="E189" s="1422">
        <v>278000</v>
      </c>
      <c r="F189" s="1761"/>
      <c r="G189" s="1422">
        <v>278000</v>
      </c>
      <c r="H189" s="1761"/>
      <c r="I189" s="1414">
        <v>0</v>
      </c>
      <c r="J189" s="1761"/>
      <c r="K189" s="1415">
        <v>0</v>
      </c>
      <c r="L189" s="1416">
        <v>0</v>
      </c>
    </row>
    <row r="190" spans="1:12" ht="45" customHeight="1">
      <c r="A190" s="1756"/>
      <c r="B190" s="1747" t="s">
        <v>413</v>
      </c>
      <c r="C190" s="1748" t="s">
        <v>584</v>
      </c>
      <c r="D190" s="1399" t="s">
        <v>807</v>
      </c>
      <c r="E190" s="1422">
        <v>43231000</v>
      </c>
      <c r="F190" s="1761"/>
      <c r="G190" s="1422">
        <v>43231000</v>
      </c>
      <c r="H190" s="1761"/>
      <c r="I190" s="1414">
        <v>0</v>
      </c>
      <c r="J190" s="1761"/>
      <c r="K190" s="1415">
        <v>0</v>
      </c>
      <c r="L190" s="1416">
        <v>0</v>
      </c>
    </row>
    <row r="191" spans="1:12" ht="45" customHeight="1">
      <c r="A191" s="1756"/>
      <c r="B191" s="1747"/>
      <c r="C191" s="1748"/>
      <c r="D191" s="1423" t="s">
        <v>808</v>
      </c>
      <c r="E191" s="1422">
        <v>325000</v>
      </c>
      <c r="F191" s="1761"/>
      <c r="G191" s="1422">
        <v>325000</v>
      </c>
      <c r="H191" s="1761"/>
      <c r="I191" s="1414">
        <v>0</v>
      </c>
      <c r="J191" s="1761"/>
      <c r="K191" s="1415">
        <v>0</v>
      </c>
      <c r="L191" s="1416">
        <v>0</v>
      </c>
    </row>
    <row r="192" spans="1:12" ht="45" customHeight="1" thickBot="1">
      <c r="A192" s="1759"/>
      <c r="B192" s="1707"/>
      <c r="C192" s="1763"/>
      <c r="D192" s="1374" t="s">
        <v>781</v>
      </c>
      <c r="E192" s="1375">
        <v>2006488000</v>
      </c>
      <c r="F192" s="1762"/>
      <c r="G192" s="1375">
        <v>2006488000</v>
      </c>
      <c r="H192" s="1762"/>
      <c r="I192" s="1391">
        <v>393060257.94999999</v>
      </c>
      <c r="J192" s="1762"/>
      <c r="K192" s="1392">
        <f t="shared" ref="K192:K197" si="9">I192/E192</f>
        <v>0.19589464674097229</v>
      </c>
      <c r="L192" s="1393">
        <f t="shared" ref="L192:L206" si="10">I192/G192</f>
        <v>0.19589464674097229</v>
      </c>
    </row>
    <row r="193" spans="1:12" ht="45" customHeight="1">
      <c r="A193" s="1767" t="s">
        <v>164</v>
      </c>
      <c r="B193" s="1706" t="s">
        <v>387</v>
      </c>
      <c r="C193" s="1770" t="s">
        <v>579</v>
      </c>
      <c r="D193" s="1421" t="s">
        <v>808</v>
      </c>
      <c r="E193" s="1366">
        <v>727000</v>
      </c>
      <c r="F193" s="1760">
        <f>SUM(E193:E195)</f>
        <v>13408000</v>
      </c>
      <c r="G193" s="1366">
        <v>727000</v>
      </c>
      <c r="H193" s="1760">
        <f>SUM(G193:G195)</f>
        <v>13408000</v>
      </c>
      <c r="I193" s="1406">
        <v>4731.2700000000004</v>
      </c>
      <c r="J193" s="1760">
        <f>SUM(I193:I195)</f>
        <v>1578029.65</v>
      </c>
      <c r="K193" s="1402">
        <f t="shared" si="9"/>
        <v>6.5079367262723528E-3</v>
      </c>
      <c r="L193" s="1403">
        <f t="shared" si="10"/>
        <v>6.5079367262723528E-3</v>
      </c>
    </row>
    <row r="194" spans="1:12" ht="45" customHeight="1">
      <c r="A194" s="1768"/>
      <c r="B194" s="1747"/>
      <c r="C194" s="1748"/>
      <c r="D194" s="1399" t="s">
        <v>781</v>
      </c>
      <c r="E194" s="1422">
        <v>11854000</v>
      </c>
      <c r="F194" s="1761"/>
      <c r="G194" s="1422">
        <v>11854000</v>
      </c>
      <c r="H194" s="1761"/>
      <c r="I194" s="1401">
        <v>1253450.51</v>
      </c>
      <c r="J194" s="1761"/>
      <c r="K194" s="1402">
        <f t="shared" si="9"/>
        <v>0.10574072127551881</v>
      </c>
      <c r="L194" s="1403">
        <f t="shared" si="10"/>
        <v>0.10574072127551881</v>
      </c>
    </row>
    <row r="195" spans="1:12" ht="45" customHeight="1" thickBot="1">
      <c r="A195" s="1769"/>
      <c r="B195" s="1717"/>
      <c r="C195" s="1749"/>
      <c r="D195" s="1369" t="s">
        <v>784</v>
      </c>
      <c r="E195" s="1370">
        <v>827000</v>
      </c>
      <c r="F195" s="1771"/>
      <c r="G195" s="1370">
        <v>827000</v>
      </c>
      <c r="H195" s="1771"/>
      <c r="I195" s="1410">
        <v>319847.87</v>
      </c>
      <c r="J195" s="1771"/>
      <c r="K195" s="1411">
        <f t="shared" si="9"/>
        <v>0.38675679564691656</v>
      </c>
      <c r="L195" s="1403">
        <f t="shared" si="10"/>
        <v>0.38675679564691656</v>
      </c>
    </row>
    <row r="196" spans="1:12" ht="45" customHeight="1">
      <c r="A196" s="1755">
        <v>58</v>
      </c>
      <c r="B196" s="1765">
        <v>720</v>
      </c>
      <c r="C196" s="1727" t="s">
        <v>375</v>
      </c>
      <c r="D196" s="1365" t="s">
        <v>785</v>
      </c>
      <c r="E196" s="1366">
        <v>3726000</v>
      </c>
      <c r="F196" s="1712">
        <f>SUM(E196:E200)</f>
        <v>35407000</v>
      </c>
      <c r="G196" s="1366">
        <v>3726000</v>
      </c>
      <c r="H196" s="1712">
        <f>SUM(G196:G200)</f>
        <v>36687574</v>
      </c>
      <c r="I196" s="1406">
        <v>680525.56</v>
      </c>
      <c r="J196" s="1712">
        <f>SUM(I196:I200)</f>
        <v>3481900.4299999997</v>
      </c>
      <c r="K196" s="1355">
        <f t="shared" si="9"/>
        <v>0.1826423939881911</v>
      </c>
      <c r="L196" s="1356">
        <f t="shared" si="10"/>
        <v>0.1826423939881911</v>
      </c>
    </row>
    <row r="197" spans="1:12" ht="45" customHeight="1">
      <c r="A197" s="1756"/>
      <c r="B197" s="1746"/>
      <c r="C197" s="1728"/>
      <c r="D197" s="1399" t="s">
        <v>784</v>
      </c>
      <c r="E197" s="1422">
        <v>485000</v>
      </c>
      <c r="F197" s="1729"/>
      <c r="G197" s="1422">
        <v>485000</v>
      </c>
      <c r="H197" s="1729"/>
      <c r="I197" s="1401">
        <v>104762.74</v>
      </c>
      <c r="J197" s="1729"/>
      <c r="K197" s="1402">
        <f t="shared" si="9"/>
        <v>0.2160056494845361</v>
      </c>
      <c r="L197" s="1403">
        <f t="shared" si="10"/>
        <v>0.2160056494845361</v>
      </c>
    </row>
    <row r="198" spans="1:12" ht="45" customHeight="1">
      <c r="A198" s="1756"/>
      <c r="B198" s="1746">
        <v>750</v>
      </c>
      <c r="C198" s="1728" t="s">
        <v>83</v>
      </c>
      <c r="D198" s="1399" t="s">
        <v>781</v>
      </c>
      <c r="E198" s="1422"/>
      <c r="F198" s="1729"/>
      <c r="G198" s="1422">
        <v>1280574</v>
      </c>
      <c r="H198" s="1729"/>
      <c r="I198" s="1401">
        <v>1109154.74</v>
      </c>
      <c r="J198" s="1729"/>
      <c r="K198" s="1415">
        <v>0</v>
      </c>
      <c r="L198" s="1403">
        <f t="shared" si="10"/>
        <v>0.86613873153757615</v>
      </c>
    </row>
    <row r="199" spans="1:12" ht="45" customHeight="1">
      <c r="A199" s="1756"/>
      <c r="B199" s="1746"/>
      <c r="C199" s="1728"/>
      <c r="D199" s="1399" t="s">
        <v>785</v>
      </c>
      <c r="E199" s="1422">
        <v>27501000</v>
      </c>
      <c r="F199" s="1729"/>
      <c r="G199" s="1422">
        <v>27501000</v>
      </c>
      <c r="H199" s="1729"/>
      <c r="I199" s="1401">
        <v>922839.17</v>
      </c>
      <c r="J199" s="1729"/>
      <c r="K199" s="1402">
        <f t="shared" ref="K199:K206" si="11">I199/E199</f>
        <v>3.3556567761172322E-2</v>
      </c>
      <c r="L199" s="1403">
        <f t="shared" si="10"/>
        <v>3.3556567761172322E-2</v>
      </c>
    </row>
    <row r="200" spans="1:12" ht="45" customHeight="1" thickBot="1">
      <c r="A200" s="1759"/>
      <c r="B200" s="1766"/>
      <c r="C200" s="1732"/>
      <c r="D200" s="1374" t="s">
        <v>784</v>
      </c>
      <c r="E200" s="1375">
        <v>3695000</v>
      </c>
      <c r="F200" s="1713"/>
      <c r="G200" s="1375">
        <v>3695000</v>
      </c>
      <c r="H200" s="1713"/>
      <c r="I200" s="1391">
        <v>664618.22</v>
      </c>
      <c r="J200" s="1713"/>
      <c r="K200" s="1392">
        <f t="shared" si="11"/>
        <v>0.17986961299052773</v>
      </c>
      <c r="L200" s="1393">
        <f t="shared" si="10"/>
        <v>0.17986961299052773</v>
      </c>
    </row>
    <row r="201" spans="1:12" ht="45" customHeight="1" thickBot="1">
      <c r="A201" s="1437">
        <v>61</v>
      </c>
      <c r="B201" s="1438">
        <v>750</v>
      </c>
      <c r="C201" s="1426" t="s">
        <v>83</v>
      </c>
      <c r="D201" s="1382" t="s">
        <v>782</v>
      </c>
      <c r="E201" s="1383">
        <v>1083000</v>
      </c>
      <c r="F201" s="1388">
        <f>E201</f>
        <v>1083000</v>
      </c>
      <c r="G201" s="1383">
        <v>1083000</v>
      </c>
      <c r="H201" s="1388">
        <f>G201</f>
        <v>1083000</v>
      </c>
      <c r="I201" s="1439">
        <v>63680.320000000007</v>
      </c>
      <c r="J201" s="1388">
        <f>I201</f>
        <v>63680.320000000007</v>
      </c>
      <c r="K201" s="1397">
        <f t="shared" si="11"/>
        <v>5.8799926131117272E-2</v>
      </c>
      <c r="L201" s="1398">
        <f t="shared" si="10"/>
        <v>5.8799926131117272E-2</v>
      </c>
    </row>
    <row r="202" spans="1:12" ht="45" customHeight="1">
      <c r="A202" s="1755">
        <v>62</v>
      </c>
      <c r="B202" s="1429" t="s">
        <v>354</v>
      </c>
      <c r="C202" s="1421" t="s">
        <v>355</v>
      </c>
      <c r="D202" s="1365" t="s">
        <v>803</v>
      </c>
      <c r="E202" s="1366">
        <v>204108000</v>
      </c>
      <c r="F202" s="1710">
        <f>SUM(E202:E203)</f>
        <v>208068000</v>
      </c>
      <c r="G202" s="1366">
        <v>204108000</v>
      </c>
      <c r="H202" s="1750">
        <f>SUM(G202:G203)</f>
        <v>208068000</v>
      </c>
      <c r="I202" s="1432">
        <v>46137003.340000004</v>
      </c>
      <c r="J202" s="1750">
        <f>SUM(I202:I203)</f>
        <v>46148055.100000001</v>
      </c>
      <c r="K202" s="1355">
        <f t="shared" si="11"/>
        <v>0.22604211172516511</v>
      </c>
      <c r="L202" s="1356">
        <f t="shared" si="10"/>
        <v>0.22604211172516511</v>
      </c>
    </row>
    <row r="203" spans="1:12" ht="45" customHeight="1" thickBot="1">
      <c r="A203" s="1759"/>
      <c r="B203" s="1440">
        <v>750</v>
      </c>
      <c r="C203" s="1441" t="s">
        <v>83</v>
      </c>
      <c r="D203" s="1374" t="s">
        <v>803</v>
      </c>
      <c r="E203" s="1375">
        <v>3960000</v>
      </c>
      <c r="F203" s="1711"/>
      <c r="G203" s="1375">
        <v>3960000</v>
      </c>
      <c r="H203" s="1752"/>
      <c r="I203" s="1442">
        <v>11051.76</v>
      </c>
      <c r="J203" s="1752"/>
      <c r="K203" s="1392">
        <f t="shared" si="11"/>
        <v>2.790848484848485E-3</v>
      </c>
      <c r="L203" s="1393">
        <f t="shared" si="10"/>
        <v>2.790848484848485E-3</v>
      </c>
    </row>
    <row r="204" spans="1:12" ht="45" customHeight="1" thickBot="1">
      <c r="A204" s="1437">
        <v>63</v>
      </c>
      <c r="B204" s="1438">
        <v>750</v>
      </c>
      <c r="C204" s="1426" t="s">
        <v>83</v>
      </c>
      <c r="D204" s="1382" t="s">
        <v>784</v>
      </c>
      <c r="E204" s="1383">
        <v>858000</v>
      </c>
      <c r="F204" s="1428">
        <f>E204</f>
        <v>858000</v>
      </c>
      <c r="G204" s="1383">
        <v>858000</v>
      </c>
      <c r="H204" s="1428">
        <f>G204</f>
        <v>858000</v>
      </c>
      <c r="I204" s="1388">
        <v>21641.309999999998</v>
      </c>
      <c r="J204" s="1428">
        <f>I204</f>
        <v>21641.309999999998</v>
      </c>
      <c r="K204" s="1397">
        <f t="shared" si="11"/>
        <v>2.5222972027972024E-2</v>
      </c>
      <c r="L204" s="1398">
        <f t="shared" si="10"/>
        <v>2.5222972027972024E-2</v>
      </c>
    </row>
    <row r="205" spans="1:12" ht="45" customHeight="1">
      <c r="A205" s="1755">
        <v>64</v>
      </c>
      <c r="B205" s="1765">
        <v>750</v>
      </c>
      <c r="C205" s="1727" t="s">
        <v>83</v>
      </c>
      <c r="D205" s="1365" t="s">
        <v>785</v>
      </c>
      <c r="E205" s="1366">
        <v>9129000</v>
      </c>
      <c r="F205" s="1710">
        <f>SUM(E205:E206)</f>
        <v>10641000</v>
      </c>
      <c r="G205" s="1366">
        <v>9324198</v>
      </c>
      <c r="H205" s="1710">
        <f>SUM(G205:G206)</f>
        <v>10845602</v>
      </c>
      <c r="I205" s="1432">
        <v>230991.4</v>
      </c>
      <c r="J205" s="1710">
        <f>SUM(I205:I206)</f>
        <v>520196.19000000006</v>
      </c>
      <c r="K205" s="1355">
        <f t="shared" si="11"/>
        <v>2.5303034286340235E-2</v>
      </c>
      <c r="L205" s="1356">
        <f t="shared" si="10"/>
        <v>2.4773326349354658E-2</v>
      </c>
    </row>
    <row r="206" spans="1:12" ht="45" customHeight="1" thickBot="1">
      <c r="A206" s="1759"/>
      <c r="B206" s="1766"/>
      <c r="C206" s="1732"/>
      <c r="D206" s="1374" t="s">
        <v>798</v>
      </c>
      <c r="E206" s="1375">
        <v>1512000</v>
      </c>
      <c r="F206" s="1711"/>
      <c r="G206" s="1375">
        <v>1521404</v>
      </c>
      <c r="H206" s="1711"/>
      <c r="I206" s="1442">
        <v>289204.79000000004</v>
      </c>
      <c r="J206" s="1711"/>
      <c r="K206" s="1392">
        <f t="shared" si="11"/>
        <v>0.19127300925925927</v>
      </c>
      <c r="L206" s="1393">
        <f t="shared" si="10"/>
        <v>0.19009072540889865</v>
      </c>
    </row>
    <row r="207" spans="1:12" ht="45" customHeight="1" thickBot="1">
      <c r="A207" s="1437">
        <v>68</v>
      </c>
      <c r="B207" s="1438">
        <v>750</v>
      </c>
      <c r="C207" s="1382" t="s">
        <v>83</v>
      </c>
      <c r="D207" s="1426" t="s">
        <v>808</v>
      </c>
      <c r="E207" s="1383">
        <v>31000</v>
      </c>
      <c r="F207" s="1443">
        <f>E207</f>
        <v>31000</v>
      </c>
      <c r="G207" s="1383">
        <v>31000</v>
      </c>
      <c r="H207" s="1443">
        <f>G207</f>
        <v>31000</v>
      </c>
      <c r="I207" s="1444">
        <v>0</v>
      </c>
      <c r="J207" s="1444">
        <f>I207</f>
        <v>0</v>
      </c>
      <c r="K207" s="1445">
        <v>0</v>
      </c>
      <c r="L207" s="1387">
        <v>0</v>
      </c>
    </row>
    <row r="208" spans="1:12" ht="45" customHeight="1" thickBot="1">
      <c r="A208" s="1446">
        <v>69</v>
      </c>
      <c r="B208" s="1358" t="s">
        <v>367</v>
      </c>
      <c r="C208" s="1359" t="s">
        <v>368</v>
      </c>
      <c r="D208" s="1360" t="s">
        <v>781</v>
      </c>
      <c r="E208" s="1353">
        <v>2430000</v>
      </c>
      <c r="F208" s="1447">
        <f>E208</f>
        <v>2430000</v>
      </c>
      <c r="G208" s="1353">
        <v>2430000</v>
      </c>
      <c r="H208" s="1447">
        <f>G208</f>
        <v>2430000</v>
      </c>
      <c r="I208" s="1361">
        <v>71930.039999999994</v>
      </c>
      <c r="J208" s="1447">
        <f>I208</f>
        <v>71930.039999999994</v>
      </c>
      <c r="K208" s="1448">
        <f>I208/E208</f>
        <v>2.9600839506172837E-2</v>
      </c>
      <c r="L208" s="1449">
        <f>I208/G208</f>
        <v>2.9600839506172837E-2</v>
      </c>
    </row>
    <row r="209" spans="1:12" ht="45" customHeight="1">
      <c r="A209" s="1774">
        <v>71</v>
      </c>
      <c r="B209" s="1706" t="s">
        <v>377</v>
      </c>
      <c r="C209" s="1708" t="s">
        <v>83</v>
      </c>
      <c r="D209" s="1365" t="s">
        <v>781</v>
      </c>
      <c r="E209" s="1366">
        <v>15647000</v>
      </c>
      <c r="F209" s="1712">
        <f>SUM(E209:E210)</f>
        <v>15688000</v>
      </c>
      <c r="G209" s="1366">
        <v>15647000</v>
      </c>
      <c r="H209" s="1712">
        <f>SUM(G209:G210)</f>
        <v>15688000</v>
      </c>
      <c r="I209" s="1406">
        <v>253690.08000000002</v>
      </c>
      <c r="J209" s="1712">
        <f>SUM(I209:I210)</f>
        <v>266443.15000000002</v>
      </c>
      <c r="K209" s="1355">
        <f>I209/E209</f>
        <v>1.6213336741867451E-2</v>
      </c>
      <c r="L209" s="1356">
        <f>I209/G209</f>
        <v>1.6213336741867451E-2</v>
      </c>
    </row>
    <row r="210" spans="1:12" ht="45" customHeight="1" thickBot="1">
      <c r="A210" s="1775"/>
      <c r="B210" s="1717"/>
      <c r="C210" s="1718"/>
      <c r="D210" s="1369" t="s">
        <v>784</v>
      </c>
      <c r="E210" s="1370">
        <v>41000</v>
      </c>
      <c r="F210" s="1720"/>
      <c r="G210" s="1370">
        <v>41000</v>
      </c>
      <c r="H210" s="1720"/>
      <c r="I210" s="1410">
        <v>12753.07</v>
      </c>
      <c r="J210" s="1720"/>
      <c r="K210" s="1411">
        <f>I210/E210</f>
        <v>0.31105048780487804</v>
      </c>
      <c r="L210" s="1412">
        <f>I210/G210</f>
        <v>0.31105048780487804</v>
      </c>
    </row>
    <row r="211" spans="1:12" ht="45" customHeight="1" thickBot="1">
      <c r="A211" s="1450">
        <v>76</v>
      </c>
      <c r="B211" s="1358" t="s">
        <v>367</v>
      </c>
      <c r="C211" s="1359" t="s">
        <v>368</v>
      </c>
      <c r="D211" s="1360" t="s">
        <v>785</v>
      </c>
      <c r="E211" s="1353">
        <v>759000</v>
      </c>
      <c r="F211" s="1447">
        <f>E211</f>
        <v>759000</v>
      </c>
      <c r="G211" s="1353">
        <v>759000</v>
      </c>
      <c r="H211" s="1447">
        <f>G211</f>
        <v>759000</v>
      </c>
      <c r="I211" s="1361">
        <v>5450.0999999999995</v>
      </c>
      <c r="J211" s="1447">
        <f>I211</f>
        <v>5450.0999999999995</v>
      </c>
      <c r="K211" s="1448">
        <f>I211/E211</f>
        <v>7.1806324110671926E-3</v>
      </c>
      <c r="L211" s="1449">
        <f>I211/G211</f>
        <v>7.1806324110671926E-3</v>
      </c>
    </row>
    <row r="212" spans="1:12" ht="45" customHeight="1" thickBot="1">
      <c r="A212" s="1451">
        <v>80</v>
      </c>
      <c r="B212" s="1345" t="s">
        <v>377</v>
      </c>
      <c r="C212" s="1346" t="s">
        <v>83</v>
      </c>
      <c r="D212" s="1347" t="s">
        <v>791</v>
      </c>
      <c r="E212" s="1348">
        <v>315000</v>
      </c>
      <c r="F212" s="1452">
        <f>E212</f>
        <v>315000</v>
      </c>
      <c r="G212" s="1348">
        <v>315000</v>
      </c>
      <c r="H212" s="1452">
        <f>G212</f>
        <v>315000</v>
      </c>
      <c r="I212" s="1350">
        <v>0</v>
      </c>
      <c r="J212" s="1350">
        <f>I212</f>
        <v>0</v>
      </c>
      <c r="K212" s="1453">
        <v>0</v>
      </c>
      <c r="L212" s="1352">
        <v>0</v>
      </c>
    </row>
    <row r="213" spans="1:12" ht="45" customHeight="1">
      <c r="A213" s="1704">
        <v>83</v>
      </c>
      <c r="B213" s="1736">
        <v>758</v>
      </c>
      <c r="C213" s="1738" t="s">
        <v>401</v>
      </c>
      <c r="D213" s="1454" t="s">
        <v>836</v>
      </c>
      <c r="E213" s="1366">
        <v>37346719000</v>
      </c>
      <c r="F213" s="1710">
        <f>SUM(E213:E214)</f>
        <v>37386207000</v>
      </c>
      <c r="G213" s="1366">
        <v>36953176754</v>
      </c>
      <c r="H213" s="1710">
        <f>SUM(G213:G214)</f>
        <v>36992091216</v>
      </c>
      <c r="I213" s="1354">
        <v>0</v>
      </c>
      <c r="J213" s="1772">
        <f>SUM(I213:I214)</f>
        <v>0</v>
      </c>
      <c r="K213" s="1455">
        <v>0</v>
      </c>
      <c r="L213" s="1368">
        <v>0</v>
      </c>
    </row>
    <row r="214" spans="1:12" ht="45" customHeight="1" thickBot="1">
      <c r="A214" s="1716"/>
      <c r="B214" s="1741"/>
      <c r="C214" s="1742"/>
      <c r="D214" s="1456" t="s">
        <v>837</v>
      </c>
      <c r="E214" s="1370">
        <v>39488000</v>
      </c>
      <c r="F214" s="1719"/>
      <c r="G214" s="1370">
        <v>38914462</v>
      </c>
      <c r="H214" s="1719"/>
      <c r="I214" s="1371">
        <v>0</v>
      </c>
      <c r="J214" s="1773"/>
      <c r="K214" s="1457">
        <v>0</v>
      </c>
      <c r="L214" s="1373">
        <v>0</v>
      </c>
    </row>
    <row r="215" spans="1:12" ht="45" customHeight="1">
      <c r="A215" s="1774">
        <v>88</v>
      </c>
      <c r="B215" s="1706" t="s">
        <v>390</v>
      </c>
      <c r="C215" s="1708" t="s">
        <v>391</v>
      </c>
      <c r="D215" s="1365" t="s">
        <v>785</v>
      </c>
      <c r="E215" s="1366">
        <v>24767000</v>
      </c>
      <c r="F215" s="1710">
        <f>SUM(E215:E216)</f>
        <v>31251000</v>
      </c>
      <c r="G215" s="1366">
        <v>24767000</v>
      </c>
      <c r="H215" s="1710">
        <f>SUM(G215:G216)</f>
        <v>31251000</v>
      </c>
      <c r="I215" s="1406">
        <v>208096.25999999998</v>
      </c>
      <c r="J215" s="1710">
        <f>SUM(I215:I216)</f>
        <v>256687.86</v>
      </c>
      <c r="K215" s="1355">
        <f>I215/E215</f>
        <v>8.4021585173819999E-3</v>
      </c>
      <c r="L215" s="1356">
        <f>I215/G215</f>
        <v>8.4021585173819999E-3</v>
      </c>
    </row>
    <row r="216" spans="1:12" ht="45" customHeight="1" thickBot="1">
      <c r="A216" s="1777"/>
      <c r="B216" s="1707"/>
      <c r="C216" s="1709"/>
      <c r="D216" s="1374" t="s">
        <v>784</v>
      </c>
      <c r="E216" s="1375">
        <v>6484000</v>
      </c>
      <c r="F216" s="1711"/>
      <c r="G216" s="1375">
        <v>6484000</v>
      </c>
      <c r="H216" s="1711"/>
      <c r="I216" s="1391">
        <v>48591.6</v>
      </c>
      <c r="J216" s="1711"/>
      <c r="K216" s="1392">
        <f>I216/E216</f>
        <v>7.4940777297964221E-3</v>
      </c>
      <c r="L216" s="1393">
        <f>I216/G216</f>
        <v>7.4940777297964221E-3</v>
      </c>
    </row>
    <row r="217" spans="1:12" ht="45" customHeight="1" thickBot="1">
      <c r="A217" s="1379" t="s">
        <v>838</v>
      </c>
      <c r="B217" s="1380" t="s">
        <v>387</v>
      </c>
      <c r="C217" s="1458" t="s">
        <v>579</v>
      </c>
      <c r="D217" s="1382" t="s">
        <v>781</v>
      </c>
      <c r="E217" s="1383"/>
      <c r="F217" s="1443"/>
      <c r="G217" s="1383">
        <v>2904921</v>
      </c>
      <c r="H217" s="1443">
        <f>G217</f>
        <v>2904921</v>
      </c>
      <c r="I217" s="1459">
        <v>0</v>
      </c>
      <c r="J217" s="1350">
        <f>I217</f>
        <v>0</v>
      </c>
      <c r="K217" s="1453">
        <v>0</v>
      </c>
      <c r="L217" s="1352">
        <v>0</v>
      </c>
    </row>
    <row r="218" spans="1:12" ht="45" customHeight="1" thickBot="1">
      <c r="A218" s="1357" t="s">
        <v>839</v>
      </c>
      <c r="B218" s="1358" t="s">
        <v>387</v>
      </c>
      <c r="C218" s="1460" t="s">
        <v>579</v>
      </c>
      <c r="D218" s="1360" t="s">
        <v>781</v>
      </c>
      <c r="E218" s="1353"/>
      <c r="F218" s="1461"/>
      <c r="G218" s="1353">
        <v>5440469</v>
      </c>
      <c r="H218" s="1461">
        <f>G218</f>
        <v>5440469</v>
      </c>
      <c r="I218" s="1362">
        <v>0</v>
      </c>
      <c r="J218" s="1459">
        <f>I218</f>
        <v>0</v>
      </c>
      <c r="K218" s="1462">
        <v>0</v>
      </c>
      <c r="L218" s="1364">
        <v>0</v>
      </c>
    </row>
    <row r="219" spans="1:12" ht="45" customHeight="1">
      <c r="A219" s="1704" t="s">
        <v>840</v>
      </c>
      <c r="B219" s="1430" t="s">
        <v>354</v>
      </c>
      <c r="C219" s="1431" t="s">
        <v>355</v>
      </c>
      <c r="D219" s="1365" t="s">
        <v>803</v>
      </c>
      <c r="E219" s="1366">
        <v>364000</v>
      </c>
      <c r="F219" s="1463">
        <f>E219</f>
        <v>364000</v>
      </c>
      <c r="G219" s="1366">
        <v>364000</v>
      </c>
      <c r="H219" s="1750">
        <f>G219+G220</f>
        <v>7641621</v>
      </c>
      <c r="I219" s="1354">
        <v>0</v>
      </c>
      <c r="J219" s="1772">
        <f>I219+I220</f>
        <v>0</v>
      </c>
      <c r="K219" s="1367">
        <v>0</v>
      </c>
      <c r="L219" s="1368">
        <v>0</v>
      </c>
    </row>
    <row r="220" spans="1:12" ht="45" customHeight="1" thickBot="1">
      <c r="A220" s="1705"/>
      <c r="B220" s="1464" t="s">
        <v>387</v>
      </c>
      <c r="C220" s="1465" t="s">
        <v>579</v>
      </c>
      <c r="D220" s="1374" t="s">
        <v>781</v>
      </c>
      <c r="E220" s="1375"/>
      <c r="F220" s="1466"/>
      <c r="G220" s="1375">
        <v>7277621</v>
      </c>
      <c r="H220" s="1752"/>
      <c r="I220" s="1376">
        <v>0</v>
      </c>
      <c r="J220" s="1776"/>
      <c r="K220" s="1377">
        <v>0</v>
      </c>
      <c r="L220" s="1378">
        <v>0</v>
      </c>
    </row>
    <row r="221" spans="1:12" ht="45" customHeight="1" thickBot="1">
      <c r="A221" s="1379" t="s">
        <v>841</v>
      </c>
      <c r="B221" s="1380" t="s">
        <v>387</v>
      </c>
      <c r="C221" s="1458" t="s">
        <v>579</v>
      </c>
      <c r="D221" s="1382" t="s">
        <v>781</v>
      </c>
      <c r="E221" s="1383"/>
      <c r="F221" s="1428"/>
      <c r="G221" s="1383">
        <v>2904922</v>
      </c>
      <c r="H221" s="1428">
        <f>G221</f>
        <v>2904922</v>
      </c>
      <c r="I221" s="1459">
        <v>0</v>
      </c>
      <c r="J221" s="1350">
        <f>I221</f>
        <v>0</v>
      </c>
      <c r="K221" s="1467">
        <v>0</v>
      </c>
      <c r="L221" s="1387">
        <v>0</v>
      </c>
    </row>
    <row r="222" spans="1:12" ht="45" customHeight="1" thickBot="1">
      <c r="A222" s="1357" t="s">
        <v>842</v>
      </c>
      <c r="B222" s="1358" t="s">
        <v>387</v>
      </c>
      <c r="C222" s="1460" t="s">
        <v>579</v>
      </c>
      <c r="D222" s="1360" t="s">
        <v>781</v>
      </c>
      <c r="E222" s="1353"/>
      <c r="F222" s="1447"/>
      <c r="G222" s="1353">
        <v>4265640</v>
      </c>
      <c r="H222" s="1447">
        <f>G222</f>
        <v>4265640</v>
      </c>
      <c r="I222" s="1362">
        <v>0</v>
      </c>
      <c r="J222" s="1459">
        <f>I222</f>
        <v>0</v>
      </c>
      <c r="K222" s="1453">
        <v>0</v>
      </c>
      <c r="L222" s="1352">
        <v>0</v>
      </c>
    </row>
    <row r="223" spans="1:12" ht="45" customHeight="1">
      <c r="A223" s="1704" t="s">
        <v>843</v>
      </c>
      <c r="B223" s="1706" t="s">
        <v>387</v>
      </c>
      <c r="C223" s="1770" t="s">
        <v>579</v>
      </c>
      <c r="D223" s="1365" t="s">
        <v>781</v>
      </c>
      <c r="E223" s="1366"/>
      <c r="F223" s="1463"/>
      <c r="G223" s="1366">
        <v>8343090</v>
      </c>
      <c r="H223" s="1750">
        <f>SUM(G223:G225)</f>
        <v>10978394</v>
      </c>
      <c r="I223" s="1354">
        <v>0</v>
      </c>
      <c r="J223" s="1750">
        <f>SUM(I223:I225)</f>
        <v>897469.85</v>
      </c>
      <c r="K223" s="1367">
        <v>0</v>
      </c>
      <c r="L223" s="1368">
        <v>0</v>
      </c>
    </row>
    <row r="224" spans="1:12" ht="45" customHeight="1">
      <c r="A224" s="1735"/>
      <c r="B224" s="1747"/>
      <c r="C224" s="1748"/>
      <c r="D224" s="1399" t="s">
        <v>791</v>
      </c>
      <c r="E224" s="1422"/>
      <c r="F224" s="1468"/>
      <c r="G224" s="1422">
        <v>837328</v>
      </c>
      <c r="H224" s="1751"/>
      <c r="I224" s="1422">
        <v>787326.15</v>
      </c>
      <c r="J224" s="1751"/>
      <c r="K224" s="1415">
        <v>0</v>
      </c>
      <c r="L224" s="1403">
        <f>I224/G224</f>
        <v>0.94028403445244879</v>
      </c>
    </row>
    <row r="225" spans="1:12" ht="45" customHeight="1" thickBot="1">
      <c r="A225" s="1705"/>
      <c r="B225" s="1464" t="s">
        <v>403</v>
      </c>
      <c r="C225" s="1465" t="s">
        <v>404</v>
      </c>
      <c r="D225" s="1374" t="s">
        <v>791</v>
      </c>
      <c r="E225" s="1375"/>
      <c r="F225" s="1466"/>
      <c r="G225" s="1375">
        <v>1797976</v>
      </c>
      <c r="H225" s="1752"/>
      <c r="I225" s="1375">
        <v>110143.7</v>
      </c>
      <c r="J225" s="1752"/>
      <c r="K225" s="1377">
        <v>0</v>
      </c>
      <c r="L225" s="1393">
        <f>I225/G225</f>
        <v>6.1259827717388887E-2</v>
      </c>
    </row>
    <row r="226" spans="1:12" ht="45" customHeight="1" thickBot="1">
      <c r="A226" s="1379" t="s">
        <v>844</v>
      </c>
      <c r="B226" s="1380" t="s">
        <v>387</v>
      </c>
      <c r="C226" s="1458" t="s">
        <v>579</v>
      </c>
      <c r="D226" s="1382" t="s">
        <v>781</v>
      </c>
      <c r="E226" s="1383">
        <v>737000</v>
      </c>
      <c r="F226" s="1428">
        <f>E226</f>
        <v>737000</v>
      </c>
      <c r="G226" s="1383">
        <v>4077450</v>
      </c>
      <c r="H226" s="1428">
        <f>G226</f>
        <v>4077450</v>
      </c>
      <c r="I226" s="1459">
        <v>0</v>
      </c>
      <c r="J226" s="1459">
        <f>I226</f>
        <v>0</v>
      </c>
      <c r="K226" s="1386">
        <v>0</v>
      </c>
      <c r="L226" s="1469">
        <v>0</v>
      </c>
    </row>
    <row r="227" spans="1:12" ht="45" customHeight="1">
      <c r="A227" s="1704" t="s">
        <v>845</v>
      </c>
      <c r="B227" s="1430" t="s">
        <v>387</v>
      </c>
      <c r="C227" s="1470" t="s">
        <v>579</v>
      </c>
      <c r="D227" s="1365" t="s">
        <v>781</v>
      </c>
      <c r="E227" s="1366"/>
      <c r="F227" s="1463"/>
      <c r="G227" s="1366">
        <v>2080545</v>
      </c>
      <c r="H227" s="1750">
        <f>SUM(G227:G228)</f>
        <v>2105545</v>
      </c>
      <c r="I227" s="1354">
        <v>0</v>
      </c>
      <c r="J227" s="1772">
        <f>I227+I228</f>
        <v>0</v>
      </c>
      <c r="K227" s="1367">
        <v>0</v>
      </c>
      <c r="L227" s="1368">
        <v>0</v>
      </c>
    </row>
    <row r="228" spans="1:12" ht="45" customHeight="1" thickBot="1">
      <c r="A228" s="1705"/>
      <c r="B228" s="1464" t="s">
        <v>416</v>
      </c>
      <c r="C228" s="1465" t="s">
        <v>585</v>
      </c>
      <c r="D228" s="1374" t="s">
        <v>793</v>
      </c>
      <c r="E228" s="1375">
        <v>25000</v>
      </c>
      <c r="F228" s="1466">
        <f>E228</f>
        <v>25000</v>
      </c>
      <c r="G228" s="1375">
        <v>25000</v>
      </c>
      <c r="H228" s="1752"/>
      <c r="I228" s="1376">
        <v>0</v>
      </c>
      <c r="J228" s="1776"/>
      <c r="K228" s="1377">
        <v>0</v>
      </c>
      <c r="L228" s="1378">
        <v>0</v>
      </c>
    </row>
    <row r="229" spans="1:12" ht="45" customHeight="1">
      <c r="A229" s="1780" t="s">
        <v>846</v>
      </c>
      <c r="B229" s="1471" t="s">
        <v>387</v>
      </c>
      <c r="C229" s="1472" t="s">
        <v>579</v>
      </c>
      <c r="D229" s="1473" t="s">
        <v>781</v>
      </c>
      <c r="E229" s="1474"/>
      <c r="F229" s="1475"/>
      <c r="G229" s="1474">
        <v>4265640</v>
      </c>
      <c r="H229" s="1781">
        <f>SUM(G229:G230)</f>
        <v>5328640</v>
      </c>
      <c r="I229" s="1385">
        <v>0</v>
      </c>
      <c r="J229" s="1772">
        <f>I229+I230</f>
        <v>0</v>
      </c>
      <c r="K229" s="1367">
        <v>0</v>
      </c>
      <c r="L229" s="1368">
        <v>0</v>
      </c>
    </row>
    <row r="230" spans="1:12" ht="45" customHeight="1" thickBot="1">
      <c r="A230" s="1705"/>
      <c r="B230" s="1464" t="s">
        <v>403</v>
      </c>
      <c r="C230" s="1476" t="s">
        <v>404</v>
      </c>
      <c r="D230" s="1374" t="s">
        <v>794</v>
      </c>
      <c r="E230" s="1375">
        <v>1063000</v>
      </c>
      <c r="F230" s="1466">
        <f>E230</f>
        <v>1063000</v>
      </c>
      <c r="G230" s="1375">
        <v>1063000</v>
      </c>
      <c r="H230" s="1752"/>
      <c r="I230" s="1376">
        <v>0</v>
      </c>
      <c r="J230" s="1776"/>
      <c r="K230" s="1377">
        <v>0</v>
      </c>
      <c r="L230" s="1378">
        <v>0</v>
      </c>
    </row>
    <row r="231" spans="1:12" ht="45" customHeight="1">
      <c r="A231" s="1704" t="s">
        <v>847</v>
      </c>
      <c r="B231" s="1430" t="s">
        <v>377</v>
      </c>
      <c r="C231" s="1431" t="s">
        <v>83</v>
      </c>
      <c r="D231" s="1365" t="s">
        <v>785</v>
      </c>
      <c r="E231" s="1366">
        <v>189000</v>
      </c>
      <c r="F231" s="1463">
        <f>E231</f>
        <v>189000</v>
      </c>
      <c r="G231" s="1366">
        <v>189000</v>
      </c>
      <c r="H231" s="1750">
        <f>SUM(G231:G232)</f>
        <v>4350090</v>
      </c>
      <c r="I231" s="1406">
        <v>36333.229999999996</v>
      </c>
      <c r="J231" s="1750">
        <f>I231</f>
        <v>36333.229999999996</v>
      </c>
      <c r="K231" s="1355">
        <f>I231/E231</f>
        <v>0.19223931216931214</v>
      </c>
      <c r="L231" s="1356">
        <f>I231/G231</f>
        <v>0.19223931216931214</v>
      </c>
    </row>
    <row r="232" spans="1:12" ht="45" customHeight="1" thickBot="1">
      <c r="A232" s="1705"/>
      <c r="B232" s="1464" t="s">
        <v>387</v>
      </c>
      <c r="C232" s="1465" t="s">
        <v>579</v>
      </c>
      <c r="D232" s="1374" t="s">
        <v>781</v>
      </c>
      <c r="E232" s="1375"/>
      <c r="F232" s="1466"/>
      <c r="G232" s="1375">
        <v>4161090</v>
      </c>
      <c r="H232" s="1752"/>
      <c r="I232" s="1444">
        <v>0</v>
      </c>
      <c r="J232" s="1752"/>
      <c r="K232" s="1377">
        <v>0</v>
      </c>
      <c r="L232" s="1378">
        <v>0</v>
      </c>
    </row>
    <row r="233" spans="1:12" ht="45" customHeight="1" thickBot="1">
      <c r="A233" s="1379" t="s">
        <v>848</v>
      </c>
      <c r="B233" s="1380" t="s">
        <v>387</v>
      </c>
      <c r="C233" s="1458" t="s">
        <v>579</v>
      </c>
      <c r="D233" s="1382" t="s">
        <v>781</v>
      </c>
      <c r="E233" s="1383"/>
      <c r="F233" s="1428"/>
      <c r="G233" s="1383">
        <v>1648754</v>
      </c>
      <c r="H233" s="1477">
        <f>G233</f>
        <v>1648754</v>
      </c>
      <c r="I233" s="1459">
        <v>0</v>
      </c>
      <c r="J233" s="1350">
        <f>I233</f>
        <v>0</v>
      </c>
      <c r="K233" s="1386">
        <v>0</v>
      </c>
      <c r="L233" s="1469">
        <v>0</v>
      </c>
    </row>
    <row r="234" spans="1:12" ht="45" customHeight="1" thickBot="1">
      <c r="A234" s="1344" t="s">
        <v>849</v>
      </c>
      <c r="B234" s="1345" t="s">
        <v>387</v>
      </c>
      <c r="C234" s="1478" t="s">
        <v>579</v>
      </c>
      <c r="D234" s="1347" t="s">
        <v>781</v>
      </c>
      <c r="E234" s="1348"/>
      <c r="F234" s="1452"/>
      <c r="G234" s="1348">
        <v>2080545</v>
      </c>
      <c r="H234" s="1479">
        <f>G234</f>
        <v>2080545</v>
      </c>
      <c r="I234" s="1350">
        <v>0</v>
      </c>
      <c r="J234" s="1459">
        <f>I234</f>
        <v>0</v>
      </c>
      <c r="K234" s="1351">
        <v>0</v>
      </c>
      <c r="L234" s="1352">
        <v>0</v>
      </c>
    </row>
    <row r="235" spans="1:12" ht="45" customHeight="1">
      <c r="A235" s="1704" t="s">
        <v>850</v>
      </c>
      <c r="B235" s="1430" t="s">
        <v>387</v>
      </c>
      <c r="C235" s="1470" t="s">
        <v>579</v>
      </c>
      <c r="D235" s="1365" t="s">
        <v>781</v>
      </c>
      <c r="E235" s="1366"/>
      <c r="F235" s="1463"/>
      <c r="G235" s="1366">
        <v>2080545</v>
      </c>
      <c r="H235" s="1750">
        <f>SUM(G235:G236)</f>
        <v>3267545</v>
      </c>
      <c r="I235" s="1354">
        <v>0</v>
      </c>
      <c r="J235" s="1778">
        <f>I236</f>
        <v>0</v>
      </c>
      <c r="K235" s="1367">
        <v>0</v>
      </c>
      <c r="L235" s="1368">
        <v>0</v>
      </c>
    </row>
    <row r="236" spans="1:12" ht="45" customHeight="1" thickBot="1">
      <c r="A236" s="1705"/>
      <c r="B236" s="1464" t="s">
        <v>413</v>
      </c>
      <c r="C236" s="1465" t="s">
        <v>584</v>
      </c>
      <c r="D236" s="1374" t="s">
        <v>781</v>
      </c>
      <c r="E236" s="1375">
        <v>1187000</v>
      </c>
      <c r="F236" s="1466">
        <f>E236</f>
        <v>1187000</v>
      </c>
      <c r="G236" s="1375">
        <v>1187000</v>
      </c>
      <c r="H236" s="1752"/>
      <c r="I236" s="1444">
        <v>0</v>
      </c>
      <c r="J236" s="1779"/>
      <c r="K236" s="1377">
        <v>0</v>
      </c>
      <c r="L236" s="1378">
        <v>0</v>
      </c>
    </row>
    <row r="237" spans="1:12" ht="45" customHeight="1" thickBot="1">
      <c r="A237" s="1379" t="s">
        <v>851</v>
      </c>
      <c r="B237" s="1380" t="s">
        <v>387</v>
      </c>
      <c r="C237" s="1458" t="s">
        <v>579</v>
      </c>
      <c r="D237" s="1382" t="s">
        <v>781</v>
      </c>
      <c r="E237" s="1383"/>
      <c r="F237" s="1428"/>
      <c r="G237" s="1383">
        <v>5872204</v>
      </c>
      <c r="H237" s="1428">
        <f>G237</f>
        <v>5872204</v>
      </c>
      <c r="I237" s="1459">
        <v>0</v>
      </c>
      <c r="J237" s="1350">
        <f>I237</f>
        <v>0</v>
      </c>
      <c r="K237" s="1386">
        <v>0</v>
      </c>
      <c r="L237" s="1469">
        <v>0</v>
      </c>
    </row>
    <row r="238" spans="1:12" ht="45" customHeight="1" thickBot="1">
      <c r="A238" s="1344" t="s">
        <v>852</v>
      </c>
      <c r="B238" s="1345" t="s">
        <v>387</v>
      </c>
      <c r="C238" s="1478" t="s">
        <v>579</v>
      </c>
      <c r="D238" s="1347" t="s">
        <v>781</v>
      </c>
      <c r="E238" s="1348"/>
      <c r="F238" s="1452"/>
      <c r="G238" s="1348">
        <v>5914394</v>
      </c>
      <c r="H238" s="1452">
        <f>G238</f>
        <v>5914394</v>
      </c>
      <c r="I238" s="1350">
        <v>0</v>
      </c>
      <c r="J238" s="1459">
        <f>I238</f>
        <v>0</v>
      </c>
      <c r="K238" s="1351">
        <v>0</v>
      </c>
      <c r="L238" s="1352">
        <v>0</v>
      </c>
    </row>
    <row r="239" spans="1:12" ht="45" customHeight="1" thickBot="1">
      <c r="A239" s="1480"/>
      <c r="B239" s="1481"/>
      <c r="C239" s="1482"/>
      <c r="D239" s="1483" t="s">
        <v>853</v>
      </c>
      <c r="E239" s="1484">
        <f t="shared" ref="E239:J239" si="12">SUM(E7:E238)</f>
        <v>87340722000</v>
      </c>
      <c r="F239" s="1484">
        <f t="shared" si="12"/>
        <v>87340722000</v>
      </c>
      <c r="G239" s="1484">
        <f t="shared" si="12"/>
        <v>87340722000</v>
      </c>
      <c r="H239" s="1484">
        <f t="shared" si="12"/>
        <v>87340722000</v>
      </c>
      <c r="I239" s="1484">
        <f t="shared" si="12"/>
        <v>10137498812.199995</v>
      </c>
      <c r="J239" s="1484">
        <f t="shared" si="12"/>
        <v>10137498812.199999</v>
      </c>
      <c r="K239" s="1485">
        <f>I239/E239</f>
        <v>0.11606841093207353</v>
      </c>
      <c r="L239" s="1486">
        <f>I239/G239</f>
        <v>0.11606841093207353</v>
      </c>
    </row>
    <row r="240" spans="1:12" ht="45" customHeight="1">
      <c r="A240" s="1330"/>
      <c r="B240" s="1330"/>
      <c r="C240" s="1321"/>
      <c r="D240" s="1487"/>
      <c r="E240" s="1488"/>
      <c r="F240" s="1488"/>
      <c r="G240" s="1488"/>
      <c r="H240" s="1488"/>
      <c r="I240" s="1488"/>
      <c r="J240" s="1488"/>
      <c r="K240" s="1489"/>
      <c r="L240" s="1490"/>
    </row>
    <row r="241" spans="1:12" ht="33" customHeight="1">
      <c r="A241" s="1330"/>
      <c r="B241" s="1491"/>
      <c r="C241" s="1492"/>
      <c r="D241" s="1493"/>
      <c r="E241" s="1494"/>
      <c r="F241" s="1494"/>
      <c r="G241" s="1495"/>
      <c r="H241" s="1494"/>
      <c r="I241" s="1496"/>
      <c r="J241" s="1497"/>
      <c r="K241" s="1494"/>
      <c r="L241" s="1494"/>
    </row>
    <row r="242" spans="1:12" ht="27" customHeight="1">
      <c r="A242" s="1330"/>
      <c r="B242" s="1491"/>
      <c r="C242" s="1492"/>
      <c r="D242" s="1494"/>
      <c r="E242" s="1494"/>
      <c r="F242" s="1494"/>
      <c r="G242" s="1494"/>
      <c r="H242" s="1494"/>
      <c r="I242" s="1494"/>
      <c r="J242" s="1498"/>
      <c r="K242" s="1494"/>
      <c r="L242" s="1494"/>
    </row>
    <row r="243" spans="1:12" ht="27.6" customHeight="1">
      <c r="A243" s="1499"/>
      <c r="B243" s="1491"/>
      <c r="C243" s="1492"/>
      <c r="D243" s="1493"/>
      <c r="E243" s="1500"/>
      <c r="F243" s="1500"/>
      <c r="G243" s="1500"/>
      <c r="H243" s="1500"/>
    </row>
    <row r="244" spans="1:12" ht="28.9" customHeight="1">
      <c r="A244" s="1499"/>
      <c r="B244" s="1491"/>
      <c r="C244" s="1492"/>
      <c r="D244" s="1328"/>
      <c r="E244" s="1500"/>
      <c r="F244" s="1500"/>
      <c r="G244" s="1501"/>
      <c r="H244" s="1500"/>
      <c r="J244" s="1503"/>
    </row>
    <row r="245" spans="1:12" ht="37.5" customHeight="1">
      <c r="A245" s="1499"/>
      <c r="B245" s="1328"/>
      <c r="C245" s="1328"/>
      <c r="D245" s="1328"/>
      <c r="E245" s="1500"/>
      <c r="F245" s="1500"/>
      <c r="G245" s="1500"/>
      <c r="H245" s="1500"/>
    </row>
    <row r="246" spans="1:12" ht="37.5" customHeight="1">
      <c r="A246" s="1499"/>
      <c r="B246" s="1328"/>
      <c r="C246" s="1328"/>
      <c r="D246" s="1328"/>
      <c r="E246" s="1500"/>
      <c r="F246" s="1500"/>
      <c r="G246" s="1500"/>
      <c r="H246" s="1500"/>
    </row>
    <row r="247" spans="1:12" ht="37.5" customHeight="1">
      <c r="A247" s="1499"/>
      <c r="B247" s="1328"/>
      <c r="C247" s="1328"/>
      <c r="D247" s="1328"/>
      <c r="E247" s="1500"/>
      <c r="F247" s="1500"/>
      <c r="G247" s="1500"/>
      <c r="H247" s="1500"/>
    </row>
    <row r="248" spans="1:12" ht="37.5" customHeight="1">
      <c r="A248" s="1499"/>
      <c r="B248" s="1328"/>
      <c r="C248" s="1328"/>
      <c r="D248" s="1328"/>
      <c r="E248" s="1500"/>
      <c r="F248" s="1500"/>
      <c r="G248" s="1500"/>
      <c r="H248" s="1500"/>
    </row>
    <row r="249" spans="1:12" ht="37.5" customHeight="1">
      <c r="A249" s="1499"/>
      <c r="B249" s="1328"/>
      <c r="C249" s="1328"/>
      <c r="D249" s="1328"/>
      <c r="E249" s="1500"/>
      <c r="F249" s="1500"/>
      <c r="G249" s="1500"/>
      <c r="H249" s="1500"/>
    </row>
    <row r="250" spans="1:12" ht="37.5" customHeight="1">
      <c r="A250" s="1499"/>
      <c r="B250" s="1328"/>
      <c r="C250" s="1328"/>
      <c r="D250" s="1328"/>
      <c r="E250" s="1500"/>
      <c r="F250" s="1500"/>
      <c r="G250" s="1500"/>
      <c r="H250" s="1500"/>
    </row>
    <row r="251" spans="1:12" ht="37.5" customHeight="1">
      <c r="A251" s="1499"/>
      <c r="B251" s="1328"/>
      <c r="C251" s="1328"/>
      <c r="D251" s="1328"/>
      <c r="E251" s="1500"/>
      <c r="F251" s="1500"/>
      <c r="G251" s="1500"/>
      <c r="H251" s="1500"/>
    </row>
    <row r="252" spans="1:12" ht="37.5" customHeight="1">
      <c r="A252" s="1499"/>
      <c r="B252" s="1328"/>
      <c r="C252" s="1328"/>
      <c r="D252" s="1328"/>
      <c r="E252" s="1500"/>
      <c r="F252" s="1500"/>
      <c r="G252" s="1500"/>
      <c r="H252" s="1500"/>
      <c r="K252" s="1504"/>
    </row>
    <row r="253" spans="1:12" ht="37.5" customHeight="1">
      <c r="A253" s="1499"/>
      <c r="B253" s="1328"/>
      <c r="C253" s="1328"/>
      <c r="D253" s="1328"/>
      <c r="E253" s="1500"/>
      <c r="F253" s="1500"/>
      <c r="G253" s="1500"/>
      <c r="H253" s="1500"/>
    </row>
    <row r="254" spans="1:12" ht="37.5" customHeight="1">
      <c r="A254" s="1499"/>
      <c r="B254" s="1328"/>
      <c r="C254" s="1328"/>
      <c r="D254" s="1328"/>
      <c r="E254" s="1500"/>
      <c r="F254" s="1500"/>
      <c r="G254" s="1500"/>
      <c r="H254" s="1500"/>
    </row>
    <row r="255" spans="1:12" ht="37.5" customHeight="1">
      <c r="A255" s="1499"/>
      <c r="B255" s="1328"/>
      <c r="C255" s="1328"/>
      <c r="D255" s="1328"/>
      <c r="E255" s="1500"/>
      <c r="F255" s="1500"/>
      <c r="G255" s="1500"/>
      <c r="H255" s="1500"/>
      <c r="J255" s="1505"/>
    </row>
    <row r="256" spans="1:12" ht="37.5" customHeight="1">
      <c r="A256" s="1499"/>
      <c r="B256" s="1328"/>
      <c r="C256" s="1328"/>
      <c r="D256" s="1328"/>
      <c r="E256" s="1500"/>
      <c r="F256" s="1500"/>
      <c r="G256" s="1500"/>
      <c r="H256" s="1500"/>
    </row>
  </sheetData>
  <mergeCells count="241">
    <mergeCell ref="A231:A232"/>
    <mergeCell ref="H231:H232"/>
    <mergeCell ref="J231:J232"/>
    <mergeCell ref="A235:A236"/>
    <mergeCell ref="H235:H236"/>
    <mergeCell ref="J235:J236"/>
    <mergeCell ref="A227:A228"/>
    <mergeCell ref="H227:H228"/>
    <mergeCell ref="J227:J228"/>
    <mergeCell ref="A229:A230"/>
    <mergeCell ref="H229:H230"/>
    <mergeCell ref="J229:J230"/>
    <mergeCell ref="A219:A220"/>
    <mergeCell ref="H219:H220"/>
    <mergeCell ref="J219:J220"/>
    <mergeCell ref="A223:A225"/>
    <mergeCell ref="B223:B224"/>
    <mergeCell ref="C223:C224"/>
    <mergeCell ref="H223:H225"/>
    <mergeCell ref="J223:J225"/>
    <mergeCell ref="A215:A216"/>
    <mergeCell ref="B215:B216"/>
    <mergeCell ref="C215:C216"/>
    <mergeCell ref="F215:F216"/>
    <mergeCell ref="H215:H216"/>
    <mergeCell ref="J215:J216"/>
    <mergeCell ref="A213:A214"/>
    <mergeCell ref="B213:B214"/>
    <mergeCell ref="C213:C214"/>
    <mergeCell ref="F213:F214"/>
    <mergeCell ref="H213:H214"/>
    <mergeCell ref="J213:J214"/>
    <mergeCell ref="A209:A210"/>
    <mergeCell ref="B209:B210"/>
    <mergeCell ref="C209:C210"/>
    <mergeCell ref="F209:F210"/>
    <mergeCell ref="H209:H210"/>
    <mergeCell ref="J209:J210"/>
    <mergeCell ref="A202:A203"/>
    <mergeCell ref="F202:F203"/>
    <mergeCell ref="H202:H203"/>
    <mergeCell ref="J202:J203"/>
    <mergeCell ref="A205:A206"/>
    <mergeCell ref="B205:B206"/>
    <mergeCell ref="C205:C206"/>
    <mergeCell ref="F205:F206"/>
    <mergeCell ref="H205:H206"/>
    <mergeCell ref="J205:J206"/>
    <mergeCell ref="A196:A200"/>
    <mergeCell ref="B196:B197"/>
    <mergeCell ref="C196:C197"/>
    <mergeCell ref="F196:F200"/>
    <mergeCell ref="H196:H200"/>
    <mergeCell ref="J196:J200"/>
    <mergeCell ref="B198:B200"/>
    <mergeCell ref="C198:C200"/>
    <mergeCell ref="A193:A195"/>
    <mergeCell ref="B193:B195"/>
    <mergeCell ref="C193:C195"/>
    <mergeCell ref="F193:F195"/>
    <mergeCell ref="H193:H195"/>
    <mergeCell ref="J193:J195"/>
    <mergeCell ref="A187:A192"/>
    <mergeCell ref="F187:F192"/>
    <mergeCell ref="H187:H192"/>
    <mergeCell ref="J187:J192"/>
    <mergeCell ref="B188:B189"/>
    <mergeCell ref="C188:C189"/>
    <mergeCell ref="B190:B192"/>
    <mergeCell ref="C190:C192"/>
    <mergeCell ref="A185:A186"/>
    <mergeCell ref="B185:B186"/>
    <mergeCell ref="C185:C186"/>
    <mergeCell ref="F185:F186"/>
    <mergeCell ref="H185:H186"/>
    <mergeCell ref="J185:J186"/>
    <mergeCell ref="A181:A184"/>
    <mergeCell ref="F181:F184"/>
    <mergeCell ref="H181:H184"/>
    <mergeCell ref="J181:J184"/>
    <mergeCell ref="B182:B183"/>
    <mergeCell ref="C182:C183"/>
    <mergeCell ref="A171:A180"/>
    <mergeCell ref="B171:B174"/>
    <mergeCell ref="C171:C174"/>
    <mergeCell ref="F171:F180"/>
    <mergeCell ref="H171:H180"/>
    <mergeCell ref="J171:J180"/>
    <mergeCell ref="B175:B180"/>
    <mergeCell ref="C175:C180"/>
    <mergeCell ref="A166:A170"/>
    <mergeCell ref="F166:F170"/>
    <mergeCell ref="H166:H170"/>
    <mergeCell ref="J166:J170"/>
    <mergeCell ref="B167:B169"/>
    <mergeCell ref="C167:C169"/>
    <mergeCell ref="A158:A165"/>
    <mergeCell ref="F158:F165"/>
    <mergeCell ref="H158:H165"/>
    <mergeCell ref="J158:J165"/>
    <mergeCell ref="B159:B164"/>
    <mergeCell ref="C159:C164"/>
    <mergeCell ref="A146:A157"/>
    <mergeCell ref="F146:F157"/>
    <mergeCell ref="H146:H157"/>
    <mergeCell ref="J146:J157"/>
    <mergeCell ref="B147:B154"/>
    <mergeCell ref="C147:C154"/>
    <mergeCell ref="B155:B157"/>
    <mergeCell ref="C155:C157"/>
    <mergeCell ref="A139:A144"/>
    <mergeCell ref="B139:B142"/>
    <mergeCell ref="C139:C142"/>
    <mergeCell ref="F139:F144"/>
    <mergeCell ref="H139:H144"/>
    <mergeCell ref="J139:J144"/>
    <mergeCell ref="B143:B144"/>
    <mergeCell ref="C143:C144"/>
    <mergeCell ref="A131:A138"/>
    <mergeCell ref="B131:B133"/>
    <mergeCell ref="C131:C133"/>
    <mergeCell ref="F131:F138"/>
    <mergeCell ref="H131:H138"/>
    <mergeCell ref="J131:J138"/>
    <mergeCell ref="B134:B138"/>
    <mergeCell ref="C134:C138"/>
    <mergeCell ref="A101:A130"/>
    <mergeCell ref="B101:B105"/>
    <mergeCell ref="C101:C105"/>
    <mergeCell ref="F101:F130"/>
    <mergeCell ref="H101:H130"/>
    <mergeCell ref="J101:J130"/>
    <mergeCell ref="B107:B110"/>
    <mergeCell ref="C107:C110"/>
    <mergeCell ref="B111:B126"/>
    <mergeCell ref="C111:C126"/>
    <mergeCell ref="A86:A99"/>
    <mergeCell ref="B86:B99"/>
    <mergeCell ref="C86:C99"/>
    <mergeCell ref="F86:F99"/>
    <mergeCell ref="H86:H99"/>
    <mergeCell ref="J86:J99"/>
    <mergeCell ref="A67:A85"/>
    <mergeCell ref="F67:F85"/>
    <mergeCell ref="H67:H85"/>
    <mergeCell ref="J67:J85"/>
    <mergeCell ref="B68:B85"/>
    <mergeCell ref="C68:C85"/>
    <mergeCell ref="A64:A66"/>
    <mergeCell ref="F64:F66"/>
    <mergeCell ref="H64:H66"/>
    <mergeCell ref="J64:J66"/>
    <mergeCell ref="B65:B66"/>
    <mergeCell ref="C65:C66"/>
    <mergeCell ref="A61:A63"/>
    <mergeCell ref="B61:B62"/>
    <mergeCell ref="C61:C62"/>
    <mergeCell ref="F61:F63"/>
    <mergeCell ref="H61:H63"/>
    <mergeCell ref="J61:J63"/>
    <mergeCell ref="H53:H54"/>
    <mergeCell ref="H40:H52"/>
    <mergeCell ref="J40:J52"/>
    <mergeCell ref="B43:B45"/>
    <mergeCell ref="C43:C45"/>
    <mergeCell ref="B46:B49"/>
    <mergeCell ref="C46:C49"/>
    <mergeCell ref="J53:J54"/>
    <mergeCell ref="A55:A60"/>
    <mergeCell ref="B55:B57"/>
    <mergeCell ref="C55:C57"/>
    <mergeCell ref="F55:F60"/>
    <mergeCell ref="H55:H60"/>
    <mergeCell ref="J55:J60"/>
    <mergeCell ref="B58:B60"/>
    <mergeCell ref="C58:C60"/>
    <mergeCell ref="A53:A54"/>
    <mergeCell ref="B53:B54"/>
    <mergeCell ref="C53:C54"/>
    <mergeCell ref="F53:F54"/>
    <mergeCell ref="A35:A39"/>
    <mergeCell ref="B35:B37"/>
    <mergeCell ref="C35:C37"/>
    <mergeCell ref="F35:F39"/>
    <mergeCell ref="H35:H39"/>
    <mergeCell ref="J35:J39"/>
    <mergeCell ref="B38:B39"/>
    <mergeCell ref="C38:C39"/>
    <mergeCell ref="B50:B52"/>
    <mergeCell ref="C50:C52"/>
    <mergeCell ref="A40:A52"/>
    <mergeCell ref="B40:B42"/>
    <mergeCell ref="C40:C42"/>
    <mergeCell ref="F40:F52"/>
    <mergeCell ref="A29:A34"/>
    <mergeCell ref="B29:B30"/>
    <mergeCell ref="C29:C30"/>
    <mergeCell ref="F29:F34"/>
    <mergeCell ref="H29:H34"/>
    <mergeCell ref="J29:J34"/>
    <mergeCell ref="B32:B34"/>
    <mergeCell ref="C32:C34"/>
    <mergeCell ref="A26:A28"/>
    <mergeCell ref="B26:B28"/>
    <mergeCell ref="C26:C28"/>
    <mergeCell ref="F26:F28"/>
    <mergeCell ref="H26:H28"/>
    <mergeCell ref="J26:J28"/>
    <mergeCell ref="A23:A25"/>
    <mergeCell ref="B23:B24"/>
    <mergeCell ref="C23:C24"/>
    <mergeCell ref="F23:F25"/>
    <mergeCell ref="H23:H25"/>
    <mergeCell ref="J23:J25"/>
    <mergeCell ref="A20:A21"/>
    <mergeCell ref="B20:B21"/>
    <mergeCell ref="C20:C21"/>
    <mergeCell ref="F20:F21"/>
    <mergeCell ref="H20:H21"/>
    <mergeCell ref="J20:J21"/>
    <mergeCell ref="A15:A16"/>
    <mergeCell ref="B15:B16"/>
    <mergeCell ref="C15:C16"/>
    <mergeCell ref="F15:F16"/>
    <mergeCell ref="H15:H16"/>
    <mergeCell ref="J15:J16"/>
    <mergeCell ref="A13:A14"/>
    <mergeCell ref="B13:B14"/>
    <mergeCell ref="C13:C14"/>
    <mergeCell ref="F13:F14"/>
    <mergeCell ref="H13:H14"/>
    <mergeCell ref="J13:J14"/>
    <mergeCell ref="A2:L2"/>
    <mergeCell ref="K3:L3"/>
    <mergeCell ref="A4:A5"/>
    <mergeCell ref="B4:C5"/>
    <mergeCell ref="D4:D5"/>
    <mergeCell ref="E4:F4"/>
    <mergeCell ref="G4:H4"/>
    <mergeCell ref="I4:J4"/>
    <mergeCell ref="K4:L4"/>
  </mergeCells>
  <printOptions horizontalCentered="1"/>
  <pageMargins left="0.9055118110236221" right="0.9055118110236221" top="1.1023622047244095" bottom="0.59055118110236227" header="0.55118110236220474" footer="0.31496062992125984"/>
  <pageSetup paperSize="9" scale="39" firstPageNumber="60" orientation="landscape" useFirstPageNumber="1" r:id="rId1"/>
  <headerFooter alignWithMargins="0">
    <oddHeader>&amp;C&amp;"Arial CE,Pogrubiony"&amp;18- &amp;P -</oddHeader>
  </headerFooter>
  <rowBreaks count="11" manualBreakCount="11">
    <brk id="28" max="11" man="1"/>
    <brk id="48" max="11" man="1"/>
    <brk id="66" max="11" man="1"/>
    <brk id="85" max="11" man="1"/>
    <brk id="105" max="11" man="1"/>
    <brk id="126" max="11" man="1"/>
    <brk id="144" max="11" man="1"/>
    <brk id="162" max="11" man="1"/>
    <brk id="180" max="11" man="1"/>
    <brk id="199" max="11" man="1"/>
    <brk id="220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1"/>
  <sheetViews>
    <sheetView showGridLines="0" zoomScale="90" zoomScaleNormal="90" zoomScaleSheetLayoutView="55" workbookViewId="0">
      <selection activeCell="C51" sqref="C51"/>
    </sheetView>
  </sheetViews>
  <sheetFormatPr defaultRowHeight="14.25"/>
  <cols>
    <col min="1" max="2" width="14" style="1561" customWidth="1"/>
    <col min="3" max="3" width="82.140625" style="1561" customWidth="1"/>
    <col min="4" max="4" width="15" style="1561" customWidth="1"/>
    <col min="5" max="5" width="14.85546875" style="1561" customWidth="1"/>
    <col min="6" max="6" width="14.85546875" style="1561" bestFit="1" customWidth="1"/>
    <col min="7" max="7" width="15" style="1561" customWidth="1"/>
    <col min="8" max="14" width="14.42578125" style="1562" customWidth="1"/>
    <col min="15" max="15" width="15.85546875" style="1562" customWidth="1"/>
    <col min="16" max="256" width="9.140625" style="1561"/>
    <col min="257" max="258" width="14" style="1561" customWidth="1"/>
    <col min="259" max="259" width="82.140625" style="1561" customWidth="1"/>
    <col min="260" max="260" width="15" style="1561" customWidth="1"/>
    <col min="261" max="261" width="14.85546875" style="1561" customWidth="1"/>
    <col min="262" max="262" width="14.85546875" style="1561" bestFit="1" customWidth="1"/>
    <col min="263" max="263" width="15" style="1561" customWidth="1"/>
    <col min="264" max="270" width="14.42578125" style="1561" customWidth="1"/>
    <col min="271" max="271" width="15.85546875" style="1561" customWidth="1"/>
    <col min="272" max="512" width="9.140625" style="1561"/>
    <col min="513" max="514" width="14" style="1561" customWidth="1"/>
    <col min="515" max="515" width="82.140625" style="1561" customWidth="1"/>
    <col min="516" max="516" width="15" style="1561" customWidth="1"/>
    <col min="517" max="517" width="14.85546875" style="1561" customWidth="1"/>
    <col min="518" max="518" width="14.85546875" style="1561" bestFit="1" customWidth="1"/>
    <col min="519" max="519" width="15" style="1561" customWidth="1"/>
    <col min="520" max="526" width="14.42578125" style="1561" customWidth="1"/>
    <col min="527" max="527" width="15.85546875" style="1561" customWidth="1"/>
    <col min="528" max="768" width="9.140625" style="1561"/>
    <col min="769" max="770" width="14" style="1561" customWidth="1"/>
    <col min="771" max="771" width="82.140625" style="1561" customWidth="1"/>
    <col min="772" max="772" width="15" style="1561" customWidth="1"/>
    <col min="773" max="773" width="14.85546875" style="1561" customWidth="1"/>
    <col min="774" max="774" width="14.85546875" style="1561" bestFit="1" customWidth="1"/>
    <col min="775" max="775" width="15" style="1561" customWidth="1"/>
    <col min="776" max="782" width="14.42578125" style="1561" customWidth="1"/>
    <col min="783" max="783" width="15.85546875" style="1561" customWidth="1"/>
    <col min="784" max="1024" width="9.140625" style="1561"/>
    <col min="1025" max="1026" width="14" style="1561" customWidth="1"/>
    <col min="1027" max="1027" width="82.140625" style="1561" customWidth="1"/>
    <col min="1028" max="1028" width="15" style="1561" customWidth="1"/>
    <col min="1029" max="1029" width="14.85546875" style="1561" customWidth="1"/>
    <col min="1030" max="1030" width="14.85546875" style="1561" bestFit="1" customWidth="1"/>
    <col min="1031" max="1031" width="15" style="1561" customWidth="1"/>
    <col min="1032" max="1038" width="14.42578125" style="1561" customWidth="1"/>
    <col min="1039" max="1039" width="15.85546875" style="1561" customWidth="1"/>
    <col min="1040" max="1280" width="9.140625" style="1561"/>
    <col min="1281" max="1282" width="14" style="1561" customWidth="1"/>
    <col min="1283" max="1283" width="82.140625" style="1561" customWidth="1"/>
    <col min="1284" max="1284" width="15" style="1561" customWidth="1"/>
    <col min="1285" max="1285" width="14.85546875" style="1561" customWidth="1"/>
    <col min="1286" max="1286" width="14.85546875" style="1561" bestFit="1" customWidth="1"/>
    <col min="1287" max="1287" width="15" style="1561" customWidth="1"/>
    <col min="1288" max="1294" width="14.42578125" style="1561" customWidth="1"/>
    <col min="1295" max="1295" width="15.85546875" style="1561" customWidth="1"/>
    <col min="1296" max="1536" width="9.140625" style="1561"/>
    <col min="1537" max="1538" width="14" style="1561" customWidth="1"/>
    <col min="1539" max="1539" width="82.140625" style="1561" customWidth="1"/>
    <col min="1540" max="1540" width="15" style="1561" customWidth="1"/>
    <col min="1541" max="1541" width="14.85546875" style="1561" customWidth="1"/>
    <col min="1542" max="1542" width="14.85546875" style="1561" bestFit="1" customWidth="1"/>
    <col min="1543" max="1543" width="15" style="1561" customWidth="1"/>
    <col min="1544" max="1550" width="14.42578125" style="1561" customWidth="1"/>
    <col min="1551" max="1551" width="15.85546875" style="1561" customWidth="1"/>
    <col min="1552" max="1792" width="9.140625" style="1561"/>
    <col min="1793" max="1794" width="14" style="1561" customWidth="1"/>
    <col min="1795" max="1795" width="82.140625" style="1561" customWidth="1"/>
    <col min="1796" max="1796" width="15" style="1561" customWidth="1"/>
    <col min="1797" max="1797" width="14.85546875" style="1561" customWidth="1"/>
    <col min="1798" max="1798" width="14.85546875" style="1561" bestFit="1" customWidth="1"/>
    <col min="1799" max="1799" width="15" style="1561" customWidth="1"/>
    <col min="1800" max="1806" width="14.42578125" style="1561" customWidth="1"/>
    <col min="1807" max="1807" width="15.85546875" style="1561" customWidth="1"/>
    <col min="1808" max="2048" width="9.140625" style="1561"/>
    <col min="2049" max="2050" width="14" style="1561" customWidth="1"/>
    <col min="2051" max="2051" width="82.140625" style="1561" customWidth="1"/>
    <col min="2052" max="2052" width="15" style="1561" customWidth="1"/>
    <col min="2053" max="2053" width="14.85546875" style="1561" customWidth="1"/>
    <col min="2054" max="2054" width="14.85546875" style="1561" bestFit="1" customWidth="1"/>
    <col min="2055" max="2055" width="15" style="1561" customWidth="1"/>
    <col min="2056" max="2062" width="14.42578125" style="1561" customWidth="1"/>
    <col min="2063" max="2063" width="15.85546875" style="1561" customWidth="1"/>
    <col min="2064" max="2304" width="9.140625" style="1561"/>
    <col min="2305" max="2306" width="14" style="1561" customWidth="1"/>
    <col min="2307" max="2307" width="82.140625" style="1561" customWidth="1"/>
    <col min="2308" max="2308" width="15" style="1561" customWidth="1"/>
    <col min="2309" max="2309" width="14.85546875" style="1561" customWidth="1"/>
    <col min="2310" max="2310" width="14.85546875" style="1561" bestFit="1" customWidth="1"/>
    <col min="2311" max="2311" width="15" style="1561" customWidth="1"/>
    <col min="2312" max="2318" width="14.42578125" style="1561" customWidth="1"/>
    <col min="2319" max="2319" width="15.85546875" style="1561" customWidth="1"/>
    <col min="2320" max="2560" width="9.140625" style="1561"/>
    <col min="2561" max="2562" width="14" style="1561" customWidth="1"/>
    <col min="2563" max="2563" width="82.140625" style="1561" customWidth="1"/>
    <col min="2564" max="2564" width="15" style="1561" customWidth="1"/>
    <col min="2565" max="2565" width="14.85546875" style="1561" customWidth="1"/>
    <col min="2566" max="2566" width="14.85546875" style="1561" bestFit="1" customWidth="1"/>
    <col min="2567" max="2567" width="15" style="1561" customWidth="1"/>
    <col min="2568" max="2574" width="14.42578125" style="1561" customWidth="1"/>
    <col min="2575" max="2575" width="15.85546875" style="1561" customWidth="1"/>
    <col min="2576" max="2816" width="9.140625" style="1561"/>
    <col min="2817" max="2818" width="14" style="1561" customWidth="1"/>
    <col min="2819" max="2819" width="82.140625" style="1561" customWidth="1"/>
    <col min="2820" max="2820" width="15" style="1561" customWidth="1"/>
    <col min="2821" max="2821" width="14.85546875" style="1561" customWidth="1"/>
    <col min="2822" max="2822" width="14.85546875" style="1561" bestFit="1" customWidth="1"/>
    <col min="2823" max="2823" width="15" style="1561" customWidth="1"/>
    <col min="2824" max="2830" width="14.42578125" style="1561" customWidth="1"/>
    <col min="2831" max="2831" width="15.85546875" style="1561" customWidth="1"/>
    <col min="2832" max="3072" width="9.140625" style="1561"/>
    <col min="3073" max="3074" width="14" style="1561" customWidth="1"/>
    <col min="3075" max="3075" width="82.140625" style="1561" customWidth="1"/>
    <col min="3076" max="3076" width="15" style="1561" customWidth="1"/>
    <col min="3077" max="3077" width="14.85546875" style="1561" customWidth="1"/>
    <col min="3078" max="3078" width="14.85546875" style="1561" bestFit="1" customWidth="1"/>
    <col min="3079" max="3079" width="15" style="1561" customWidth="1"/>
    <col min="3080" max="3086" width="14.42578125" style="1561" customWidth="1"/>
    <col min="3087" max="3087" width="15.85546875" style="1561" customWidth="1"/>
    <col min="3088" max="3328" width="9.140625" style="1561"/>
    <col min="3329" max="3330" width="14" style="1561" customWidth="1"/>
    <col min="3331" max="3331" width="82.140625" style="1561" customWidth="1"/>
    <col min="3332" max="3332" width="15" style="1561" customWidth="1"/>
    <col min="3333" max="3333" width="14.85546875" style="1561" customWidth="1"/>
    <col min="3334" max="3334" width="14.85546875" style="1561" bestFit="1" customWidth="1"/>
    <col min="3335" max="3335" width="15" style="1561" customWidth="1"/>
    <col min="3336" max="3342" width="14.42578125" style="1561" customWidth="1"/>
    <col min="3343" max="3343" width="15.85546875" style="1561" customWidth="1"/>
    <col min="3344" max="3584" width="9.140625" style="1561"/>
    <col min="3585" max="3586" width="14" style="1561" customWidth="1"/>
    <col min="3587" max="3587" width="82.140625" style="1561" customWidth="1"/>
    <col min="3588" max="3588" width="15" style="1561" customWidth="1"/>
    <col min="3589" max="3589" width="14.85546875" style="1561" customWidth="1"/>
    <col min="3590" max="3590" width="14.85546875" style="1561" bestFit="1" customWidth="1"/>
    <col min="3591" max="3591" width="15" style="1561" customWidth="1"/>
    <col min="3592" max="3598" width="14.42578125" style="1561" customWidth="1"/>
    <col min="3599" max="3599" width="15.85546875" style="1561" customWidth="1"/>
    <col min="3600" max="3840" width="9.140625" style="1561"/>
    <col min="3841" max="3842" width="14" style="1561" customWidth="1"/>
    <col min="3843" max="3843" width="82.140625" style="1561" customWidth="1"/>
    <col min="3844" max="3844" width="15" style="1561" customWidth="1"/>
    <col min="3845" max="3845" width="14.85546875" style="1561" customWidth="1"/>
    <col min="3846" max="3846" width="14.85546875" style="1561" bestFit="1" customWidth="1"/>
    <col min="3847" max="3847" width="15" style="1561" customWidth="1"/>
    <col min="3848" max="3854" width="14.42578125" style="1561" customWidth="1"/>
    <col min="3855" max="3855" width="15.85546875" style="1561" customWidth="1"/>
    <col min="3856" max="4096" width="9.140625" style="1561"/>
    <col min="4097" max="4098" width="14" style="1561" customWidth="1"/>
    <col min="4099" max="4099" width="82.140625" style="1561" customWidth="1"/>
    <col min="4100" max="4100" width="15" style="1561" customWidth="1"/>
    <col min="4101" max="4101" width="14.85546875" style="1561" customWidth="1"/>
    <col min="4102" max="4102" width="14.85546875" style="1561" bestFit="1" customWidth="1"/>
    <col min="4103" max="4103" width="15" style="1561" customWidth="1"/>
    <col min="4104" max="4110" width="14.42578125" style="1561" customWidth="1"/>
    <col min="4111" max="4111" width="15.85546875" style="1561" customWidth="1"/>
    <col min="4112" max="4352" width="9.140625" style="1561"/>
    <col min="4353" max="4354" width="14" style="1561" customWidth="1"/>
    <col min="4355" max="4355" width="82.140625" style="1561" customWidth="1"/>
    <col min="4356" max="4356" width="15" style="1561" customWidth="1"/>
    <col min="4357" max="4357" width="14.85546875" style="1561" customWidth="1"/>
    <col min="4358" max="4358" width="14.85546875" style="1561" bestFit="1" customWidth="1"/>
    <col min="4359" max="4359" width="15" style="1561" customWidth="1"/>
    <col min="4360" max="4366" width="14.42578125" style="1561" customWidth="1"/>
    <col min="4367" max="4367" width="15.85546875" style="1561" customWidth="1"/>
    <col min="4368" max="4608" width="9.140625" style="1561"/>
    <col min="4609" max="4610" width="14" style="1561" customWidth="1"/>
    <col min="4611" max="4611" width="82.140625" style="1561" customWidth="1"/>
    <col min="4612" max="4612" width="15" style="1561" customWidth="1"/>
    <col min="4613" max="4613" width="14.85546875" style="1561" customWidth="1"/>
    <col min="4614" max="4614" width="14.85546875" style="1561" bestFit="1" customWidth="1"/>
    <col min="4615" max="4615" width="15" style="1561" customWidth="1"/>
    <col min="4616" max="4622" width="14.42578125" style="1561" customWidth="1"/>
    <col min="4623" max="4623" width="15.85546875" style="1561" customWidth="1"/>
    <col min="4624" max="4864" width="9.140625" style="1561"/>
    <col min="4865" max="4866" width="14" style="1561" customWidth="1"/>
    <col min="4867" max="4867" width="82.140625" style="1561" customWidth="1"/>
    <col min="4868" max="4868" width="15" style="1561" customWidth="1"/>
    <col min="4869" max="4869" width="14.85546875" style="1561" customWidth="1"/>
    <col min="4870" max="4870" width="14.85546875" style="1561" bestFit="1" customWidth="1"/>
    <col min="4871" max="4871" width="15" style="1561" customWidth="1"/>
    <col min="4872" max="4878" width="14.42578125" style="1561" customWidth="1"/>
    <col min="4879" max="4879" width="15.85546875" style="1561" customWidth="1"/>
    <col min="4880" max="5120" width="9.140625" style="1561"/>
    <col min="5121" max="5122" width="14" style="1561" customWidth="1"/>
    <col min="5123" max="5123" width="82.140625" style="1561" customWidth="1"/>
    <col min="5124" max="5124" width="15" style="1561" customWidth="1"/>
    <col min="5125" max="5125" width="14.85546875" style="1561" customWidth="1"/>
    <col min="5126" max="5126" width="14.85546875" style="1561" bestFit="1" customWidth="1"/>
    <col min="5127" max="5127" width="15" style="1561" customWidth="1"/>
    <col min="5128" max="5134" width="14.42578125" style="1561" customWidth="1"/>
    <col min="5135" max="5135" width="15.85546875" style="1561" customWidth="1"/>
    <col min="5136" max="5376" width="9.140625" style="1561"/>
    <col min="5377" max="5378" width="14" style="1561" customWidth="1"/>
    <col min="5379" max="5379" width="82.140625" style="1561" customWidth="1"/>
    <col min="5380" max="5380" width="15" style="1561" customWidth="1"/>
    <col min="5381" max="5381" width="14.85546875" style="1561" customWidth="1"/>
    <col min="5382" max="5382" width="14.85546875" style="1561" bestFit="1" customWidth="1"/>
    <col min="5383" max="5383" width="15" style="1561" customWidth="1"/>
    <col min="5384" max="5390" width="14.42578125" style="1561" customWidth="1"/>
    <col min="5391" max="5391" width="15.85546875" style="1561" customWidth="1"/>
    <col min="5392" max="5632" width="9.140625" style="1561"/>
    <col min="5633" max="5634" width="14" style="1561" customWidth="1"/>
    <col min="5635" max="5635" width="82.140625" style="1561" customWidth="1"/>
    <col min="5636" max="5636" width="15" style="1561" customWidth="1"/>
    <col min="5637" max="5637" width="14.85546875" style="1561" customWidth="1"/>
    <col min="5638" max="5638" width="14.85546875" style="1561" bestFit="1" customWidth="1"/>
    <col min="5639" max="5639" width="15" style="1561" customWidth="1"/>
    <col min="5640" max="5646" width="14.42578125" style="1561" customWidth="1"/>
    <col min="5647" max="5647" width="15.85546875" style="1561" customWidth="1"/>
    <col min="5648" max="5888" width="9.140625" style="1561"/>
    <col min="5889" max="5890" width="14" style="1561" customWidth="1"/>
    <col min="5891" max="5891" width="82.140625" style="1561" customWidth="1"/>
    <col min="5892" max="5892" width="15" style="1561" customWidth="1"/>
    <col min="5893" max="5893" width="14.85546875" style="1561" customWidth="1"/>
    <col min="5894" max="5894" width="14.85546875" style="1561" bestFit="1" customWidth="1"/>
    <col min="5895" max="5895" width="15" style="1561" customWidth="1"/>
    <col min="5896" max="5902" width="14.42578125" style="1561" customWidth="1"/>
    <col min="5903" max="5903" width="15.85546875" style="1561" customWidth="1"/>
    <col min="5904" max="6144" width="9.140625" style="1561"/>
    <col min="6145" max="6146" width="14" style="1561" customWidth="1"/>
    <col min="6147" max="6147" width="82.140625" style="1561" customWidth="1"/>
    <col min="6148" max="6148" width="15" style="1561" customWidth="1"/>
    <col min="6149" max="6149" width="14.85546875" style="1561" customWidth="1"/>
    <col min="6150" max="6150" width="14.85546875" style="1561" bestFit="1" customWidth="1"/>
    <col min="6151" max="6151" width="15" style="1561" customWidth="1"/>
    <col min="6152" max="6158" width="14.42578125" style="1561" customWidth="1"/>
    <col min="6159" max="6159" width="15.85546875" style="1561" customWidth="1"/>
    <col min="6160" max="6400" width="9.140625" style="1561"/>
    <col min="6401" max="6402" width="14" style="1561" customWidth="1"/>
    <col min="6403" max="6403" width="82.140625" style="1561" customWidth="1"/>
    <col min="6404" max="6404" width="15" style="1561" customWidth="1"/>
    <col min="6405" max="6405" width="14.85546875" style="1561" customWidth="1"/>
    <col min="6406" max="6406" width="14.85546875" style="1561" bestFit="1" customWidth="1"/>
    <col min="6407" max="6407" width="15" style="1561" customWidth="1"/>
    <col min="6408" max="6414" width="14.42578125" style="1561" customWidth="1"/>
    <col min="6415" max="6415" width="15.85546875" style="1561" customWidth="1"/>
    <col min="6416" max="6656" width="9.140625" style="1561"/>
    <col min="6657" max="6658" width="14" style="1561" customWidth="1"/>
    <col min="6659" max="6659" width="82.140625" style="1561" customWidth="1"/>
    <col min="6660" max="6660" width="15" style="1561" customWidth="1"/>
    <col min="6661" max="6661" width="14.85546875" style="1561" customWidth="1"/>
    <col min="6662" max="6662" width="14.85546875" style="1561" bestFit="1" customWidth="1"/>
    <col min="6663" max="6663" width="15" style="1561" customWidth="1"/>
    <col min="6664" max="6670" width="14.42578125" style="1561" customWidth="1"/>
    <col min="6671" max="6671" width="15.85546875" style="1561" customWidth="1"/>
    <col min="6672" max="6912" width="9.140625" style="1561"/>
    <col min="6913" max="6914" width="14" style="1561" customWidth="1"/>
    <col min="6915" max="6915" width="82.140625" style="1561" customWidth="1"/>
    <col min="6916" max="6916" width="15" style="1561" customWidth="1"/>
    <col min="6917" max="6917" width="14.85546875" style="1561" customWidth="1"/>
    <col min="6918" max="6918" width="14.85546875" style="1561" bestFit="1" customWidth="1"/>
    <col min="6919" max="6919" width="15" style="1561" customWidth="1"/>
    <col min="6920" max="6926" width="14.42578125" style="1561" customWidth="1"/>
    <col min="6927" max="6927" width="15.85546875" style="1561" customWidth="1"/>
    <col min="6928" max="7168" width="9.140625" style="1561"/>
    <col min="7169" max="7170" width="14" style="1561" customWidth="1"/>
    <col min="7171" max="7171" width="82.140625" style="1561" customWidth="1"/>
    <col min="7172" max="7172" width="15" style="1561" customWidth="1"/>
    <col min="7173" max="7173" width="14.85546875" style="1561" customWidth="1"/>
    <col min="7174" max="7174" width="14.85546875" style="1561" bestFit="1" customWidth="1"/>
    <col min="7175" max="7175" width="15" style="1561" customWidth="1"/>
    <col min="7176" max="7182" width="14.42578125" style="1561" customWidth="1"/>
    <col min="7183" max="7183" width="15.85546875" style="1561" customWidth="1"/>
    <col min="7184" max="7424" width="9.140625" style="1561"/>
    <col min="7425" max="7426" width="14" style="1561" customWidth="1"/>
    <col min="7427" max="7427" width="82.140625" style="1561" customWidth="1"/>
    <col min="7428" max="7428" width="15" style="1561" customWidth="1"/>
    <col min="7429" max="7429" width="14.85546875" style="1561" customWidth="1"/>
    <col min="7430" max="7430" width="14.85546875" style="1561" bestFit="1" customWidth="1"/>
    <col min="7431" max="7431" width="15" style="1561" customWidth="1"/>
    <col min="7432" max="7438" width="14.42578125" style="1561" customWidth="1"/>
    <col min="7439" max="7439" width="15.85546875" style="1561" customWidth="1"/>
    <col min="7440" max="7680" width="9.140625" style="1561"/>
    <col min="7681" max="7682" width="14" style="1561" customWidth="1"/>
    <col min="7683" max="7683" width="82.140625" style="1561" customWidth="1"/>
    <col min="7684" max="7684" width="15" style="1561" customWidth="1"/>
    <col min="7685" max="7685" width="14.85546875" style="1561" customWidth="1"/>
    <col min="7686" max="7686" width="14.85546875" style="1561" bestFit="1" customWidth="1"/>
    <col min="7687" max="7687" width="15" style="1561" customWidth="1"/>
    <col min="7688" max="7694" width="14.42578125" style="1561" customWidth="1"/>
    <col min="7695" max="7695" width="15.85546875" style="1561" customWidth="1"/>
    <col min="7696" max="7936" width="9.140625" style="1561"/>
    <col min="7937" max="7938" width="14" style="1561" customWidth="1"/>
    <col min="7939" max="7939" width="82.140625" style="1561" customWidth="1"/>
    <col min="7940" max="7940" width="15" style="1561" customWidth="1"/>
    <col min="7941" max="7941" width="14.85546875" style="1561" customWidth="1"/>
    <col min="7942" max="7942" width="14.85546875" style="1561" bestFit="1" customWidth="1"/>
    <col min="7943" max="7943" width="15" style="1561" customWidth="1"/>
    <col min="7944" max="7950" width="14.42578125" style="1561" customWidth="1"/>
    <col min="7951" max="7951" width="15.85546875" style="1561" customWidth="1"/>
    <col min="7952" max="8192" width="9.140625" style="1561"/>
    <col min="8193" max="8194" width="14" style="1561" customWidth="1"/>
    <col min="8195" max="8195" width="82.140625" style="1561" customWidth="1"/>
    <col min="8196" max="8196" width="15" style="1561" customWidth="1"/>
    <col min="8197" max="8197" width="14.85546875" style="1561" customWidth="1"/>
    <col min="8198" max="8198" width="14.85546875" style="1561" bestFit="1" customWidth="1"/>
    <col min="8199" max="8199" width="15" style="1561" customWidth="1"/>
    <col min="8200" max="8206" width="14.42578125" style="1561" customWidth="1"/>
    <col min="8207" max="8207" width="15.85546875" style="1561" customWidth="1"/>
    <col min="8208" max="8448" width="9.140625" style="1561"/>
    <col min="8449" max="8450" width="14" style="1561" customWidth="1"/>
    <col min="8451" max="8451" width="82.140625" style="1561" customWidth="1"/>
    <col min="8452" max="8452" width="15" style="1561" customWidth="1"/>
    <col min="8453" max="8453" width="14.85546875" style="1561" customWidth="1"/>
    <col min="8454" max="8454" width="14.85546875" style="1561" bestFit="1" customWidth="1"/>
    <col min="8455" max="8455" width="15" style="1561" customWidth="1"/>
    <col min="8456" max="8462" width="14.42578125" style="1561" customWidth="1"/>
    <col min="8463" max="8463" width="15.85546875" style="1561" customWidth="1"/>
    <col min="8464" max="8704" width="9.140625" style="1561"/>
    <col min="8705" max="8706" width="14" style="1561" customWidth="1"/>
    <col min="8707" max="8707" width="82.140625" style="1561" customWidth="1"/>
    <col min="8708" max="8708" width="15" style="1561" customWidth="1"/>
    <col min="8709" max="8709" width="14.85546875" style="1561" customWidth="1"/>
    <col min="8710" max="8710" width="14.85546875" style="1561" bestFit="1" customWidth="1"/>
    <col min="8711" max="8711" width="15" style="1561" customWidth="1"/>
    <col min="8712" max="8718" width="14.42578125" style="1561" customWidth="1"/>
    <col min="8719" max="8719" width="15.85546875" style="1561" customWidth="1"/>
    <col min="8720" max="8960" width="9.140625" style="1561"/>
    <col min="8961" max="8962" width="14" style="1561" customWidth="1"/>
    <col min="8963" max="8963" width="82.140625" style="1561" customWidth="1"/>
    <col min="8964" max="8964" width="15" style="1561" customWidth="1"/>
    <col min="8965" max="8965" width="14.85546875" style="1561" customWidth="1"/>
    <col min="8966" max="8966" width="14.85546875" style="1561" bestFit="1" customWidth="1"/>
    <col min="8967" max="8967" width="15" style="1561" customWidth="1"/>
    <col min="8968" max="8974" width="14.42578125" style="1561" customWidth="1"/>
    <col min="8975" max="8975" width="15.85546875" style="1561" customWidth="1"/>
    <col min="8976" max="9216" width="9.140625" style="1561"/>
    <col min="9217" max="9218" width="14" style="1561" customWidth="1"/>
    <col min="9219" max="9219" width="82.140625" style="1561" customWidth="1"/>
    <col min="9220" max="9220" width="15" style="1561" customWidth="1"/>
    <col min="9221" max="9221" width="14.85546875" style="1561" customWidth="1"/>
    <col min="9222" max="9222" width="14.85546875" style="1561" bestFit="1" customWidth="1"/>
    <col min="9223" max="9223" width="15" style="1561" customWidth="1"/>
    <col min="9224" max="9230" width="14.42578125" style="1561" customWidth="1"/>
    <col min="9231" max="9231" width="15.85546875" style="1561" customWidth="1"/>
    <col min="9232" max="9472" width="9.140625" style="1561"/>
    <col min="9473" max="9474" width="14" style="1561" customWidth="1"/>
    <col min="9475" max="9475" width="82.140625" style="1561" customWidth="1"/>
    <col min="9476" max="9476" width="15" style="1561" customWidth="1"/>
    <col min="9477" max="9477" width="14.85546875" style="1561" customWidth="1"/>
    <col min="9478" max="9478" width="14.85546875" style="1561" bestFit="1" customWidth="1"/>
    <col min="9479" max="9479" width="15" style="1561" customWidth="1"/>
    <col min="9480" max="9486" width="14.42578125" style="1561" customWidth="1"/>
    <col min="9487" max="9487" width="15.85546875" style="1561" customWidth="1"/>
    <col min="9488" max="9728" width="9.140625" style="1561"/>
    <col min="9729" max="9730" width="14" style="1561" customWidth="1"/>
    <col min="9731" max="9731" width="82.140625" style="1561" customWidth="1"/>
    <col min="9732" max="9732" width="15" style="1561" customWidth="1"/>
    <col min="9733" max="9733" width="14.85546875" style="1561" customWidth="1"/>
    <col min="9734" max="9734" width="14.85546875" style="1561" bestFit="1" customWidth="1"/>
    <col min="9735" max="9735" width="15" style="1561" customWidth="1"/>
    <col min="9736" max="9742" width="14.42578125" style="1561" customWidth="1"/>
    <col min="9743" max="9743" width="15.85546875" style="1561" customWidth="1"/>
    <col min="9744" max="9984" width="9.140625" style="1561"/>
    <col min="9985" max="9986" width="14" style="1561" customWidth="1"/>
    <col min="9987" max="9987" width="82.140625" style="1561" customWidth="1"/>
    <col min="9988" max="9988" width="15" style="1561" customWidth="1"/>
    <col min="9989" max="9989" width="14.85546875" style="1561" customWidth="1"/>
    <col min="9990" max="9990" width="14.85546875" style="1561" bestFit="1" customWidth="1"/>
    <col min="9991" max="9991" width="15" style="1561" customWidth="1"/>
    <col min="9992" max="9998" width="14.42578125" style="1561" customWidth="1"/>
    <col min="9999" max="9999" width="15.85546875" style="1561" customWidth="1"/>
    <col min="10000" max="10240" width="9.140625" style="1561"/>
    <col min="10241" max="10242" width="14" style="1561" customWidth="1"/>
    <col min="10243" max="10243" width="82.140625" style="1561" customWidth="1"/>
    <col min="10244" max="10244" width="15" style="1561" customWidth="1"/>
    <col min="10245" max="10245" width="14.85546875" style="1561" customWidth="1"/>
    <col min="10246" max="10246" width="14.85546875" style="1561" bestFit="1" customWidth="1"/>
    <col min="10247" max="10247" width="15" style="1561" customWidth="1"/>
    <col min="10248" max="10254" width="14.42578125" style="1561" customWidth="1"/>
    <col min="10255" max="10255" width="15.85546875" style="1561" customWidth="1"/>
    <col min="10256" max="10496" width="9.140625" style="1561"/>
    <col min="10497" max="10498" width="14" style="1561" customWidth="1"/>
    <col min="10499" max="10499" width="82.140625" style="1561" customWidth="1"/>
    <col min="10500" max="10500" width="15" style="1561" customWidth="1"/>
    <col min="10501" max="10501" width="14.85546875" style="1561" customWidth="1"/>
    <col min="10502" max="10502" width="14.85546875" style="1561" bestFit="1" customWidth="1"/>
    <col min="10503" max="10503" width="15" style="1561" customWidth="1"/>
    <col min="10504" max="10510" width="14.42578125" style="1561" customWidth="1"/>
    <col min="10511" max="10511" width="15.85546875" style="1561" customWidth="1"/>
    <col min="10512" max="10752" width="9.140625" style="1561"/>
    <col min="10753" max="10754" width="14" style="1561" customWidth="1"/>
    <col min="10755" max="10755" width="82.140625" style="1561" customWidth="1"/>
    <col min="10756" max="10756" width="15" style="1561" customWidth="1"/>
    <col min="10757" max="10757" width="14.85546875" style="1561" customWidth="1"/>
    <col min="10758" max="10758" width="14.85546875" style="1561" bestFit="1" customWidth="1"/>
    <col min="10759" max="10759" width="15" style="1561" customWidth="1"/>
    <col min="10760" max="10766" width="14.42578125" style="1561" customWidth="1"/>
    <col min="10767" max="10767" width="15.85546875" style="1561" customWidth="1"/>
    <col min="10768" max="11008" width="9.140625" style="1561"/>
    <col min="11009" max="11010" width="14" style="1561" customWidth="1"/>
    <col min="11011" max="11011" width="82.140625" style="1561" customWidth="1"/>
    <col min="11012" max="11012" width="15" style="1561" customWidth="1"/>
    <col min="11013" max="11013" width="14.85546875" style="1561" customWidth="1"/>
    <col min="11014" max="11014" width="14.85546875" style="1561" bestFit="1" customWidth="1"/>
    <col min="11015" max="11015" width="15" style="1561" customWidth="1"/>
    <col min="11016" max="11022" width="14.42578125" style="1561" customWidth="1"/>
    <col min="11023" max="11023" width="15.85546875" style="1561" customWidth="1"/>
    <col min="11024" max="11264" width="9.140625" style="1561"/>
    <col min="11265" max="11266" width="14" style="1561" customWidth="1"/>
    <col min="11267" max="11267" width="82.140625" style="1561" customWidth="1"/>
    <col min="11268" max="11268" width="15" style="1561" customWidth="1"/>
    <col min="11269" max="11269" width="14.85546875" style="1561" customWidth="1"/>
    <col min="11270" max="11270" width="14.85546875" style="1561" bestFit="1" customWidth="1"/>
    <col min="11271" max="11271" width="15" style="1561" customWidth="1"/>
    <col min="11272" max="11278" width="14.42578125" style="1561" customWidth="1"/>
    <col min="11279" max="11279" width="15.85546875" style="1561" customWidth="1"/>
    <col min="11280" max="11520" width="9.140625" style="1561"/>
    <col min="11521" max="11522" width="14" style="1561" customWidth="1"/>
    <col min="11523" max="11523" width="82.140625" style="1561" customWidth="1"/>
    <col min="11524" max="11524" width="15" style="1561" customWidth="1"/>
    <col min="11525" max="11525" width="14.85546875" style="1561" customWidth="1"/>
    <col min="11526" max="11526" width="14.85546875" style="1561" bestFit="1" customWidth="1"/>
    <col min="11527" max="11527" width="15" style="1561" customWidth="1"/>
    <col min="11528" max="11534" width="14.42578125" style="1561" customWidth="1"/>
    <col min="11535" max="11535" width="15.85546875" style="1561" customWidth="1"/>
    <col min="11536" max="11776" width="9.140625" style="1561"/>
    <col min="11777" max="11778" width="14" style="1561" customWidth="1"/>
    <col min="11779" max="11779" width="82.140625" style="1561" customWidth="1"/>
    <col min="11780" max="11780" width="15" style="1561" customWidth="1"/>
    <col min="11781" max="11781" width="14.85546875" style="1561" customWidth="1"/>
    <col min="11782" max="11782" width="14.85546875" style="1561" bestFit="1" customWidth="1"/>
    <col min="11783" max="11783" width="15" style="1561" customWidth="1"/>
    <col min="11784" max="11790" width="14.42578125" style="1561" customWidth="1"/>
    <col min="11791" max="11791" width="15.85546875" style="1561" customWidth="1"/>
    <col min="11792" max="12032" width="9.140625" style="1561"/>
    <col min="12033" max="12034" width="14" style="1561" customWidth="1"/>
    <col min="12035" max="12035" width="82.140625" style="1561" customWidth="1"/>
    <col min="12036" max="12036" width="15" style="1561" customWidth="1"/>
    <col min="12037" max="12037" width="14.85546875" style="1561" customWidth="1"/>
    <col min="12038" max="12038" width="14.85546875" style="1561" bestFit="1" customWidth="1"/>
    <col min="12039" max="12039" width="15" style="1561" customWidth="1"/>
    <col min="12040" max="12046" width="14.42578125" style="1561" customWidth="1"/>
    <col min="12047" max="12047" width="15.85546875" style="1561" customWidth="1"/>
    <col min="12048" max="12288" width="9.140625" style="1561"/>
    <col min="12289" max="12290" width="14" style="1561" customWidth="1"/>
    <col min="12291" max="12291" width="82.140625" style="1561" customWidth="1"/>
    <col min="12292" max="12292" width="15" style="1561" customWidth="1"/>
    <col min="12293" max="12293" width="14.85546875" style="1561" customWidth="1"/>
    <col min="12294" max="12294" width="14.85546875" style="1561" bestFit="1" customWidth="1"/>
    <col min="12295" max="12295" width="15" style="1561" customWidth="1"/>
    <col min="12296" max="12302" width="14.42578125" style="1561" customWidth="1"/>
    <col min="12303" max="12303" width="15.85546875" style="1561" customWidth="1"/>
    <col min="12304" max="12544" width="9.140625" style="1561"/>
    <col min="12545" max="12546" width="14" style="1561" customWidth="1"/>
    <col min="12547" max="12547" width="82.140625" style="1561" customWidth="1"/>
    <col min="12548" max="12548" width="15" style="1561" customWidth="1"/>
    <col min="12549" max="12549" width="14.85546875" style="1561" customWidth="1"/>
    <col min="12550" max="12550" width="14.85546875" style="1561" bestFit="1" customWidth="1"/>
    <col min="12551" max="12551" width="15" style="1561" customWidth="1"/>
    <col min="12552" max="12558" width="14.42578125" style="1561" customWidth="1"/>
    <col min="12559" max="12559" width="15.85546875" style="1561" customWidth="1"/>
    <col min="12560" max="12800" width="9.140625" style="1561"/>
    <col min="12801" max="12802" width="14" style="1561" customWidth="1"/>
    <col min="12803" max="12803" width="82.140625" style="1561" customWidth="1"/>
    <col min="12804" max="12804" width="15" style="1561" customWidth="1"/>
    <col min="12805" max="12805" width="14.85546875" style="1561" customWidth="1"/>
    <col min="12806" max="12806" width="14.85546875" style="1561" bestFit="1" customWidth="1"/>
    <col min="12807" max="12807" width="15" style="1561" customWidth="1"/>
    <col min="12808" max="12814" width="14.42578125" style="1561" customWidth="1"/>
    <col min="12815" max="12815" width="15.85546875" style="1561" customWidth="1"/>
    <col min="12816" max="13056" width="9.140625" style="1561"/>
    <col min="13057" max="13058" width="14" style="1561" customWidth="1"/>
    <col min="13059" max="13059" width="82.140625" style="1561" customWidth="1"/>
    <col min="13060" max="13060" width="15" style="1561" customWidth="1"/>
    <col min="13061" max="13061" width="14.85546875" style="1561" customWidth="1"/>
    <col min="13062" max="13062" width="14.85546875" style="1561" bestFit="1" customWidth="1"/>
    <col min="13063" max="13063" width="15" style="1561" customWidth="1"/>
    <col min="13064" max="13070" width="14.42578125" style="1561" customWidth="1"/>
    <col min="13071" max="13071" width="15.85546875" style="1561" customWidth="1"/>
    <col min="13072" max="13312" width="9.140625" style="1561"/>
    <col min="13313" max="13314" width="14" style="1561" customWidth="1"/>
    <col min="13315" max="13315" width="82.140625" style="1561" customWidth="1"/>
    <col min="13316" max="13316" width="15" style="1561" customWidth="1"/>
    <col min="13317" max="13317" width="14.85546875" style="1561" customWidth="1"/>
    <col min="13318" max="13318" width="14.85546875" style="1561" bestFit="1" customWidth="1"/>
    <col min="13319" max="13319" width="15" style="1561" customWidth="1"/>
    <col min="13320" max="13326" width="14.42578125" style="1561" customWidth="1"/>
    <col min="13327" max="13327" width="15.85546875" style="1561" customWidth="1"/>
    <col min="13328" max="13568" width="9.140625" style="1561"/>
    <col min="13569" max="13570" width="14" style="1561" customWidth="1"/>
    <col min="13571" max="13571" width="82.140625" style="1561" customWidth="1"/>
    <col min="13572" max="13572" width="15" style="1561" customWidth="1"/>
    <col min="13573" max="13573" width="14.85546875" style="1561" customWidth="1"/>
    <col min="13574" max="13574" width="14.85546875" style="1561" bestFit="1" customWidth="1"/>
    <col min="13575" max="13575" width="15" style="1561" customWidth="1"/>
    <col min="13576" max="13582" width="14.42578125" style="1561" customWidth="1"/>
    <col min="13583" max="13583" width="15.85546875" style="1561" customWidth="1"/>
    <col min="13584" max="13824" width="9.140625" style="1561"/>
    <col min="13825" max="13826" width="14" style="1561" customWidth="1"/>
    <col min="13827" max="13827" width="82.140625" style="1561" customWidth="1"/>
    <col min="13828" max="13828" width="15" style="1561" customWidth="1"/>
    <col min="13829" max="13829" width="14.85546875" style="1561" customWidth="1"/>
    <col min="13830" max="13830" width="14.85546875" style="1561" bestFit="1" customWidth="1"/>
    <col min="13831" max="13831" width="15" style="1561" customWidth="1"/>
    <col min="13832" max="13838" width="14.42578125" style="1561" customWidth="1"/>
    <col min="13839" max="13839" width="15.85546875" style="1561" customWidth="1"/>
    <col min="13840" max="14080" width="9.140625" style="1561"/>
    <col min="14081" max="14082" width="14" style="1561" customWidth="1"/>
    <col min="14083" max="14083" width="82.140625" style="1561" customWidth="1"/>
    <col min="14084" max="14084" width="15" style="1561" customWidth="1"/>
    <col min="14085" max="14085" width="14.85546875" style="1561" customWidth="1"/>
    <col min="14086" max="14086" width="14.85546875" style="1561" bestFit="1" customWidth="1"/>
    <col min="14087" max="14087" width="15" style="1561" customWidth="1"/>
    <col min="14088" max="14094" width="14.42578125" style="1561" customWidth="1"/>
    <col min="14095" max="14095" width="15.85546875" style="1561" customWidth="1"/>
    <col min="14096" max="14336" width="9.140625" style="1561"/>
    <col min="14337" max="14338" width="14" style="1561" customWidth="1"/>
    <col min="14339" max="14339" width="82.140625" style="1561" customWidth="1"/>
    <col min="14340" max="14340" width="15" style="1561" customWidth="1"/>
    <col min="14341" max="14341" width="14.85546875" style="1561" customWidth="1"/>
    <col min="14342" max="14342" width="14.85546875" style="1561" bestFit="1" customWidth="1"/>
    <col min="14343" max="14343" width="15" style="1561" customWidth="1"/>
    <col min="14344" max="14350" width="14.42578125" style="1561" customWidth="1"/>
    <col min="14351" max="14351" width="15.85546875" style="1561" customWidth="1"/>
    <col min="14352" max="14592" width="9.140625" style="1561"/>
    <col min="14593" max="14594" width="14" style="1561" customWidth="1"/>
    <col min="14595" max="14595" width="82.140625" style="1561" customWidth="1"/>
    <col min="14596" max="14596" width="15" style="1561" customWidth="1"/>
    <col min="14597" max="14597" width="14.85546875" style="1561" customWidth="1"/>
    <col min="14598" max="14598" width="14.85546875" style="1561" bestFit="1" customWidth="1"/>
    <col min="14599" max="14599" width="15" style="1561" customWidth="1"/>
    <col min="14600" max="14606" width="14.42578125" style="1561" customWidth="1"/>
    <col min="14607" max="14607" width="15.85546875" style="1561" customWidth="1"/>
    <col min="14608" max="14848" width="9.140625" style="1561"/>
    <col min="14849" max="14850" width="14" style="1561" customWidth="1"/>
    <col min="14851" max="14851" width="82.140625" style="1561" customWidth="1"/>
    <col min="14852" max="14852" width="15" style="1561" customWidth="1"/>
    <col min="14853" max="14853" width="14.85546875" style="1561" customWidth="1"/>
    <col min="14854" max="14854" width="14.85546875" style="1561" bestFit="1" customWidth="1"/>
    <col min="14855" max="14855" width="15" style="1561" customWidth="1"/>
    <col min="14856" max="14862" width="14.42578125" style="1561" customWidth="1"/>
    <col min="14863" max="14863" width="15.85546875" style="1561" customWidth="1"/>
    <col min="14864" max="15104" width="9.140625" style="1561"/>
    <col min="15105" max="15106" width="14" style="1561" customWidth="1"/>
    <col min="15107" max="15107" width="82.140625" style="1561" customWidth="1"/>
    <col min="15108" max="15108" width="15" style="1561" customWidth="1"/>
    <col min="15109" max="15109" width="14.85546875" style="1561" customWidth="1"/>
    <col min="15110" max="15110" width="14.85546875" style="1561" bestFit="1" customWidth="1"/>
    <col min="15111" max="15111" width="15" style="1561" customWidth="1"/>
    <col min="15112" max="15118" width="14.42578125" style="1561" customWidth="1"/>
    <col min="15119" max="15119" width="15.85546875" style="1561" customWidth="1"/>
    <col min="15120" max="15360" width="9.140625" style="1561"/>
    <col min="15361" max="15362" width="14" style="1561" customWidth="1"/>
    <col min="15363" max="15363" width="82.140625" style="1561" customWidth="1"/>
    <col min="15364" max="15364" width="15" style="1561" customWidth="1"/>
    <col min="15365" max="15365" width="14.85546875" style="1561" customWidth="1"/>
    <col min="15366" max="15366" width="14.85546875" style="1561" bestFit="1" customWidth="1"/>
    <col min="15367" max="15367" width="15" style="1561" customWidth="1"/>
    <col min="15368" max="15374" width="14.42578125" style="1561" customWidth="1"/>
    <col min="15375" max="15375" width="15.85546875" style="1561" customWidth="1"/>
    <col min="15376" max="15616" width="9.140625" style="1561"/>
    <col min="15617" max="15618" width="14" style="1561" customWidth="1"/>
    <col min="15619" max="15619" width="82.140625" style="1561" customWidth="1"/>
    <col min="15620" max="15620" width="15" style="1561" customWidth="1"/>
    <col min="15621" max="15621" width="14.85546875" style="1561" customWidth="1"/>
    <col min="15622" max="15622" width="14.85546875" style="1561" bestFit="1" customWidth="1"/>
    <col min="15623" max="15623" width="15" style="1561" customWidth="1"/>
    <col min="15624" max="15630" width="14.42578125" style="1561" customWidth="1"/>
    <col min="15631" max="15631" width="15.85546875" style="1561" customWidth="1"/>
    <col min="15632" max="15872" width="9.140625" style="1561"/>
    <col min="15873" max="15874" width="14" style="1561" customWidth="1"/>
    <col min="15875" max="15875" width="82.140625" style="1561" customWidth="1"/>
    <col min="15876" max="15876" width="15" style="1561" customWidth="1"/>
    <col min="15877" max="15877" width="14.85546875" style="1561" customWidth="1"/>
    <col min="15878" max="15878" width="14.85546875" style="1561" bestFit="1" customWidth="1"/>
    <col min="15879" max="15879" width="15" style="1561" customWidth="1"/>
    <col min="15880" max="15886" width="14.42578125" style="1561" customWidth="1"/>
    <col min="15887" max="15887" width="15.85546875" style="1561" customWidth="1"/>
    <col min="15888" max="16128" width="9.140625" style="1561"/>
    <col min="16129" max="16130" width="14" style="1561" customWidth="1"/>
    <col min="16131" max="16131" width="82.140625" style="1561" customWidth="1"/>
    <col min="16132" max="16132" width="15" style="1561" customWidth="1"/>
    <col min="16133" max="16133" width="14.85546875" style="1561" customWidth="1"/>
    <col min="16134" max="16134" width="14.85546875" style="1561" bestFit="1" customWidth="1"/>
    <col min="16135" max="16135" width="15" style="1561" customWidth="1"/>
    <col min="16136" max="16142" width="14.42578125" style="1561" customWidth="1"/>
    <col min="16143" max="16143" width="15.85546875" style="1561" customWidth="1"/>
    <col min="16144" max="16384" width="9.140625" style="1561"/>
  </cols>
  <sheetData>
    <row r="1" spans="1:15" s="1521" customFormat="1" ht="16.5">
      <c r="A1" s="1514" t="s">
        <v>855</v>
      </c>
      <c r="B1" s="1515"/>
      <c r="C1" s="1516"/>
      <c r="D1" s="1516"/>
      <c r="E1" s="1516"/>
      <c r="F1" s="1517"/>
      <c r="G1" s="1518"/>
      <c r="H1" s="1518"/>
      <c r="I1" s="1519"/>
      <c r="J1" s="1519"/>
      <c r="K1" s="1519"/>
      <c r="L1" s="1519"/>
      <c r="M1" s="1519"/>
      <c r="N1" s="1519"/>
      <c r="O1" s="1520"/>
    </row>
    <row r="2" spans="1:15" s="1522" customFormat="1" ht="16.5">
      <c r="A2" s="1790" t="s">
        <v>856</v>
      </c>
      <c r="B2" s="1790"/>
      <c r="C2" s="1790"/>
      <c r="D2" s="1790"/>
      <c r="E2" s="1790"/>
      <c r="F2" s="1790"/>
      <c r="G2" s="1790"/>
      <c r="H2" s="1790"/>
      <c r="I2" s="1790"/>
      <c r="J2" s="1790"/>
      <c r="K2" s="1790"/>
      <c r="L2" s="1790"/>
      <c r="M2" s="1790"/>
      <c r="N2" s="1790"/>
      <c r="O2" s="1790"/>
    </row>
    <row r="3" spans="1:15" s="1522" customFormat="1" ht="16.5">
      <c r="A3" s="1523"/>
      <c r="B3" s="1523"/>
      <c r="C3" s="1523"/>
      <c r="D3" s="1523"/>
      <c r="E3" s="1523"/>
      <c r="F3" s="1523"/>
      <c r="G3" s="1523"/>
      <c r="H3" s="1523"/>
      <c r="I3" s="1523"/>
      <c r="J3" s="1523"/>
      <c r="K3" s="1523"/>
      <c r="L3" s="1523"/>
      <c r="M3" s="1523"/>
      <c r="N3" s="1523"/>
      <c r="O3" s="1523"/>
    </row>
    <row r="4" spans="1:15" s="1527" customFormat="1" ht="12.75" customHeight="1">
      <c r="A4" s="1524"/>
      <c r="B4" s="1524"/>
      <c r="C4" s="1524"/>
      <c r="D4" s="1524"/>
      <c r="E4" s="1524"/>
      <c r="F4" s="1524"/>
      <c r="G4" s="1524"/>
      <c r="H4" s="1525"/>
      <c r="I4" s="1526"/>
      <c r="J4" s="1525"/>
      <c r="K4" s="1525"/>
      <c r="L4" s="1525"/>
      <c r="M4" s="1525"/>
      <c r="N4" s="1525"/>
      <c r="O4" s="1526" t="s">
        <v>2</v>
      </c>
    </row>
    <row r="5" spans="1:15" s="1527" customFormat="1" ht="21.75" customHeight="1">
      <c r="A5" s="1791" t="s">
        <v>857</v>
      </c>
      <c r="B5" s="1791"/>
      <c r="C5" s="1786" t="s">
        <v>858</v>
      </c>
      <c r="D5" s="1792" t="s">
        <v>859</v>
      </c>
      <c r="E5" s="1793"/>
      <c r="F5" s="1793"/>
      <c r="G5" s="1793"/>
      <c r="H5" s="1793"/>
      <c r="I5" s="1793"/>
      <c r="J5" s="1793"/>
      <c r="K5" s="1793"/>
      <c r="L5" s="1793"/>
      <c r="M5" s="1793"/>
      <c r="N5" s="1794"/>
      <c r="O5" s="1795" t="s">
        <v>860</v>
      </c>
    </row>
    <row r="6" spans="1:15" s="1527" customFormat="1" ht="11.25" customHeight="1">
      <c r="A6" s="1786" t="s">
        <v>861</v>
      </c>
      <c r="B6" s="1798" t="s">
        <v>862</v>
      </c>
      <c r="C6" s="1782"/>
      <c r="D6" s="1786">
        <v>2020</v>
      </c>
      <c r="E6" s="1782">
        <v>2019</v>
      </c>
      <c r="F6" s="1782">
        <v>2018</v>
      </c>
      <c r="G6" s="1782">
        <v>2017</v>
      </c>
      <c r="H6" s="1782">
        <v>2016</v>
      </c>
      <c r="I6" s="1782">
        <v>2015</v>
      </c>
      <c r="J6" s="1784">
        <v>2014</v>
      </c>
      <c r="K6" s="1784">
        <v>2013</v>
      </c>
      <c r="L6" s="1784">
        <v>2012</v>
      </c>
      <c r="M6" s="1784">
        <v>2011</v>
      </c>
      <c r="N6" s="1784">
        <v>2010</v>
      </c>
      <c r="O6" s="1796"/>
    </row>
    <row r="7" spans="1:15" s="1527" customFormat="1" ht="12" customHeight="1">
      <c r="A7" s="1782"/>
      <c r="B7" s="1799"/>
      <c r="C7" s="1782"/>
      <c r="D7" s="1782"/>
      <c r="E7" s="1782"/>
      <c r="F7" s="1782"/>
      <c r="G7" s="1782"/>
      <c r="H7" s="1782"/>
      <c r="I7" s="1782"/>
      <c r="J7" s="1784"/>
      <c r="K7" s="1784"/>
      <c r="L7" s="1784"/>
      <c r="M7" s="1784"/>
      <c r="N7" s="1784"/>
      <c r="O7" s="1796"/>
    </row>
    <row r="8" spans="1:15" s="1527" customFormat="1" ht="12" customHeight="1">
      <c r="A8" s="1782"/>
      <c r="B8" s="1799"/>
      <c r="C8" s="1782"/>
      <c r="D8" s="1782"/>
      <c r="E8" s="1782"/>
      <c r="F8" s="1782"/>
      <c r="G8" s="1782"/>
      <c r="H8" s="1782"/>
      <c r="I8" s="1782"/>
      <c r="J8" s="1784"/>
      <c r="K8" s="1784"/>
      <c r="L8" s="1784"/>
      <c r="M8" s="1784"/>
      <c r="N8" s="1784"/>
      <c r="O8" s="1796"/>
    </row>
    <row r="9" spans="1:15" s="1527" customFormat="1" ht="12" customHeight="1">
      <c r="A9" s="1782"/>
      <c r="B9" s="1799"/>
      <c r="C9" s="1782"/>
      <c r="D9" s="1782"/>
      <c r="E9" s="1782"/>
      <c r="F9" s="1782"/>
      <c r="G9" s="1782"/>
      <c r="H9" s="1782"/>
      <c r="I9" s="1782"/>
      <c r="J9" s="1784"/>
      <c r="K9" s="1784"/>
      <c r="L9" s="1784"/>
      <c r="M9" s="1784"/>
      <c r="N9" s="1784"/>
      <c r="O9" s="1796"/>
    </row>
    <row r="10" spans="1:15" s="1527" customFormat="1" ht="29.1" customHeight="1">
      <c r="A10" s="1783"/>
      <c r="B10" s="1800"/>
      <c r="C10" s="1783"/>
      <c r="D10" s="1783"/>
      <c r="E10" s="1783"/>
      <c r="F10" s="1783"/>
      <c r="G10" s="1783"/>
      <c r="H10" s="1783"/>
      <c r="I10" s="1783"/>
      <c r="J10" s="1785"/>
      <c r="K10" s="1785"/>
      <c r="L10" s="1785"/>
      <c r="M10" s="1785"/>
      <c r="N10" s="1785"/>
      <c r="O10" s="1797"/>
    </row>
    <row r="11" spans="1:15" s="1530" customFormat="1" ht="12.75">
      <c r="A11" s="1528">
        <v>1</v>
      </c>
      <c r="B11" s="1529">
        <v>2</v>
      </c>
      <c r="C11" s="1529">
        <v>3</v>
      </c>
      <c r="D11" s="1528">
        <v>4</v>
      </c>
      <c r="E11" s="1529">
        <v>5</v>
      </c>
      <c r="F11" s="1529">
        <v>6</v>
      </c>
      <c r="G11" s="1528">
        <v>7</v>
      </c>
      <c r="H11" s="1529">
        <v>8</v>
      </c>
      <c r="I11" s="1529">
        <v>9</v>
      </c>
      <c r="J11" s="1528">
        <v>10</v>
      </c>
      <c r="K11" s="1529">
        <v>11</v>
      </c>
      <c r="L11" s="1529">
        <v>12</v>
      </c>
      <c r="M11" s="1528">
        <v>13</v>
      </c>
      <c r="N11" s="1529">
        <v>14</v>
      </c>
      <c r="O11" s="1529">
        <v>15</v>
      </c>
    </row>
    <row r="12" spans="1:15" s="1530" customFormat="1" ht="25.15" customHeight="1">
      <c r="A12" s="1528">
        <v>16</v>
      </c>
      <c r="B12" s="1528">
        <v>750</v>
      </c>
      <c r="C12" s="1531" t="s">
        <v>784</v>
      </c>
      <c r="D12" s="1532">
        <v>34219.43</v>
      </c>
      <c r="E12" s="1533">
        <v>0</v>
      </c>
      <c r="F12" s="1533">
        <v>0</v>
      </c>
      <c r="G12" s="1533">
        <v>0</v>
      </c>
      <c r="H12" s="1533">
        <v>0</v>
      </c>
      <c r="I12" s="1533">
        <v>0</v>
      </c>
      <c r="J12" s="1533">
        <v>0</v>
      </c>
      <c r="K12" s="1533">
        <v>0</v>
      </c>
      <c r="L12" s="1533">
        <v>0</v>
      </c>
      <c r="M12" s="1533">
        <v>0</v>
      </c>
      <c r="N12" s="1533">
        <v>0</v>
      </c>
      <c r="O12" s="1533">
        <v>0</v>
      </c>
    </row>
    <row r="13" spans="1:15" s="1536" customFormat="1" ht="25.15" customHeight="1">
      <c r="A13" s="1534">
        <v>17</v>
      </c>
      <c r="B13" s="1528">
        <v>750</v>
      </c>
      <c r="C13" s="1531" t="s">
        <v>784</v>
      </c>
      <c r="D13" s="1532">
        <v>82481.8</v>
      </c>
      <c r="E13" s="1532">
        <v>436501.62</v>
      </c>
      <c r="F13" s="1532">
        <v>2876</v>
      </c>
      <c r="G13" s="1533">
        <v>0</v>
      </c>
      <c r="H13" s="1533">
        <v>0</v>
      </c>
      <c r="I13" s="1533">
        <v>0</v>
      </c>
      <c r="J13" s="1533">
        <v>0</v>
      </c>
      <c r="K13" s="1533">
        <v>0</v>
      </c>
      <c r="L13" s="1533">
        <v>0</v>
      </c>
      <c r="M13" s="1533">
        <v>0</v>
      </c>
      <c r="N13" s="1533">
        <v>0</v>
      </c>
      <c r="O13" s="1535">
        <v>7447.25</v>
      </c>
    </row>
    <row r="14" spans="1:15" s="1536" customFormat="1" ht="25.15" customHeight="1">
      <c r="A14" s="1534">
        <v>19</v>
      </c>
      <c r="B14" s="1537">
        <v>750</v>
      </c>
      <c r="C14" s="1531" t="s">
        <v>781</v>
      </c>
      <c r="D14" s="1538">
        <v>13.22</v>
      </c>
      <c r="E14" s="1533">
        <v>0</v>
      </c>
      <c r="F14" s="1533">
        <v>0</v>
      </c>
      <c r="G14" s="1533">
        <v>0</v>
      </c>
      <c r="H14" s="1533">
        <v>0</v>
      </c>
      <c r="I14" s="1533">
        <v>0</v>
      </c>
      <c r="J14" s="1533">
        <v>0</v>
      </c>
      <c r="K14" s="1533">
        <v>0</v>
      </c>
      <c r="L14" s="1533">
        <v>0</v>
      </c>
      <c r="M14" s="1533">
        <v>0</v>
      </c>
      <c r="N14" s="1533">
        <v>0</v>
      </c>
      <c r="O14" s="1533">
        <v>0</v>
      </c>
    </row>
    <row r="15" spans="1:15" s="1536" customFormat="1" ht="25.15" customHeight="1">
      <c r="A15" s="1787">
        <v>24</v>
      </c>
      <c r="B15" s="1528">
        <v>730</v>
      </c>
      <c r="C15" s="1531" t="s">
        <v>781</v>
      </c>
      <c r="D15" s="1532">
        <v>981136.33</v>
      </c>
      <c r="E15" s="1533">
        <v>0</v>
      </c>
      <c r="F15" s="1533">
        <v>0</v>
      </c>
      <c r="G15" s="1533">
        <v>0</v>
      </c>
      <c r="H15" s="1533">
        <v>0</v>
      </c>
      <c r="I15" s="1533">
        <v>0</v>
      </c>
      <c r="J15" s="1533">
        <v>0</v>
      </c>
      <c r="K15" s="1533">
        <v>0</v>
      </c>
      <c r="L15" s="1533">
        <v>0</v>
      </c>
      <c r="M15" s="1533">
        <v>0</v>
      </c>
      <c r="N15" s="1533">
        <v>0</v>
      </c>
      <c r="O15" s="1538">
        <v>7.0000000000000007E-2</v>
      </c>
    </row>
    <row r="16" spans="1:15" s="1536" customFormat="1" ht="25.15" customHeight="1">
      <c r="A16" s="1788"/>
      <c r="B16" s="1786">
        <v>921</v>
      </c>
      <c r="C16" s="1531" t="s">
        <v>863</v>
      </c>
      <c r="D16" s="1533">
        <v>0</v>
      </c>
      <c r="E16" s="1533">
        <v>0</v>
      </c>
      <c r="F16" s="1533">
        <v>0</v>
      </c>
      <c r="G16" s="1538">
        <v>64.56</v>
      </c>
      <c r="H16" s="1532">
        <v>4286.1099999999997</v>
      </c>
      <c r="I16" s="1532">
        <v>5367.31</v>
      </c>
      <c r="J16" s="1532">
        <v>3060.81</v>
      </c>
      <c r="K16" s="1533">
        <v>0</v>
      </c>
      <c r="L16" s="1533">
        <v>0</v>
      </c>
      <c r="M16" s="1533">
        <v>0</v>
      </c>
      <c r="N16" s="1533">
        <v>0</v>
      </c>
      <c r="O16" s="1533">
        <v>0</v>
      </c>
    </row>
    <row r="17" spans="1:15" s="1536" customFormat="1" ht="25.15" customHeight="1">
      <c r="A17" s="1788"/>
      <c r="B17" s="1782"/>
      <c r="C17" s="1531" t="s">
        <v>807</v>
      </c>
      <c r="D17" s="1532">
        <v>229025.7</v>
      </c>
      <c r="E17" s="1533">
        <v>0</v>
      </c>
      <c r="F17" s="1533">
        <v>0</v>
      </c>
      <c r="G17" s="1533">
        <v>0</v>
      </c>
      <c r="H17" s="1533">
        <v>0</v>
      </c>
      <c r="I17" s="1533">
        <v>0</v>
      </c>
      <c r="J17" s="1533">
        <v>0</v>
      </c>
      <c r="K17" s="1533">
        <v>0</v>
      </c>
      <c r="L17" s="1533">
        <v>0</v>
      </c>
      <c r="M17" s="1533">
        <v>0</v>
      </c>
      <c r="N17" s="1533">
        <v>0</v>
      </c>
      <c r="O17" s="1533">
        <v>0</v>
      </c>
    </row>
    <row r="18" spans="1:15" s="1536" customFormat="1" ht="25.15" customHeight="1">
      <c r="A18" s="1788"/>
      <c r="B18" s="1783"/>
      <c r="C18" s="1531" t="s">
        <v>781</v>
      </c>
      <c r="D18" s="1532">
        <v>5762932.9700000007</v>
      </c>
      <c r="E18" s="1532">
        <v>44629</v>
      </c>
      <c r="F18" s="1533">
        <v>0</v>
      </c>
      <c r="G18" s="1533">
        <v>0</v>
      </c>
      <c r="H18" s="1533">
        <v>0</v>
      </c>
      <c r="I18" s="1533">
        <v>0</v>
      </c>
      <c r="J18" s="1533">
        <v>0</v>
      </c>
      <c r="K18" s="1533">
        <v>0</v>
      </c>
      <c r="L18" s="1533">
        <v>0</v>
      </c>
      <c r="M18" s="1533">
        <v>0</v>
      </c>
      <c r="N18" s="1533">
        <v>0</v>
      </c>
      <c r="O18" s="1539">
        <v>87079.17</v>
      </c>
    </row>
    <row r="19" spans="1:15" s="1536" customFormat="1" ht="25.15" customHeight="1">
      <c r="A19" s="1787">
        <v>27</v>
      </c>
      <c r="B19" s="1528">
        <v>150</v>
      </c>
      <c r="C19" s="1531" t="s">
        <v>864</v>
      </c>
      <c r="D19" s="1533">
        <v>0</v>
      </c>
      <c r="E19" s="1533">
        <v>0</v>
      </c>
      <c r="F19" s="1533">
        <v>0</v>
      </c>
      <c r="G19" s="1533">
        <v>0</v>
      </c>
      <c r="H19" s="1539">
        <v>26849.18</v>
      </c>
      <c r="I19" s="1539">
        <v>21253.41</v>
      </c>
      <c r="J19" s="1539">
        <v>426309.21</v>
      </c>
      <c r="K19" s="1539">
        <v>161648.65</v>
      </c>
      <c r="L19" s="1539">
        <v>15079.18</v>
      </c>
      <c r="M19" s="1539">
        <v>1448.69</v>
      </c>
      <c r="N19" s="1539">
        <v>1319.71</v>
      </c>
      <c r="O19" s="1533">
        <v>0</v>
      </c>
    </row>
    <row r="20" spans="1:15" s="1536" customFormat="1" ht="25.15" customHeight="1">
      <c r="A20" s="1788"/>
      <c r="B20" s="1786">
        <v>750</v>
      </c>
      <c r="C20" s="1531" t="s">
        <v>864</v>
      </c>
      <c r="D20" s="1533">
        <v>0</v>
      </c>
      <c r="E20" s="1533">
        <v>0</v>
      </c>
      <c r="F20" s="1533">
        <v>0</v>
      </c>
      <c r="G20" s="1533">
        <v>0</v>
      </c>
      <c r="H20" s="1533">
        <v>0</v>
      </c>
      <c r="I20" s="1532">
        <v>850</v>
      </c>
      <c r="J20" s="1539">
        <v>4323.28</v>
      </c>
      <c r="K20" s="1538">
        <v>272309.28999999998</v>
      </c>
      <c r="L20" s="1538">
        <v>232288.37</v>
      </c>
      <c r="M20" s="1533">
        <v>0</v>
      </c>
      <c r="N20" s="1533">
        <v>0</v>
      </c>
      <c r="O20" s="1533">
        <v>0</v>
      </c>
    </row>
    <row r="21" spans="1:15" s="1536" customFormat="1" ht="25.15" customHeight="1">
      <c r="A21" s="1789"/>
      <c r="B21" s="1783"/>
      <c r="C21" s="1531" t="s">
        <v>785</v>
      </c>
      <c r="D21" s="1539">
        <v>7662470.5</v>
      </c>
      <c r="E21" s="1532">
        <v>2184082.42</v>
      </c>
      <c r="F21" s="1532">
        <v>251554.34</v>
      </c>
      <c r="G21" s="1532">
        <v>8925.48</v>
      </c>
      <c r="H21" s="1533">
        <v>0</v>
      </c>
      <c r="I21" s="1533">
        <v>0</v>
      </c>
      <c r="J21" s="1533">
        <v>0</v>
      </c>
      <c r="K21" s="1533">
        <v>0</v>
      </c>
      <c r="L21" s="1533">
        <v>0</v>
      </c>
      <c r="M21" s="1533">
        <v>0</v>
      </c>
      <c r="N21" s="1533">
        <v>0</v>
      </c>
      <c r="O21" s="1538">
        <v>15.56</v>
      </c>
    </row>
    <row r="22" spans="1:15" s="1536" customFormat="1" ht="25.15" customHeight="1">
      <c r="A22" s="1787">
        <v>28</v>
      </c>
      <c r="B22" s="1786">
        <v>730</v>
      </c>
      <c r="C22" s="1531" t="s">
        <v>864</v>
      </c>
      <c r="D22" s="1533">
        <v>0</v>
      </c>
      <c r="E22" s="1533">
        <v>0</v>
      </c>
      <c r="F22" s="1533">
        <v>0</v>
      </c>
      <c r="G22" s="1533">
        <v>0</v>
      </c>
      <c r="H22" s="1533">
        <v>0</v>
      </c>
      <c r="I22" s="1533">
        <v>0</v>
      </c>
      <c r="J22" s="1539">
        <v>22241.98</v>
      </c>
      <c r="K22" s="1539">
        <v>5612.82</v>
      </c>
      <c r="L22" s="1539">
        <v>5412.23</v>
      </c>
      <c r="M22" s="1533">
        <v>0</v>
      </c>
      <c r="N22" s="1533">
        <v>0</v>
      </c>
      <c r="O22" s="1533">
        <v>0</v>
      </c>
    </row>
    <row r="23" spans="1:15" s="1536" customFormat="1" ht="25.15" customHeight="1">
      <c r="A23" s="1788"/>
      <c r="B23" s="1782"/>
      <c r="C23" s="1531" t="s">
        <v>782</v>
      </c>
      <c r="D23" s="1532">
        <v>117758374.24000001</v>
      </c>
      <c r="E23" s="1532">
        <v>4396511.55</v>
      </c>
      <c r="F23" s="1539">
        <v>74279.81</v>
      </c>
      <c r="G23" s="1539">
        <v>4810.3100000000004</v>
      </c>
      <c r="H23" s="1533">
        <v>0</v>
      </c>
      <c r="I23" s="1533">
        <v>0</v>
      </c>
      <c r="J23" s="1533">
        <v>0</v>
      </c>
      <c r="K23" s="1533">
        <v>0</v>
      </c>
      <c r="L23" s="1533">
        <v>0</v>
      </c>
      <c r="M23" s="1533">
        <v>0</v>
      </c>
      <c r="N23" s="1533">
        <v>0</v>
      </c>
      <c r="O23" s="1540">
        <v>2638.48</v>
      </c>
    </row>
    <row r="24" spans="1:15" s="1536" customFormat="1" ht="25.15" customHeight="1">
      <c r="A24" s="1789"/>
      <c r="B24" s="1783"/>
      <c r="C24" s="1531" t="s">
        <v>784</v>
      </c>
      <c r="D24" s="1532">
        <v>5436900.0999999996</v>
      </c>
      <c r="E24" s="1532">
        <v>750957.48</v>
      </c>
      <c r="F24" s="1539">
        <v>37707.520000000004</v>
      </c>
      <c r="G24" s="1533">
        <v>0</v>
      </c>
      <c r="H24" s="1533">
        <v>0</v>
      </c>
      <c r="I24" s="1533">
        <v>0</v>
      </c>
      <c r="J24" s="1533">
        <v>0</v>
      </c>
      <c r="K24" s="1533">
        <v>0</v>
      </c>
      <c r="L24" s="1533">
        <v>0</v>
      </c>
      <c r="M24" s="1533">
        <v>0</v>
      </c>
      <c r="N24" s="1533">
        <v>0</v>
      </c>
      <c r="O24" s="1540">
        <v>21110.41</v>
      </c>
    </row>
    <row r="25" spans="1:15" s="1536" customFormat="1" ht="25.15" customHeight="1">
      <c r="A25" s="1541">
        <v>29</v>
      </c>
      <c r="B25" s="1542">
        <v>851</v>
      </c>
      <c r="C25" s="1531" t="s">
        <v>785</v>
      </c>
      <c r="D25" s="1532">
        <v>1186.8800000000001</v>
      </c>
      <c r="E25" s="1533">
        <v>0</v>
      </c>
      <c r="F25" s="1533">
        <v>0</v>
      </c>
      <c r="G25" s="1533">
        <v>0</v>
      </c>
      <c r="H25" s="1533">
        <v>0</v>
      </c>
      <c r="I25" s="1533">
        <v>0</v>
      </c>
      <c r="J25" s="1533">
        <v>0</v>
      </c>
      <c r="K25" s="1533">
        <v>0</v>
      </c>
      <c r="L25" s="1533">
        <v>0</v>
      </c>
      <c r="M25" s="1533">
        <v>0</v>
      </c>
      <c r="N25" s="1533">
        <v>0</v>
      </c>
      <c r="O25" s="1533">
        <v>0</v>
      </c>
    </row>
    <row r="26" spans="1:15" s="1536" customFormat="1" ht="25.15" customHeight="1">
      <c r="A26" s="1787">
        <v>30</v>
      </c>
      <c r="B26" s="1786">
        <v>801</v>
      </c>
      <c r="C26" s="1531" t="s">
        <v>865</v>
      </c>
      <c r="D26" s="1533">
        <v>0</v>
      </c>
      <c r="E26" s="1533">
        <v>0</v>
      </c>
      <c r="F26" s="1533">
        <v>0</v>
      </c>
      <c r="G26" s="1533">
        <v>0</v>
      </c>
      <c r="H26" s="1533">
        <v>0</v>
      </c>
      <c r="I26" s="1533">
        <v>0</v>
      </c>
      <c r="J26" s="1533">
        <v>0</v>
      </c>
      <c r="K26" s="1533">
        <v>0</v>
      </c>
      <c r="L26" s="1540">
        <v>10726.9</v>
      </c>
      <c r="M26" s="1533">
        <v>0</v>
      </c>
      <c r="N26" s="1533">
        <v>0</v>
      </c>
      <c r="O26" s="1533">
        <v>0</v>
      </c>
    </row>
    <row r="27" spans="1:15" s="1536" customFormat="1" ht="25.15" customHeight="1">
      <c r="A27" s="1789"/>
      <c r="B27" s="1783"/>
      <c r="C27" s="1531" t="s">
        <v>784</v>
      </c>
      <c r="D27" s="1532">
        <v>298845.15000000002</v>
      </c>
      <c r="E27" s="1532">
        <v>611492.29</v>
      </c>
      <c r="F27" s="1533">
        <v>0</v>
      </c>
      <c r="G27" s="1533">
        <v>0</v>
      </c>
      <c r="H27" s="1533">
        <v>0</v>
      </c>
      <c r="I27" s="1533">
        <v>0</v>
      </c>
      <c r="J27" s="1533">
        <v>0</v>
      </c>
      <c r="K27" s="1533">
        <v>0</v>
      </c>
      <c r="L27" s="1533">
        <v>0</v>
      </c>
      <c r="M27" s="1533">
        <v>0</v>
      </c>
      <c r="N27" s="1533">
        <v>0</v>
      </c>
      <c r="O27" s="1539">
        <v>827.84</v>
      </c>
    </row>
    <row r="28" spans="1:15" s="1536" customFormat="1" ht="25.15" customHeight="1">
      <c r="A28" s="1787">
        <v>31</v>
      </c>
      <c r="B28" s="1528">
        <v>150</v>
      </c>
      <c r="C28" s="1531" t="s">
        <v>865</v>
      </c>
      <c r="D28" s="1533">
        <v>0</v>
      </c>
      <c r="E28" s="1533">
        <v>0</v>
      </c>
      <c r="F28" s="1533">
        <v>0</v>
      </c>
      <c r="G28" s="1533">
        <v>0</v>
      </c>
      <c r="H28" s="1533">
        <v>0</v>
      </c>
      <c r="I28" s="1533">
        <v>0</v>
      </c>
      <c r="J28" s="1539">
        <v>1380</v>
      </c>
      <c r="K28" s="1533">
        <v>0</v>
      </c>
      <c r="L28" s="1533">
        <v>0</v>
      </c>
      <c r="M28" s="1533">
        <v>0</v>
      </c>
      <c r="N28" s="1540">
        <v>13888.17</v>
      </c>
      <c r="O28" s="1533">
        <v>0</v>
      </c>
    </row>
    <row r="29" spans="1:15" s="1536" customFormat="1" ht="25.15" customHeight="1">
      <c r="A29" s="1789"/>
      <c r="B29" s="1528">
        <v>853</v>
      </c>
      <c r="C29" s="1531" t="s">
        <v>784</v>
      </c>
      <c r="D29" s="1532">
        <v>16247176.34</v>
      </c>
      <c r="E29" s="1532">
        <v>3499092.27</v>
      </c>
      <c r="F29" s="1533">
        <v>0</v>
      </c>
      <c r="G29" s="1533">
        <v>0</v>
      </c>
      <c r="H29" s="1533">
        <v>0</v>
      </c>
      <c r="I29" s="1533">
        <v>0</v>
      </c>
      <c r="J29" s="1533">
        <v>0</v>
      </c>
      <c r="K29" s="1533">
        <v>0</v>
      </c>
      <c r="L29" s="1533">
        <v>0</v>
      </c>
      <c r="M29" s="1533">
        <v>0</v>
      </c>
      <c r="N29" s="1533">
        <v>0</v>
      </c>
      <c r="O29" s="1538">
        <v>222.91</v>
      </c>
    </row>
    <row r="30" spans="1:15" s="1536" customFormat="1" ht="25.15" customHeight="1">
      <c r="A30" s="1787">
        <v>32</v>
      </c>
      <c r="B30" s="1786">
        <v>801</v>
      </c>
      <c r="C30" s="1531" t="s">
        <v>790</v>
      </c>
      <c r="D30" s="1533">
        <v>0</v>
      </c>
      <c r="E30" s="1532">
        <v>2836.8</v>
      </c>
      <c r="F30" s="1533">
        <v>0</v>
      </c>
      <c r="G30" s="1533">
        <v>0</v>
      </c>
      <c r="H30" s="1533">
        <v>0</v>
      </c>
      <c r="I30" s="1533">
        <v>0</v>
      </c>
      <c r="J30" s="1533">
        <v>0</v>
      </c>
      <c r="K30" s="1533">
        <v>0</v>
      </c>
      <c r="L30" s="1533">
        <v>0</v>
      </c>
      <c r="M30" s="1533">
        <v>0</v>
      </c>
      <c r="N30" s="1533">
        <v>0</v>
      </c>
      <c r="O30" s="1533">
        <v>0</v>
      </c>
    </row>
    <row r="31" spans="1:15" s="1536" customFormat="1" ht="25.15" customHeight="1">
      <c r="A31" s="1789"/>
      <c r="B31" s="1783"/>
      <c r="C31" s="1531" t="s">
        <v>800</v>
      </c>
      <c r="D31" s="1543">
        <v>389.56</v>
      </c>
      <c r="E31" s="1533">
        <v>0</v>
      </c>
      <c r="F31" s="1533">
        <v>0</v>
      </c>
      <c r="G31" s="1533">
        <v>0</v>
      </c>
      <c r="H31" s="1533">
        <v>0</v>
      </c>
      <c r="I31" s="1533">
        <v>0</v>
      </c>
      <c r="J31" s="1533">
        <v>0</v>
      </c>
      <c r="K31" s="1533">
        <v>0</v>
      </c>
      <c r="L31" s="1533">
        <v>0</v>
      </c>
      <c r="M31" s="1533">
        <v>0</v>
      </c>
      <c r="N31" s="1533">
        <v>0</v>
      </c>
      <c r="O31" s="1533">
        <v>0</v>
      </c>
    </row>
    <row r="32" spans="1:15" s="1536" customFormat="1" ht="25.15" customHeight="1">
      <c r="A32" s="1787">
        <v>34</v>
      </c>
      <c r="B32" s="1786">
        <v>150</v>
      </c>
      <c r="C32" s="1531" t="s">
        <v>864</v>
      </c>
      <c r="D32" s="1533">
        <v>0</v>
      </c>
      <c r="E32" s="1533">
        <v>0</v>
      </c>
      <c r="F32" s="1533">
        <v>0</v>
      </c>
      <c r="G32" s="1533">
        <v>0</v>
      </c>
      <c r="H32" s="1533">
        <v>0</v>
      </c>
      <c r="I32" s="1539">
        <v>536407.94999999995</v>
      </c>
      <c r="J32" s="1539">
        <v>86294.62000000001</v>
      </c>
      <c r="K32" s="1539">
        <v>4290.92</v>
      </c>
      <c r="L32" s="1539">
        <v>8617.44</v>
      </c>
      <c r="M32" s="1533">
        <v>0</v>
      </c>
      <c r="N32" s="1533">
        <v>0</v>
      </c>
      <c r="O32" s="1533">
        <v>0</v>
      </c>
    </row>
    <row r="33" spans="1:15" s="1536" customFormat="1" ht="25.15" customHeight="1">
      <c r="A33" s="1788"/>
      <c r="B33" s="1782"/>
      <c r="C33" s="1531" t="s">
        <v>782</v>
      </c>
      <c r="D33" s="1532">
        <v>9864908.8300000001</v>
      </c>
      <c r="E33" s="1532">
        <v>2147331.54</v>
      </c>
      <c r="F33" s="1532">
        <v>80366.559999999998</v>
      </c>
      <c r="G33" s="1532">
        <v>4696.42</v>
      </c>
      <c r="H33" s="1533">
        <v>0</v>
      </c>
      <c r="I33" s="1533">
        <v>0</v>
      </c>
      <c r="J33" s="1533">
        <v>0</v>
      </c>
      <c r="K33" s="1533">
        <v>0</v>
      </c>
      <c r="L33" s="1533">
        <v>0</v>
      </c>
      <c r="M33" s="1533">
        <v>0</v>
      </c>
      <c r="N33" s="1533">
        <v>0</v>
      </c>
      <c r="O33" s="1533">
        <v>0</v>
      </c>
    </row>
    <row r="34" spans="1:15" s="1536" customFormat="1" ht="25.15" customHeight="1">
      <c r="A34" s="1788"/>
      <c r="B34" s="1782"/>
      <c r="C34" s="1531" t="s">
        <v>783</v>
      </c>
      <c r="D34" s="1532">
        <v>1177816.1299999999</v>
      </c>
      <c r="E34" s="1532">
        <v>30501.29</v>
      </c>
      <c r="F34" s="1543">
        <v>4.4800000000000004</v>
      </c>
      <c r="G34" s="1533">
        <v>0</v>
      </c>
      <c r="H34" s="1533">
        <v>0</v>
      </c>
      <c r="I34" s="1533">
        <v>0</v>
      </c>
      <c r="J34" s="1533">
        <v>0</v>
      </c>
      <c r="K34" s="1533">
        <v>0</v>
      </c>
      <c r="L34" s="1533">
        <v>0</v>
      </c>
      <c r="M34" s="1533">
        <v>0</v>
      </c>
      <c r="N34" s="1533">
        <v>0</v>
      </c>
      <c r="O34" s="1533">
        <v>0</v>
      </c>
    </row>
    <row r="35" spans="1:15" s="1536" customFormat="1" ht="25.15" customHeight="1">
      <c r="A35" s="1788"/>
      <c r="B35" s="1544"/>
      <c r="C35" s="1531" t="s">
        <v>784</v>
      </c>
      <c r="D35" s="1533">
        <v>0</v>
      </c>
      <c r="E35" s="1543">
        <v>27.85</v>
      </c>
      <c r="F35" s="1533">
        <v>0</v>
      </c>
      <c r="G35" s="1533">
        <v>0</v>
      </c>
      <c r="H35" s="1533">
        <v>0</v>
      </c>
      <c r="I35" s="1533">
        <v>0</v>
      </c>
      <c r="J35" s="1533">
        <v>0</v>
      </c>
      <c r="K35" s="1533">
        <v>0</v>
      </c>
      <c r="L35" s="1533">
        <v>0</v>
      </c>
      <c r="M35" s="1533">
        <v>0</v>
      </c>
      <c r="N35" s="1533">
        <v>0</v>
      </c>
      <c r="O35" s="1533">
        <v>0</v>
      </c>
    </row>
    <row r="36" spans="1:15" s="1536" customFormat="1" ht="25.15" customHeight="1">
      <c r="A36" s="1788"/>
      <c r="B36" s="1528">
        <v>750</v>
      </c>
      <c r="C36" s="1531" t="s">
        <v>784</v>
      </c>
      <c r="D36" s="1543">
        <v>455.81</v>
      </c>
      <c r="E36" s="1532">
        <v>9049.16</v>
      </c>
      <c r="F36" s="1533">
        <v>0</v>
      </c>
      <c r="G36" s="1543">
        <v>0.13</v>
      </c>
      <c r="H36" s="1533">
        <v>0</v>
      </c>
      <c r="I36" s="1533">
        <v>0</v>
      </c>
      <c r="J36" s="1533">
        <v>0</v>
      </c>
      <c r="K36" s="1533">
        <v>0</v>
      </c>
      <c r="L36" s="1533">
        <v>0</v>
      </c>
      <c r="M36" s="1533">
        <v>0</v>
      </c>
      <c r="N36" s="1533">
        <v>0</v>
      </c>
      <c r="O36" s="1533">
        <v>0</v>
      </c>
    </row>
    <row r="37" spans="1:15" s="1536" customFormat="1" ht="25.15" customHeight="1">
      <c r="A37" s="1788"/>
      <c r="B37" s="1802" t="s">
        <v>894</v>
      </c>
      <c r="C37" s="1531" t="s">
        <v>865</v>
      </c>
      <c r="D37" s="1533">
        <v>0</v>
      </c>
      <c r="E37" s="1533">
        <v>0</v>
      </c>
      <c r="F37" s="1533">
        <v>0</v>
      </c>
      <c r="G37" s="1533">
        <v>0</v>
      </c>
      <c r="H37" s="1533">
        <v>0</v>
      </c>
      <c r="I37" s="1539">
        <v>5185.96</v>
      </c>
      <c r="J37" s="1539">
        <v>44225.02</v>
      </c>
      <c r="K37" s="1539">
        <v>1490.24</v>
      </c>
      <c r="L37" s="1539">
        <v>29483.16</v>
      </c>
      <c r="M37" s="1539">
        <v>10758.15</v>
      </c>
      <c r="N37" s="1538">
        <v>183.79</v>
      </c>
      <c r="O37" s="1539">
        <v>64328.49</v>
      </c>
    </row>
    <row r="38" spans="1:15" s="1536" customFormat="1" ht="25.15" customHeight="1">
      <c r="A38" s="1788"/>
      <c r="B38" s="1803"/>
      <c r="C38" s="1531" t="s">
        <v>866</v>
      </c>
      <c r="D38" s="1533">
        <v>0</v>
      </c>
      <c r="E38" s="1533">
        <v>0</v>
      </c>
      <c r="F38" s="1533">
        <v>0</v>
      </c>
      <c r="G38" s="1533">
        <v>0</v>
      </c>
      <c r="H38" s="1533">
        <v>0</v>
      </c>
      <c r="I38" s="1533">
        <v>0</v>
      </c>
      <c r="J38" s="1533">
        <v>0</v>
      </c>
      <c r="K38" s="1539">
        <v>864.94</v>
      </c>
      <c r="L38" s="1533">
        <v>0</v>
      </c>
      <c r="M38" s="1533">
        <v>0</v>
      </c>
      <c r="N38" s="1539">
        <v>1314.24</v>
      </c>
      <c r="O38" s="1533">
        <v>0</v>
      </c>
    </row>
    <row r="39" spans="1:15" s="1536" customFormat="1" ht="25.15" customHeight="1">
      <c r="A39" s="1788"/>
      <c r="B39" s="1803"/>
      <c r="C39" s="1531" t="s">
        <v>867</v>
      </c>
      <c r="D39" s="1532">
        <v>1783281.31</v>
      </c>
      <c r="E39" s="1532">
        <v>259645.78</v>
      </c>
      <c r="F39" s="1543">
        <v>25.78</v>
      </c>
      <c r="G39" s="1532">
        <v>2671.48</v>
      </c>
      <c r="H39" s="1533">
        <v>0</v>
      </c>
      <c r="I39" s="1533">
        <v>0</v>
      </c>
      <c r="J39" s="1533">
        <v>0</v>
      </c>
      <c r="K39" s="1533">
        <v>0</v>
      </c>
      <c r="L39" s="1533">
        <v>0</v>
      </c>
      <c r="M39" s="1533">
        <v>0</v>
      </c>
      <c r="N39" s="1533">
        <v>0</v>
      </c>
      <c r="O39" s="1538">
        <v>292.88</v>
      </c>
    </row>
    <row r="40" spans="1:15" s="1536" customFormat="1" ht="25.15" customHeight="1">
      <c r="A40" s="1788"/>
      <c r="B40" s="1803"/>
      <c r="C40" s="1531" t="s">
        <v>868</v>
      </c>
      <c r="D40" s="1533">
        <v>0</v>
      </c>
      <c r="E40" s="1533">
        <v>0</v>
      </c>
      <c r="F40" s="1533">
        <v>0</v>
      </c>
      <c r="G40" s="1533">
        <v>0</v>
      </c>
      <c r="H40" s="1533">
        <v>0</v>
      </c>
      <c r="I40" s="1539">
        <v>3413.06</v>
      </c>
      <c r="J40" s="1533">
        <v>0</v>
      </c>
      <c r="K40" s="1533">
        <v>0</v>
      </c>
      <c r="L40" s="1533">
        <v>0</v>
      </c>
      <c r="M40" s="1533">
        <v>0</v>
      </c>
      <c r="N40" s="1533">
        <v>0</v>
      </c>
      <c r="O40" s="1533">
        <v>0</v>
      </c>
    </row>
    <row r="41" spans="1:15" s="1536" customFormat="1" ht="25.15" customHeight="1">
      <c r="A41" s="1788"/>
      <c r="B41" s="1803"/>
      <c r="C41" s="1531" t="s">
        <v>869</v>
      </c>
      <c r="D41" s="1532">
        <v>35535262.710000001</v>
      </c>
      <c r="E41" s="1532">
        <v>869781.24</v>
      </c>
      <c r="F41" s="1532">
        <v>105611.89</v>
      </c>
      <c r="G41" s="1532">
        <v>2390.0400000000004</v>
      </c>
      <c r="H41" s="1533">
        <v>0</v>
      </c>
      <c r="I41" s="1533">
        <v>0</v>
      </c>
      <c r="J41" s="1533">
        <v>0</v>
      </c>
      <c r="K41" s="1533">
        <v>0</v>
      </c>
      <c r="L41" s="1533">
        <v>0</v>
      </c>
      <c r="M41" s="1533">
        <v>0</v>
      </c>
      <c r="N41" s="1533">
        <v>0</v>
      </c>
      <c r="O41" s="1533">
        <v>0</v>
      </c>
    </row>
    <row r="42" spans="1:15" s="1536" customFormat="1" ht="25.15" customHeight="1">
      <c r="A42" s="1788"/>
      <c r="B42" s="1803"/>
      <c r="C42" s="1531" t="s">
        <v>870</v>
      </c>
      <c r="D42" s="1533">
        <v>0</v>
      </c>
      <c r="E42" s="1533">
        <v>0</v>
      </c>
      <c r="F42" s="1533">
        <v>0</v>
      </c>
      <c r="G42" s="1533">
        <v>0</v>
      </c>
      <c r="H42" s="1533">
        <v>0</v>
      </c>
      <c r="I42" s="1533">
        <v>0</v>
      </c>
      <c r="J42" s="1539">
        <v>208651.87</v>
      </c>
      <c r="K42" s="1539">
        <v>705.33</v>
      </c>
      <c r="L42" s="1533">
        <v>0</v>
      </c>
      <c r="M42" s="1533">
        <v>0</v>
      </c>
      <c r="N42" s="1533">
        <v>0</v>
      </c>
      <c r="O42" s="1533">
        <v>0</v>
      </c>
    </row>
    <row r="43" spans="1:15" s="1536" customFormat="1" ht="25.15" customHeight="1">
      <c r="A43" s="1788"/>
      <c r="B43" s="1803"/>
      <c r="C43" s="1531" t="s">
        <v>871</v>
      </c>
      <c r="D43" s="1532">
        <v>15177233.83</v>
      </c>
      <c r="E43" s="1532">
        <v>846515.04</v>
      </c>
      <c r="F43" s="1532">
        <v>314977.03000000003</v>
      </c>
      <c r="G43" s="1533">
        <v>0</v>
      </c>
      <c r="H43" s="1533">
        <v>0</v>
      </c>
      <c r="I43" s="1533">
        <v>0</v>
      </c>
      <c r="J43" s="1533">
        <v>0</v>
      </c>
      <c r="K43" s="1533">
        <v>0</v>
      </c>
      <c r="L43" s="1533">
        <v>0</v>
      </c>
      <c r="M43" s="1533">
        <v>0</v>
      </c>
      <c r="N43" s="1533">
        <v>0</v>
      </c>
      <c r="O43" s="1538">
        <v>0.1</v>
      </c>
    </row>
    <row r="44" spans="1:15" s="1536" customFormat="1" ht="25.15" customHeight="1">
      <c r="A44" s="1788"/>
      <c r="B44" s="1803"/>
      <c r="C44" s="1531" t="s">
        <v>872</v>
      </c>
      <c r="D44" s="1533">
        <v>0</v>
      </c>
      <c r="E44" s="1533">
        <v>0</v>
      </c>
      <c r="F44" s="1533">
        <v>0</v>
      </c>
      <c r="G44" s="1533">
        <v>0</v>
      </c>
      <c r="H44" s="1533">
        <v>0</v>
      </c>
      <c r="I44" s="1533">
        <v>0</v>
      </c>
      <c r="J44" s="1533">
        <v>0</v>
      </c>
      <c r="K44" s="1533">
        <v>0</v>
      </c>
      <c r="L44" s="1533">
        <v>0</v>
      </c>
      <c r="M44" s="1533">
        <v>0</v>
      </c>
      <c r="N44" s="1539">
        <v>98054.91</v>
      </c>
      <c r="O44" s="1533">
        <v>0</v>
      </c>
    </row>
    <row r="45" spans="1:15" s="1536" customFormat="1" ht="25.15" customHeight="1">
      <c r="A45" s="1788"/>
      <c r="B45" s="1803"/>
      <c r="C45" s="1531" t="s">
        <v>833</v>
      </c>
      <c r="D45" s="1532">
        <v>448133.63</v>
      </c>
      <c r="E45" s="1532">
        <v>140266.35</v>
      </c>
      <c r="F45" s="1532">
        <v>26247.219999999998</v>
      </c>
      <c r="G45" s="1533">
        <v>0</v>
      </c>
      <c r="H45" s="1532">
        <v>27750.03</v>
      </c>
      <c r="I45" s="1533">
        <v>0</v>
      </c>
      <c r="J45" s="1533">
        <v>0</v>
      </c>
      <c r="K45" s="1533">
        <v>0</v>
      </c>
      <c r="L45" s="1533">
        <v>0</v>
      </c>
      <c r="M45" s="1533">
        <v>0</v>
      </c>
      <c r="N45" s="1533">
        <v>0</v>
      </c>
      <c r="O45" s="1533">
        <v>0</v>
      </c>
    </row>
    <row r="46" spans="1:15" s="1536" customFormat="1" ht="28.5" customHeight="1">
      <c r="A46" s="1788"/>
      <c r="B46" s="1803"/>
      <c r="C46" s="1531" t="s">
        <v>873</v>
      </c>
      <c r="D46" s="1533">
        <v>0</v>
      </c>
      <c r="E46" s="1533">
        <v>0</v>
      </c>
      <c r="F46" s="1533">
        <v>0</v>
      </c>
      <c r="G46" s="1533">
        <v>0</v>
      </c>
      <c r="H46" s="1533">
        <v>0</v>
      </c>
      <c r="I46" s="1533">
        <v>0</v>
      </c>
      <c r="J46" s="1533">
        <v>0</v>
      </c>
      <c r="K46" s="1533">
        <v>0</v>
      </c>
      <c r="L46" s="1539">
        <v>7288499.6299999999</v>
      </c>
      <c r="M46" s="1533">
        <v>0</v>
      </c>
      <c r="N46" s="1533">
        <v>0</v>
      </c>
      <c r="O46" s="1533">
        <v>0</v>
      </c>
    </row>
    <row r="47" spans="1:15" s="1536" customFormat="1" ht="25.15" customHeight="1">
      <c r="A47" s="1788"/>
      <c r="B47" s="1803"/>
      <c r="C47" s="1531" t="s">
        <v>790</v>
      </c>
      <c r="D47" s="1532">
        <v>21889339.059999999</v>
      </c>
      <c r="E47" s="1532">
        <v>1007615.6399999999</v>
      </c>
      <c r="F47" s="1543">
        <v>85367.15</v>
      </c>
      <c r="G47" s="1533">
        <v>0</v>
      </c>
      <c r="H47" s="1533">
        <v>0</v>
      </c>
      <c r="I47" s="1533">
        <v>0</v>
      </c>
      <c r="J47" s="1533">
        <v>0</v>
      </c>
      <c r="K47" s="1533">
        <v>0</v>
      </c>
      <c r="L47" s="1533">
        <v>0</v>
      </c>
      <c r="M47" s="1533">
        <v>0</v>
      </c>
      <c r="N47" s="1533">
        <v>0</v>
      </c>
      <c r="O47" s="1539">
        <v>108124.79</v>
      </c>
    </row>
    <row r="48" spans="1:15" s="1536" customFormat="1" ht="25.15" customHeight="1">
      <c r="A48" s="1788"/>
      <c r="B48" s="1803"/>
      <c r="C48" s="1531" t="s">
        <v>874</v>
      </c>
      <c r="D48" s="1533">
        <v>0</v>
      </c>
      <c r="E48" s="1533">
        <v>0</v>
      </c>
      <c r="F48" s="1533">
        <v>0</v>
      </c>
      <c r="G48" s="1545">
        <v>0</v>
      </c>
      <c r="H48" s="1533">
        <v>0</v>
      </c>
      <c r="I48" s="1533">
        <v>0</v>
      </c>
      <c r="J48" s="1533">
        <v>0</v>
      </c>
      <c r="K48" s="1533">
        <v>0</v>
      </c>
      <c r="L48" s="1538">
        <v>0.4</v>
      </c>
      <c r="M48" s="1533">
        <v>0</v>
      </c>
      <c r="N48" s="1533">
        <v>0</v>
      </c>
      <c r="O48" s="1533">
        <v>0</v>
      </c>
    </row>
    <row r="49" spans="1:15" s="1536" customFormat="1" ht="25.15" customHeight="1">
      <c r="A49" s="1788"/>
      <c r="B49" s="1803"/>
      <c r="C49" s="1531" t="s">
        <v>791</v>
      </c>
      <c r="D49" s="1532">
        <v>6347154.8600000003</v>
      </c>
      <c r="E49" s="1532">
        <v>1354039.0299999998</v>
      </c>
      <c r="F49" s="1532">
        <v>145833.23000000001</v>
      </c>
      <c r="G49" s="1532">
        <v>124151.54000000001</v>
      </c>
      <c r="H49" s="1538">
        <v>468.67</v>
      </c>
      <c r="I49" s="1533">
        <v>0</v>
      </c>
      <c r="J49" s="1533">
        <v>0</v>
      </c>
      <c r="K49" s="1533">
        <v>0</v>
      </c>
      <c r="L49" s="1533">
        <v>0</v>
      </c>
      <c r="M49" s="1533">
        <v>0</v>
      </c>
      <c r="N49" s="1533">
        <v>0</v>
      </c>
      <c r="O49" s="1539">
        <v>672775</v>
      </c>
    </row>
    <row r="50" spans="1:15" s="1536" customFormat="1" ht="25.15" customHeight="1">
      <c r="A50" s="1788"/>
      <c r="B50" s="1803"/>
      <c r="C50" s="1531" t="s">
        <v>875</v>
      </c>
      <c r="D50" s="1533">
        <v>0</v>
      </c>
      <c r="E50" s="1533">
        <v>0</v>
      </c>
      <c r="F50" s="1533">
        <v>0</v>
      </c>
      <c r="G50" s="1533">
        <v>0</v>
      </c>
      <c r="H50" s="1533">
        <v>0</v>
      </c>
      <c r="I50" s="1533">
        <v>0</v>
      </c>
      <c r="J50" s="1533">
        <v>0</v>
      </c>
      <c r="K50" s="1533">
        <v>0</v>
      </c>
      <c r="L50" s="1533">
        <v>0</v>
      </c>
      <c r="M50" s="1539">
        <v>841.53</v>
      </c>
      <c r="N50" s="1533">
        <v>0</v>
      </c>
      <c r="O50" s="1533">
        <v>0</v>
      </c>
    </row>
    <row r="51" spans="1:15" s="1536" customFormat="1" ht="25.15" customHeight="1">
      <c r="A51" s="1788"/>
      <c r="B51" s="1803"/>
      <c r="C51" s="1531" t="s">
        <v>876</v>
      </c>
      <c r="D51" s="1532">
        <v>6828859.5899999999</v>
      </c>
      <c r="E51" s="1532">
        <v>329032.94</v>
      </c>
      <c r="F51" s="1532">
        <v>149714.67000000001</v>
      </c>
      <c r="G51" s="1532">
        <v>19652.48</v>
      </c>
      <c r="H51" s="1533">
        <v>0</v>
      </c>
      <c r="I51" s="1533">
        <v>0</v>
      </c>
      <c r="J51" s="1533">
        <v>0</v>
      </c>
      <c r="K51" s="1533">
        <v>0</v>
      </c>
      <c r="L51" s="1533">
        <v>0</v>
      </c>
      <c r="M51" s="1533">
        <v>0</v>
      </c>
      <c r="N51" s="1533">
        <v>0</v>
      </c>
      <c r="O51" s="1539">
        <v>9583.6200000000008</v>
      </c>
    </row>
    <row r="52" spans="1:15" s="1536" customFormat="1" ht="25.15" customHeight="1">
      <c r="A52" s="1788"/>
      <c r="B52" s="1803"/>
      <c r="C52" s="1531" t="s">
        <v>793</v>
      </c>
      <c r="D52" s="1532">
        <v>5199079.6899999995</v>
      </c>
      <c r="E52" s="1532">
        <v>914176.83000000007</v>
      </c>
      <c r="F52" s="1532">
        <v>129620.86</v>
      </c>
      <c r="G52" s="1532">
        <v>2060.9899999999998</v>
      </c>
      <c r="H52" s="1533">
        <v>0</v>
      </c>
      <c r="I52" s="1533">
        <v>0</v>
      </c>
      <c r="J52" s="1533">
        <v>0</v>
      </c>
      <c r="K52" s="1533">
        <v>0</v>
      </c>
      <c r="L52" s="1533">
        <v>0</v>
      </c>
      <c r="M52" s="1533">
        <v>0</v>
      </c>
      <c r="N52" s="1533">
        <v>0</v>
      </c>
      <c r="O52" s="1533">
        <v>0</v>
      </c>
    </row>
    <row r="53" spans="1:15" s="1536" customFormat="1" ht="25.15" customHeight="1">
      <c r="A53" s="1788"/>
      <c r="B53" s="1803"/>
      <c r="C53" s="1531" t="s">
        <v>877</v>
      </c>
      <c r="D53" s="1545">
        <v>0</v>
      </c>
      <c r="E53" s="1545">
        <v>0</v>
      </c>
      <c r="F53" s="1545">
        <v>0</v>
      </c>
      <c r="G53" s="1533">
        <v>0</v>
      </c>
      <c r="H53" s="1533">
        <v>0</v>
      </c>
      <c r="I53" s="1533">
        <v>0</v>
      </c>
      <c r="J53" s="1533">
        <v>0</v>
      </c>
      <c r="K53" s="1533">
        <v>0</v>
      </c>
      <c r="L53" s="1533">
        <v>0</v>
      </c>
      <c r="M53" s="1539">
        <v>9217.19</v>
      </c>
      <c r="N53" s="1533">
        <v>0</v>
      </c>
      <c r="O53" s="1533">
        <v>0</v>
      </c>
    </row>
    <row r="54" spans="1:15" s="1536" customFormat="1" ht="25.15" customHeight="1">
      <c r="A54" s="1788"/>
      <c r="B54" s="1803"/>
      <c r="C54" s="1531" t="s">
        <v>794</v>
      </c>
      <c r="D54" s="1532">
        <v>7035624.0799999991</v>
      </c>
      <c r="E54" s="1532">
        <v>117836.61000000002</v>
      </c>
      <c r="F54" s="1532">
        <v>3562.47</v>
      </c>
      <c r="G54" s="1533">
        <v>0</v>
      </c>
      <c r="H54" s="1533">
        <v>0</v>
      </c>
      <c r="I54" s="1533">
        <v>0</v>
      </c>
      <c r="J54" s="1533">
        <v>0</v>
      </c>
      <c r="K54" s="1533">
        <v>0</v>
      </c>
      <c r="L54" s="1533">
        <v>0</v>
      </c>
      <c r="M54" s="1533">
        <v>0</v>
      </c>
      <c r="N54" s="1533">
        <v>0</v>
      </c>
      <c r="O54" s="1533">
        <v>0</v>
      </c>
    </row>
    <row r="55" spans="1:15" s="1536" customFormat="1" ht="25.15" customHeight="1">
      <c r="A55" s="1788"/>
      <c r="B55" s="1803"/>
      <c r="C55" s="1531" t="s">
        <v>878</v>
      </c>
      <c r="D55" s="1533">
        <v>0</v>
      </c>
      <c r="E55" s="1533">
        <v>0</v>
      </c>
      <c r="F55" s="1533">
        <v>0</v>
      </c>
      <c r="G55" s="1533">
        <v>0</v>
      </c>
      <c r="H55" s="1533">
        <v>0</v>
      </c>
      <c r="I55" s="1532">
        <v>11567.86</v>
      </c>
      <c r="J55" s="1539">
        <v>4121.1099999999997</v>
      </c>
      <c r="K55" s="1539">
        <v>24442.94</v>
      </c>
      <c r="L55" s="1533">
        <v>0</v>
      </c>
      <c r="M55" s="1533">
        <v>0</v>
      </c>
      <c r="N55" s="1533">
        <v>0</v>
      </c>
      <c r="O55" s="1533">
        <v>0</v>
      </c>
    </row>
    <row r="56" spans="1:15" s="1536" customFormat="1" ht="25.15" customHeight="1">
      <c r="A56" s="1788"/>
      <c r="B56" s="1803"/>
      <c r="C56" s="1531" t="s">
        <v>795</v>
      </c>
      <c r="D56" s="1532">
        <v>2075207.49</v>
      </c>
      <c r="E56" s="1532">
        <v>58228.54</v>
      </c>
      <c r="F56" s="1532">
        <v>188065.82</v>
      </c>
      <c r="G56" s="1533">
        <v>0</v>
      </c>
      <c r="H56" s="1533">
        <v>0</v>
      </c>
      <c r="I56" s="1533">
        <v>0</v>
      </c>
      <c r="J56" s="1533">
        <v>0</v>
      </c>
      <c r="K56" s="1533">
        <v>0</v>
      </c>
      <c r="L56" s="1533">
        <v>0</v>
      </c>
      <c r="M56" s="1533">
        <v>0</v>
      </c>
      <c r="N56" s="1533">
        <v>0</v>
      </c>
      <c r="O56" s="1533">
        <v>0</v>
      </c>
    </row>
    <row r="57" spans="1:15" s="1536" customFormat="1" ht="25.15" customHeight="1">
      <c r="A57" s="1788"/>
      <c r="B57" s="1803"/>
      <c r="C57" s="1531" t="s">
        <v>879</v>
      </c>
      <c r="D57" s="1545">
        <v>0</v>
      </c>
      <c r="E57" s="1545">
        <v>0</v>
      </c>
      <c r="F57" s="1545">
        <v>0</v>
      </c>
      <c r="G57" s="1545">
        <v>0</v>
      </c>
      <c r="H57" s="1533">
        <v>0</v>
      </c>
      <c r="I57" s="1533">
        <v>0</v>
      </c>
      <c r="J57" s="1532">
        <v>44504.49</v>
      </c>
      <c r="K57" s="1533">
        <v>0</v>
      </c>
      <c r="L57" s="1533">
        <v>0</v>
      </c>
      <c r="M57" s="1532">
        <v>14115.81</v>
      </c>
      <c r="N57" s="1532">
        <v>1741.71</v>
      </c>
      <c r="O57" s="1533">
        <v>0</v>
      </c>
    </row>
    <row r="58" spans="1:15" s="1536" customFormat="1" ht="25.15" customHeight="1">
      <c r="A58" s="1788"/>
      <c r="B58" s="1803"/>
      <c r="C58" s="1531" t="s">
        <v>880</v>
      </c>
      <c r="D58" s="1532">
        <v>960242.34</v>
      </c>
      <c r="E58" s="1532">
        <v>2588182.7800000003</v>
      </c>
      <c r="F58" s="1532">
        <v>111188.04000000001</v>
      </c>
      <c r="G58" s="1532">
        <v>71861.280000000013</v>
      </c>
      <c r="H58" s="1533">
        <v>0</v>
      </c>
      <c r="I58" s="1533">
        <v>0</v>
      </c>
      <c r="J58" s="1533">
        <v>0</v>
      </c>
      <c r="K58" s="1533">
        <v>0</v>
      </c>
      <c r="L58" s="1533">
        <v>0</v>
      </c>
      <c r="M58" s="1533">
        <v>0</v>
      </c>
      <c r="N58" s="1533">
        <v>0</v>
      </c>
      <c r="O58" s="1533">
        <v>0</v>
      </c>
    </row>
    <row r="59" spans="1:15" s="1536" customFormat="1" ht="25.15" customHeight="1">
      <c r="A59" s="1788"/>
      <c r="B59" s="1803"/>
      <c r="C59" s="1531" t="s">
        <v>881</v>
      </c>
      <c r="D59" s="1533">
        <v>0</v>
      </c>
      <c r="E59" s="1533">
        <v>0</v>
      </c>
      <c r="F59" s="1533">
        <v>0</v>
      </c>
      <c r="G59" s="1533">
        <v>0</v>
      </c>
      <c r="H59" s="1532">
        <v>731.44</v>
      </c>
      <c r="I59" s="1532">
        <v>8948.2099999999991</v>
      </c>
      <c r="J59" s="1533">
        <v>0</v>
      </c>
      <c r="K59" s="1539">
        <v>1722.92</v>
      </c>
      <c r="L59" s="1539">
        <v>11829.8</v>
      </c>
      <c r="M59" s="1539">
        <v>2804.92</v>
      </c>
      <c r="N59" s="1539">
        <v>7489.44</v>
      </c>
      <c r="O59" s="1533">
        <v>0</v>
      </c>
    </row>
    <row r="60" spans="1:15" s="1536" customFormat="1" ht="25.15" customHeight="1">
      <c r="A60" s="1788"/>
      <c r="B60" s="1803"/>
      <c r="C60" s="1531" t="s">
        <v>882</v>
      </c>
      <c r="D60" s="1532">
        <v>7352136.7599999998</v>
      </c>
      <c r="E60" s="1532">
        <v>1345686.51</v>
      </c>
      <c r="F60" s="1532">
        <v>3311732.2</v>
      </c>
      <c r="G60" s="1532">
        <v>39594.269999999997</v>
      </c>
      <c r="H60" s="1533">
        <v>0</v>
      </c>
      <c r="I60" s="1533">
        <v>0</v>
      </c>
      <c r="J60" s="1533">
        <v>0</v>
      </c>
      <c r="K60" s="1533">
        <v>0</v>
      </c>
      <c r="L60" s="1533">
        <v>0</v>
      </c>
      <c r="M60" s="1533">
        <v>0</v>
      </c>
      <c r="N60" s="1533">
        <v>0</v>
      </c>
      <c r="O60" s="1533">
        <v>0</v>
      </c>
    </row>
    <row r="61" spans="1:15" s="1536" customFormat="1" ht="25.15" customHeight="1">
      <c r="A61" s="1788"/>
      <c r="B61" s="1803"/>
      <c r="C61" s="1531" t="s">
        <v>883</v>
      </c>
      <c r="D61" s="1533">
        <v>0</v>
      </c>
      <c r="E61" s="1533">
        <v>0</v>
      </c>
      <c r="F61" s="1533">
        <v>0</v>
      </c>
      <c r="G61" s="1533">
        <v>0</v>
      </c>
      <c r="H61" s="1533">
        <v>0</v>
      </c>
      <c r="I61" s="1533">
        <v>0</v>
      </c>
      <c r="J61" s="1538">
        <v>381.69</v>
      </c>
      <c r="K61" s="1533">
        <v>0</v>
      </c>
      <c r="L61" s="1533">
        <v>0</v>
      </c>
      <c r="M61" s="1533">
        <v>0</v>
      </c>
      <c r="N61" s="1533">
        <v>0</v>
      </c>
      <c r="O61" s="1533">
        <v>0</v>
      </c>
    </row>
    <row r="62" spans="1:15" s="1536" customFormat="1" ht="25.15" customHeight="1">
      <c r="A62" s="1788"/>
      <c r="B62" s="1803"/>
      <c r="C62" s="1531" t="s">
        <v>884</v>
      </c>
      <c r="D62" s="1532">
        <v>3816069.46</v>
      </c>
      <c r="E62" s="1532">
        <v>103648.14</v>
      </c>
      <c r="F62" s="1532">
        <v>2813.49</v>
      </c>
      <c r="G62" s="1533">
        <v>0</v>
      </c>
      <c r="H62" s="1533">
        <v>0</v>
      </c>
      <c r="I62" s="1533">
        <v>0</v>
      </c>
      <c r="J62" s="1533">
        <v>0</v>
      </c>
      <c r="K62" s="1533">
        <v>0</v>
      </c>
      <c r="L62" s="1533">
        <v>0</v>
      </c>
      <c r="M62" s="1533">
        <v>0</v>
      </c>
      <c r="N62" s="1533">
        <v>0</v>
      </c>
      <c r="O62" s="1533">
        <v>0</v>
      </c>
    </row>
    <row r="63" spans="1:15" s="1536" customFormat="1" ht="25.15" customHeight="1">
      <c r="A63" s="1788"/>
      <c r="B63" s="1803"/>
      <c r="C63" s="1531" t="s">
        <v>885</v>
      </c>
      <c r="D63" s="1533">
        <v>0</v>
      </c>
      <c r="E63" s="1533">
        <v>0</v>
      </c>
      <c r="F63" s="1533">
        <v>0</v>
      </c>
      <c r="G63" s="1533">
        <v>0</v>
      </c>
      <c r="H63" s="1533">
        <v>0</v>
      </c>
      <c r="I63" s="1539">
        <v>561.09</v>
      </c>
      <c r="J63" s="1539">
        <v>4105.41</v>
      </c>
      <c r="K63" s="1539">
        <v>171423.97</v>
      </c>
      <c r="L63" s="1533">
        <v>0</v>
      </c>
      <c r="M63" s="1539">
        <v>202757.8</v>
      </c>
      <c r="N63" s="1533">
        <v>0</v>
      </c>
      <c r="O63" s="1533">
        <v>0</v>
      </c>
    </row>
    <row r="64" spans="1:15" s="1536" customFormat="1" ht="25.15" customHeight="1">
      <c r="A64" s="1788"/>
      <c r="B64" s="1803"/>
      <c r="C64" s="1531" t="s">
        <v>886</v>
      </c>
      <c r="D64" s="1532">
        <v>1828797.16</v>
      </c>
      <c r="E64" s="1532">
        <v>329424.53000000003</v>
      </c>
      <c r="F64" s="1532">
        <v>80465.86</v>
      </c>
      <c r="G64" s="1543">
        <v>133820.4</v>
      </c>
      <c r="H64" s="1533">
        <v>0</v>
      </c>
      <c r="I64" s="1533">
        <v>0</v>
      </c>
      <c r="J64" s="1533">
        <v>0</v>
      </c>
      <c r="K64" s="1533">
        <v>0</v>
      </c>
      <c r="L64" s="1533">
        <v>0</v>
      </c>
      <c r="M64" s="1533">
        <v>0</v>
      </c>
      <c r="N64" s="1533">
        <v>0</v>
      </c>
      <c r="O64" s="1535">
        <v>22127.68</v>
      </c>
    </row>
    <row r="65" spans="1:15" s="1536" customFormat="1" ht="25.15" customHeight="1">
      <c r="A65" s="1788"/>
      <c r="B65" s="1803"/>
      <c r="C65" s="1531" t="s">
        <v>800</v>
      </c>
      <c r="D65" s="1532">
        <v>5621893.2100000009</v>
      </c>
      <c r="E65" s="1532">
        <v>2176065.64</v>
      </c>
      <c r="F65" s="1532">
        <v>280688.23</v>
      </c>
      <c r="G65" s="1532">
        <v>20438.62</v>
      </c>
      <c r="H65" s="1539">
        <v>2515.39</v>
      </c>
      <c r="I65" s="1533">
        <v>0</v>
      </c>
      <c r="J65" s="1533">
        <v>0</v>
      </c>
      <c r="K65" s="1533">
        <v>0</v>
      </c>
      <c r="L65" s="1533">
        <v>0</v>
      </c>
      <c r="M65" s="1533">
        <v>0</v>
      </c>
      <c r="N65" s="1533">
        <v>0</v>
      </c>
      <c r="O65" s="1533">
        <v>0</v>
      </c>
    </row>
    <row r="66" spans="1:15" s="1536" customFormat="1" ht="25.15" customHeight="1">
      <c r="A66" s="1788"/>
      <c r="B66" s="1804"/>
      <c r="C66" s="1531" t="s">
        <v>887</v>
      </c>
      <c r="D66" s="1532">
        <v>3866307.52</v>
      </c>
      <c r="E66" s="1532">
        <v>450172.26</v>
      </c>
      <c r="F66" s="1532">
        <v>283947.14</v>
      </c>
      <c r="G66" s="1532">
        <v>37474.53</v>
      </c>
      <c r="H66" s="1533">
        <v>0</v>
      </c>
      <c r="I66" s="1533">
        <v>0</v>
      </c>
      <c r="J66" s="1533">
        <v>0</v>
      </c>
      <c r="K66" s="1533">
        <v>0</v>
      </c>
      <c r="L66" s="1533">
        <v>0</v>
      </c>
      <c r="M66" s="1533">
        <v>0</v>
      </c>
      <c r="N66" s="1533">
        <v>0</v>
      </c>
      <c r="O66" s="1533">
        <v>0</v>
      </c>
    </row>
    <row r="67" spans="1:15" s="1536" customFormat="1" ht="25.15" customHeight="1">
      <c r="A67" s="1788"/>
      <c r="B67" s="1528">
        <v>801</v>
      </c>
      <c r="C67" s="1531" t="s">
        <v>784</v>
      </c>
      <c r="D67" s="1533">
        <v>0</v>
      </c>
      <c r="E67" s="1533">
        <v>0</v>
      </c>
      <c r="F67" s="1532">
        <v>168545.2</v>
      </c>
      <c r="G67" s="1532">
        <v>24790.080000000002</v>
      </c>
      <c r="H67" s="1533">
        <v>0</v>
      </c>
      <c r="I67" s="1533">
        <v>0</v>
      </c>
      <c r="J67" s="1533">
        <v>0</v>
      </c>
      <c r="K67" s="1533">
        <v>0</v>
      </c>
      <c r="L67" s="1533">
        <v>0</v>
      </c>
      <c r="M67" s="1533">
        <v>0</v>
      </c>
      <c r="N67" s="1533">
        <v>0</v>
      </c>
      <c r="O67" s="1535">
        <v>13996.42</v>
      </c>
    </row>
    <row r="68" spans="1:15" s="1536" customFormat="1" ht="25.15" customHeight="1">
      <c r="A68" s="1788"/>
      <c r="B68" s="1528">
        <v>851</v>
      </c>
      <c r="C68" s="1531" t="s">
        <v>784</v>
      </c>
      <c r="D68" s="1532">
        <v>1642.8</v>
      </c>
      <c r="E68" s="1533">
        <v>0</v>
      </c>
      <c r="F68" s="1533">
        <v>0</v>
      </c>
      <c r="G68" s="1533">
        <v>0</v>
      </c>
      <c r="H68" s="1533">
        <v>0</v>
      </c>
      <c r="I68" s="1533">
        <v>0</v>
      </c>
      <c r="J68" s="1533">
        <v>0</v>
      </c>
      <c r="K68" s="1533">
        <v>0</v>
      </c>
      <c r="L68" s="1533">
        <v>0</v>
      </c>
      <c r="M68" s="1533">
        <v>0</v>
      </c>
      <c r="N68" s="1533">
        <v>0</v>
      </c>
      <c r="O68" s="1533">
        <v>0</v>
      </c>
    </row>
    <row r="69" spans="1:15" s="1536" customFormat="1" ht="25.15" customHeight="1">
      <c r="A69" s="1788"/>
      <c r="B69" s="1528">
        <v>852</v>
      </c>
      <c r="C69" s="1531" t="s">
        <v>784</v>
      </c>
      <c r="D69" s="1533">
        <v>0</v>
      </c>
      <c r="E69" s="1543">
        <v>412.08</v>
      </c>
      <c r="F69" s="1533">
        <v>0</v>
      </c>
      <c r="G69" s="1533">
        <v>0</v>
      </c>
      <c r="H69" s="1533">
        <v>0</v>
      </c>
      <c r="I69" s="1533">
        <v>0</v>
      </c>
      <c r="J69" s="1533">
        <v>0</v>
      </c>
      <c r="K69" s="1533">
        <v>0</v>
      </c>
      <c r="L69" s="1533">
        <v>0</v>
      </c>
      <c r="M69" s="1533">
        <v>0</v>
      </c>
      <c r="N69" s="1533">
        <v>0</v>
      </c>
      <c r="O69" s="1535">
        <v>7157.75</v>
      </c>
    </row>
    <row r="70" spans="1:15" s="1536" customFormat="1" ht="25.15" customHeight="1">
      <c r="A70" s="1789"/>
      <c r="B70" s="1528">
        <v>853</v>
      </c>
      <c r="C70" s="1531" t="s">
        <v>784</v>
      </c>
      <c r="D70" s="1532">
        <v>1015363.54</v>
      </c>
      <c r="E70" s="1532">
        <v>162355.04</v>
      </c>
      <c r="F70" s="1532">
        <v>266907.20999999996</v>
      </c>
      <c r="G70" s="1532">
        <v>70363.28</v>
      </c>
      <c r="H70" s="1533">
        <v>0</v>
      </c>
      <c r="I70" s="1533">
        <v>0</v>
      </c>
      <c r="J70" s="1533">
        <v>0</v>
      </c>
      <c r="K70" s="1533">
        <v>0</v>
      </c>
      <c r="L70" s="1533">
        <v>0</v>
      </c>
      <c r="M70" s="1533">
        <v>0</v>
      </c>
      <c r="N70" s="1533">
        <v>0</v>
      </c>
      <c r="O70" s="1533">
        <v>0</v>
      </c>
    </row>
    <row r="71" spans="1:15" s="1536" customFormat="1" ht="25.15" customHeight="1">
      <c r="A71" s="1541">
        <v>37</v>
      </c>
      <c r="B71" s="1537">
        <v>755</v>
      </c>
      <c r="C71" s="1531" t="s">
        <v>784</v>
      </c>
      <c r="D71" s="1532">
        <v>66943.820000000007</v>
      </c>
      <c r="E71" s="1532">
        <v>9474.16</v>
      </c>
      <c r="F71" s="1533">
        <v>0</v>
      </c>
      <c r="G71" s="1533">
        <v>0</v>
      </c>
      <c r="H71" s="1533">
        <v>0</v>
      </c>
      <c r="I71" s="1533">
        <v>0</v>
      </c>
      <c r="J71" s="1533">
        <v>0</v>
      </c>
      <c r="K71" s="1533">
        <v>0</v>
      </c>
      <c r="L71" s="1533">
        <v>0</v>
      </c>
      <c r="M71" s="1533">
        <v>0</v>
      </c>
      <c r="N71" s="1533">
        <v>0</v>
      </c>
      <c r="O71" s="1533">
        <v>0</v>
      </c>
    </row>
    <row r="72" spans="1:15" s="1536" customFormat="1" ht="25.15" customHeight="1">
      <c r="A72" s="1787">
        <v>39</v>
      </c>
      <c r="B72" s="1786">
        <v>600</v>
      </c>
      <c r="C72" s="1531" t="s">
        <v>781</v>
      </c>
      <c r="D72" s="1532">
        <v>6424498.71</v>
      </c>
      <c r="E72" s="1533">
        <v>0</v>
      </c>
      <c r="F72" s="1533">
        <v>0</v>
      </c>
      <c r="G72" s="1533">
        <v>0</v>
      </c>
      <c r="H72" s="1533">
        <v>0</v>
      </c>
      <c r="I72" s="1533">
        <v>0</v>
      </c>
      <c r="J72" s="1533">
        <v>0</v>
      </c>
      <c r="K72" s="1533">
        <v>0</v>
      </c>
      <c r="L72" s="1533">
        <v>0</v>
      </c>
      <c r="M72" s="1533">
        <v>0</v>
      </c>
      <c r="N72" s="1533">
        <v>0</v>
      </c>
      <c r="O72" s="1533">
        <v>0</v>
      </c>
    </row>
    <row r="73" spans="1:15" s="1536" customFormat="1" ht="25.15" customHeight="1">
      <c r="A73" s="1788"/>
      <c r="B73" s="1782"/>
      <c r="C73" s="1531" t="s">
        <v>783</v>
      </c>
      <c r="D73" s="1532">
        <v>11786329.300000001</v>
      </c>
      <c r="E73" s="1533">
        <v>0</v>
      </c>
      <c r="F73" s="1533">
        <v>0</v>
      </c>
      <c r="G73" s="1533">
        <v>0</v>
      </c>
      <c r="H73" s="1533">
        <v>0</v>
      </c>
      <c r="I73" s="1533">
        <v>0</v>
      </c>
      <c r="J73" s="1533">
        <v>0</v>
      </c>
      <c r="K73" s="1533">
        <v>0</v>
      </c>
      <c r="L73" s="1533">
        <v>0</v>
      </c>
      <c r="M73" s="1533">
        <v>0</v>
      </c>
      <c r="N73" s="1533">
        <v>0</v>
      </c>
      <c r="O73" s="1533">
        <v>0</v>
      </c>
    </row>
    <row r="74" spans="1:15" s="1536" customFormat="1" ht="25.15" customHeight="1">
      <c r="A74" s="1534">
        <v>41</v>
      </c>
      <c r="B74" s="1528">
        <v>900</v>
      </c>
      <c r="C74" s="1531" t="s">
        <v>781</v>
      </c>
      <c r="D74" s="1532">
        <v>780.02</v>
      </c>
      <c r="E74" s="1543">
        <v>12.78</v>
      </c>
      <c r="F74" s="1533">
        <v>0</v>
      </c>
      <c r="G74" s="1533">
        <v>0</v>
      </c>
      <c r="H74" s="1533">
        <v>0</v>
      </c>
      <c r="I74" s="1533">
        <v>0</v>
      </c>
      <c r="J74" s="1533">
        <v>0</v>
      </c>
      <c r="K74" s="1533">
        <v>0</v>
      </c>
      <c r="L74" s="1543">
        <v>1</v>
      </c>
      <c r="M74" s="1533">
        <v>0</v>
      </c>
      <c r="N74" s="1533">
        <v>0</v>
      </c>
      <c r="O74" s="1533">
        <v>0</v>
      </c>
    </row>
    <row r="75" spans="1:15" s="1536" customFormat="1" ht="25.15" customHeight="1">
      <c r="A75" s="1541">
        <v>44</v>
      </c>
      <c r="B75" s="1546" t="s">
        <v>350</v>
      </c>
      <c r="C75" s="1531" t="s">
        <v>888</v>
      </c>
      <c r="D75" s="1532">
        <v>3412.01</v>
      </c>
      <c r="E75" s="1532">
        <v>1745.41</v>
      </c>
      <c r="F75" s="1533">
        <v>0</v>
      </c>
      <c r="G75" s="1533">
        <v>0</v>
      </c>
      <c r="H75" s="1533">
        <v>0</v>
      </c>
      <c r="I75" s="1533">
        <v>0</v>
      </c>
      <c r="J75" s="1533">
        <v>0</v>
      </c>
      <c r="K75" s="1533">
        <v>0</v>
      </c>
      <c r="L75" s="1533">
        <v>0</v>
      </c>
      <c r="M75" s="1533">
        <v>0</v>
      </c>
      <c r="N75" s="1533">
        <v>0</v>
      </c>
      <c r="O75" s="1533">
        <v>0</v>
      </c>
    </row>
    <row r="76" spans="1:15" s="1536" customFormat="1" ht="25.15" customHeight="1">
      <c r="A76" s="1801">
        <v>46</v>
      </c>
      <c r="B76" s="1786">
        <v>851</v>
      </c>
      <c r="C76" s="1531" t="s">
        <v>781</v>
      </c>
      <c r="D76" s="1532">
        <v>6034490.1200000001</v>
      </c>
      <c r="E76" s="1533">
        <v>0</v>
      </c>
      <c r="F76" s="1533">
        <v>0</v>
      </c>
      <c r="G76" s="1533">
        <v>0</v>
      </c>
      <c r="H76" s="1533">
        <v>0</v>
      </c>
      <c r="I76" s="1533">
        <v>0</v>
      </c>
      <c r="J76" s="1533">
        <v>0</v>
      </c>
      <c r="K76" s="1533">
        <v>0</v>
      </c>
      <c r="L76" s="1533">
        <v>0</v>
      </c>
      <c r="M76" s="1533">
        <v>0</v>
      </c>
      <c r="N76" s="1533">
        <v>0</v>
      </c>
      <c r="O76" s="1533">
        <v>0</v>
      </c>
    </row>
    <row r="77" spans="1:15" s="1536" customFormat="1" ht="25.15" customHeight="1">
      <c r="A77" s="1801"/>
      <c r="B77" s="1783"/>
      <c r="C77" s="1531" t="s">
        <v>784</v>
      </c>
      <c r="D77" s="1532">
        <v>871959.51</v>
      </c>
      <c r="E77" s="1532">
        <v>348520.13</v>
      </c>
      <c r="F77" s="1539">
        <v>201354.57</v>
      </c>
      <c r="G77" s="1533">
        <v>0</v>
      </c>
      <c r="H77" s="1543">
        <v>458.41</v>
      </c>
      <c r="I77" s="1533">
        <v>0</v>
      </c>
      <c r="J77" s="1533">
        <v>0</v>
      </c>
      <c r="K77" s="1533">
        <v>0</v>
      </c>
      <c r="L77" s="1533">
        <v>0</v>
      </c>
      <c r="M77" s="1533">
        <v>0</v>
      </c>
      <c r="N77" s="1533">
        <v>0</v>
      </c>
      <c r="O77" s="1533">
        <v>0</v>
      </c>
    </row>
    <row r="78" spans="1:15" s="1536" customFormat="1" ht="25.15" customHeight="1">
      <c r="A78" s="1787">
        <v>47</v>
      </c>
      <c r="B78" s="1542">
        <v>150</v>
      </c>
      <c r="C78" s="1531" t="s">
        <v>781</v>
      </c>
      <c r="D78" s="1532">
        <v>21025.49</v>
      </c>
      <c r="E78" s="1545">
        <v>0</v>
      </c>
      <c r="F78" s="1545">
        <v>0</v>
      </c>
      <c r="G78" s="1533">
        <v>0</v>
      </c>
      <c r="H78" s="1533">
        <v>0</v>
      </c>
      <c r="I78" s="1533">
        <v>0</v>
      </c>
      <c r="J78" s="1533">
        <v>0</v>
      </c>
      <c r="K78" s="1533">
        <v>0</v>
      </c>
      <c r="L78" s="1533">
        <v>0</v>
      </c>
      <c r="M78" s="1533">
        <v>0</v>
      </c>
      <c r="N78" s="1533">
        <v>0</v>
      </c>
      <c r="O78" s="1533">
        <v>0</v>
      </c>
    </row>
    <row r="79" spans="1:15" s="1536" customFormat="1" ht="25.15" customHeight="1">
      <c r="A79" s="1789"/>
      <c r="B79" s="1528">
        <v>900</v>
      </c>
      <c r="C79" s="1531" t="s">
        <v>781</v>
      </c>
      <c r="D79" s="1532">
        <v>2230453.2000000002</v>
      </c>
      <c r="E79" s="1532">
        <v>7796.54</v>
      </c>
      <c r="F79" s="1532">
        <v>31609.74</v>
      </c>
      <c r="G79" s="1543">
        <v>19.64</v>
      </c>
      <c r="H79" s="1533">
        <v>0</v>
      </c>
      <c r="I79" s="1533">
        <v>0</v>
      </c>
      <c r="J79" s="1533">
        <v>0</v>
      </c>
      <c r="K79" s="1533">
        <v>0</v>
      </c>
      <c r="L79" s="1533">
        <v>0</v>
      </c>
      <c r="M79" s="1533">
        <v>0</v>
      </c>
      <c r="N79" s="1533">
        <v>0</v>
      </c>
      <c r="O79" s="1533">
        <v>0</v>
      </c>
    </row>
    <row r="80" spans="1:15" s="1536" customFormat="1" ht="25.15" customHeight="1">
      <c r="A80" s="1541">
        <v>49</v>
      </c>
      <c r="B80" s="1537">
        <v>750</v>
      </c>
      <c r="C80" s="1531" t="s">
        <v>785</v>
      </c>
      <c r="D80" s="1533">
        <v>0</v>
      </c>
      <c r="E80" s="1533">
        <v>0</v>
      </c>
      <c r="F80" s="1533">
        <v>0</v>
      </c>
      <c r="G80" s="1533">
        <v>0</v>
      </c>
      <c r="H80" s="1533">
        <v>0</v>
      </c>
      <c r="I80" s="1533">
        <v>0</v>
      </c>
      <c r="J80" s="1533">
        <v>0</v>
      </c>
      <c r="K80" s="1533">
        <v>0</v>
      </c>
      <c r="L80" s="1533">
        <v>0</v>
      </c>
      <c r="M80" s="1533">
        <v>0</v>
      </c>
      <c r="N80" s="1533">
        <v>0</v>
      </c>
      <c r="O80" s="1533">
        <v>0</v>
      </c>
    </row>
    <row r="81" spans="1:15" s="1536" customFormat="1" ht="25.15" customHeight="1">
      <c r="A81" s="1787">
        <v>51</v>
      </c>
      <c r="B81" s="1546" t="s">
        <v>352</v>
      </c>
      <c r="C81" s="1531" t="s">
        <v>781</v>
      </c>
      <c r="D81" s="1532">
        <v>583234.59</v>
      </c>
      <c r="E81" s="1533">
        <v>0</v>
      </c>
      <c r="F81" s="1533">
        <v>0</v>
      </c>
      <c r="G81" s="1533">
        <v>0</v>
      </c>
      <c r="H81" s="1533">
        <v>0</v>
      </c>
      <c r="I81" s="1533">
        <v>0</v>
      </c>
      <c r="J81" s="1533">
        <v>0</v>
      </c>
      <c r="K81" s="1533">
        <v>0</v>
      </c>
      <c r="L81" s="1533">
        <v>0</v>
      </c>
      <c r="M81" s="1533">
        <v>0</v>
      </c>
      <c r="N81" s="1533">
        <v>0</v>
      </c>
      <c r="O81" s="1533">
        <v>0</v>
      </c>
    </row>
    <row r="82" spans="1:15" s="1536" customFormat="1" ht="25.15" customHeight="1">
      <c r="A82" s="1789"/>
      <c r="B82" s="1528">
        <v>900</v>
      </c>
      <c r="C82" s="1531" t="s">
        <v>781</v>
      </c>
      <c r="D82" s="1532">
        <v>48295140.920000002</v>
      </c>
      <c r="E82" s="1532">
        <v>1860.15</v>
      </c>
      <c r="F82" s="1533">
        <v>0</v>
      </c>
      <c r="G82" s="1533">
        <v>0</v>
      </c>
      <c r="H82" s="1533">
        <v>0</v>
      </c>
      <c r="I82" s="1533">
        <v>0</v>
      </c>
      <c r="J82" s="1533">
        <v>0</v>
      </c>
      <c r="K82" s="1533">
        <v>0</v>
      </c>
      <c r="L82" s="1533">
        <v>0</v>
      </c>
      <c r="M82" s="1533">
        <v>0</v>
      </c>
      <c r="N82" s="1533">
        <v>0</v>
      </c>
      <c r="O82" s="1539">
        <v>9340.2000000000007</v>
      </c>
    </row>
    <row r="83" spans="1:15" s="1536" customFormat="1" ht="25.15" customHeight="1">
      <c r="A83" s="1787">
        <v>57</v>
      </c>
      <c r="B83" s="1786">
        <v>754</v>
      </c>
      <c r="C83" s="1531" t="s">
        <v>781</v>
      </c>
      <c r="D83" s="1533">
        <v>0</v>
      </c>
      <c r="E83" s="1533">
        <v>0</v>
      </c>
      <c r="F83" s="1532">
        <v>765</v>
      </c>
      <c r="G83" s="1543">
        <v>198.65</v>
      </c>
      <c r="H83" s="1533">
        <v>0</v>
      </c>
      <c r="I83" s="1533">
        <v>0</v>
      </c>
      <c r="J83" s="1533">
        <v>0</v>
      </c>
      <c r="K83" s="1533">
        <v>0</v>
      </c>
      <c r="L83" s="1533">
        <v>0</v>
      </c>
      <c r="M83" s="1533">
        <v>0</v>
      </c>
      <c r="N83" s="1533">
        <v>0</v>
      </c>
      <c r="O83" s="1533">
        <v>0</v>
      </c>
    </row>
    <row r="84" spans="1:15" s="1536" customFormat="1" ht="25.15" customHeight="1">
      <c r="A84" s="1789"/>
      <c r="B84" s="1783"/>
      <c r="C84" s="1531" t="s">
        <v>784</v>
      </c>
      <c r="D84" s="1533">
        <v>0</v>
      </c>
      <c r="E84" s="1543">
        <v>187.12</v>
      </c>
      <c r="F84" s="1533">
        <v>0</v>
      </c>
      <c r="G84" s="1533">
        <v>0</v>
      </c>
      <c r="H84" s="1533">
        <v>0</v>
      </c>
      <c r="I84" s="1533">
        <v>0</v>
      </c>
      <c r="J84" s="1533">
        <v>0</v>
      </c>
      <c r="K84" s="1533">
        <v>0</v>
      </c>
      <c r="L84" s="1533">
        <v>0</v>
      </c>
      <c r="M84" s="1533">
        <v>0</v>
      </c>
      <c r="N84" s="1533">
        <v>0</v>
      </c>
      <c r="O84" s="1533">
        <v>0</v>
      </c>
    </row>
    <row r="85" spans="1:15" s="1547" customFormat="1" ht="25.15" customHeight="1">
      <c r="A85" s="1787">
        <v>62</v>
      </c>
      <c r="B85" s="1805">
        <v>50</v>
      </c>
      <c r="C85" s="1531" t="s">
        <v>889</v>
      </c>
      <c r="D85" s="1532">
        <v>447519</v>
      </c>
      <c r="E85" s="1532">
        <v>263645.81</v>
      </c>
      <c r="F85" s="1539">
        <v>29519.16</v>
      </c>
      <c r="G85" s="1533">
        <v>0</v>
      </c>
      <c r="H85" s="1533">
        <v>0</v>
      </c>
      <c r="I85" s="1533">
        <v>0</v>
      </c>
      <c r="J85" s="1533">
        <v>0</v>
      </c>
      <c r="K85" s="1533">
        <v>0</v>
      </c>
      <c r="L85" s="1533">
        <v>0</v>
      </c>
      <c r="M85" s="1533">
        <v>0</v>
      </c>
      <c r="N85" s="1533">
        <v>0</v>
      </c>
      <c r="O85" s="1539">
        <v>4425.95</v>
      </c>
    </row>
    <row r="86" spans="1:15" s="1536" customFormat="1" ht="32.25" customHeight="1">
      <c r="A86" s="1789"/>
      <c r="B86" s="1806"/>
      <c r="C86" s="1548" t="s">
        <v>890</v>
      </c>
      <c r="D86" s="1533">
        <v>0</v>
      </c>
      <c r="E86" s="1533">
        <v>0</v>
      </c>
      <c r="F86" s="1533">
        <v>0</v>
      </c>
      <c r="G86" s="1533">
        <v>0</v>
      </c>
      <c r="H86" s="1533">
        <v>0</v>
      </c>
      <c r="I86" s="1539">
        <v>1785.23</v>
      </c>
      <c r="J86" s="1539">
        <v>747.31</v>
      </c>
      <c r="K86" s="1539">
        <v>15535.51</v>
      </c>
      <c r="L86" s="1539">
        <v>14985.22</v>
      </c>
      <c r="M86" s="1538">
        <v>456.19</v>
      </c>
      <c r="N86" s="1533">
        <v>0</v>
      </c>
      <c r="O86" s="1533">
        <v>0</v>
      </c>
    </row>
    <row r="87" spans="1:15" s="1536" customFormat="1" ht="25.15" customHeight="1">
      <c r="A87" s="1534" t="s">
        <v>842</v>
      </c>
      <c r="B87" s="1549">
        <v>855</v>
      </c>
      <c r="C87" s="1531" t="s">
        <v>784</v>
      </c>
      <c r="D87" s="1532">
        <v>3774.58</v>
      </c>
      <c r="E87" s="1533">
        <v>0</v>
      </c>
      <c r="F87" s="1533">
        <v>0</v>
      </c>
      <c r="G87" s="1533">
        <v>0</v>
      </c>
      <c r="H87" s="1533">
        <v>0</v>
      </c>
      <c r="I87" s="1533">
        <v>0</v>
      </c>
      <c r="J87" s="1533">
        <v>0</v>
      </c>
      <c r="K87" s="1533">
        <v>0</v>
      </c>
      <c r="L87" s="1533">
        <v>0</v>
      </c>
      <c r="M87" s="1533">
        <v>0</v>
      </c>
      <c r="N87" s="1533">
        <v>0</v>
      </c>
      <c r="O87" s="1533">
        <v>0</v>
      </c>
    </row>
    <row r="88" spans="1:15" s="1536" customFormat="1" ht="25.15" customHeight="1">
      <c r="A88" s="1534" t="s">
        <v>844</v>
      </c>
      <c r="B88" s="1549">
        <v>855</v>
      </c>
      <c r="C88" s="1531" t="s">
        <v>784</v>
      </c>
      <c r="D88" s="1533">
        <v>0</v>
      </c>
      <c r="E88" s="1533">
        <v>0</v>
      </c>
      <c r="F88" s="1533">
        <v>0</v>
      </c>
      <c r="G88" s="1533">
        <v>0</v>
      </c>
      <c r="H88" s="1533">
        <v>0</v>
      </c>
      <c r="I88" s="1533">
        <v>0</v>
      </c>
      <c r="J88" s="1533">
        <v>0</v>
      </c>
      <c r="K88" s="1533">
        <v>0</v>
      </c>
      <c r="L88" s="1533">
        <v>0</v>
      </c>
      <c r="M88" s="1533">
        <v>0</v>
      </c>
      <c r="N88" s="1533">
        <v>0</v>
      </c>
      <c r="O88" s="1538">
        <v>61.24</v>
      </c>
    </row>
    <row r="89" spans="1:15" s="1536" customFormat="1" ht="25.15" customHeight="1">
      <c r="A89" s="1534" t="s">
        <v>848</v>
      </c>
      <c r="B89" s="1549">
        <v>855</v>
      </c>
      <c r="C89" s="1531" t="s">
        <v>784</v>
      </c>
      <c r="D89" s="1543">
        <v>0.19</v>
      </c>
      <c r="E89" s="1533">
        <v>0</v>
      </c>
      <c r="F89" s="1533">
        <v>0</v>
      </c>
      <c r="G89" s="1533">
        <v>0</v>
      </c>
      <c r="H89" s="1533">
        <v>0</v>
      </c>
      <c r="I89" s="1533">
        <v>0</v>
      </c>
      <c r="J89" s="1533">
        <v>0</v>
      </c>
      <c r="K89" s="1533">
        <v>0</v>
      </c>
      <c r="L89" s="1533">
        <v>0</v>
      </c>
      <c r="M89" s="1533">
        <v>0</v>
      </c>
      <c r="N89" s="1533">
        <v>0</v>
      </c>
      <c r="O89" s="1533">
        <v>0</v>
      </c>
    </row>
    <row r="90" spans="1:15" s="1553" customFormat="1" ht="21" customHeight="1">
      <c r="A90" s="1550"/>
      <c r="B90" s="1551"/>
      <c r="C90" s="1551"/>
      <c r="D90" s="1552">
        <f>SUM(D12:D89)</f>
        <v>369089523.49000001</v>
      </c>
      <c r="E90" s="1552">
        <f t="shared" ref="E90:O90" si="0">SUM(E12:E89)</f>
        <v>27799340.349999998</v>
      </c>
      <c r="F90" s="1552">
        <f t="shared" si="0"/>
        <v>6365350.6700000009</v>
      </c>
      <c r="G90" s="1552">
        <f t="shared" si="0"/>
        <v>567984.18000000005</v>
      </c>
      <c r="H90" s="1552">
        <f t="shared" si="0"/>
        <v>63059.23</v>
      </c>
      <c r="I90" s="1552">
        <f t="shared" si="0"/>
        <v>595340.07999999984</v>
      </c>
      <c r="J90" s="1552">
        <f t="shared" si="0"/>
        <v>850346.8</v>
      </c>
      <c r="K90" s="1552">
        <f t="shared" si="0"/>
        <v>660047.52999999991</v>
      </c>
      <c r="L90" s="1552">
        <f t="shared" si="0"/>
        <v>7616923.3300000001</v>
      </c>
      <c r="M90" s="1552">
        <f t="shared" si="0"/>
        <v>242400.28</v>
      </c>
      <c r="N90" s="1552">
        <f t="shared" si="0"/>
        <v>123991.97000000002</v>
      </c>
      <c r="O90" s="1552">
        <f t="shared" si="0"/>
        <v>1031555.8099999999</v>
      </c>
    </row>
    <row r="91" spans="1:15" s="1557" customFormat="1" ht="18.600000000000001" customHeight="1">
      <c r="A91" s="1554"/>
      <c r="B91" s="1554"/>
      <c r="C91" s="1554"/>
      <c r="D91" s="1554"/>
      <c r="E91" s="1554"/>
      <c r="F91" s="1554"/>
      <c r="G91" s="1554"/>
      <c r="H91" s="1555"/>
      <c r="I91" s="1555"/>
      <c r="J91" s="1555"/>
      <c r="K91" s="1555"/>
      <c r="L91" s="1555"/>
      <c r="M91" s="1556"/>
      <c r="N91" s="1556"/>
      <c r="O91" s="1556"/>
    </row>
    <row r="92" spans="1:15" s="1527" customFormat="1">
      <c r="B92" s="1558"/>
      <c r="C92" s="1558"/>
      <c r="D92" s="1558"/>
      <c r="E92" s="1559"/>
      <c r="F92" s="1558"/>
      <c r="G92" s="1558"/>
      <c r="H92" s="1558"/>
      <c r="I92" s="1558"/>
      <c r="J92" s="1558"/>
      <c r="K92" s="1558"/>
      <c r="L92" s="1558"/>
      <c r="M92" s="1558"/>
      <c r="N92" s="1558"/>
      <c r="O92" s="1558"/>
    </row>
    <row r="93" spans="1:15" s="1527" customFormat="1">
      <c r="B93" s="1558"/>
      <c r="C93" s="1558"/>
      <c r="D93" s="1558"/>
      <c r="E93" s="1558"/>
      <c r="F93" s="1558"/>
      <c r="G93" s="1558"/>
      <c r="H93" s="1558"/>
      <c r="I93" s="1558"/>
      <c r="J93" s="1558"/>
      <c r="K93" s="1558"/>
      <c r="L93" s="1558"/>
      <c r="M93" s="1558"/>
      <c r="N93" s="1558"/>
      <c r="O93" s="1558"/>
    </row>
    <row r="94" spans="1:15" s="1527" customFormat="1">
      <c r="A94" s="1560"/>
      <c r="B94" s="1558"/>
      <c r="C94" s="1558"/>
      <c r="D94" s="1558"/>
      <c r="E94" s="1558"/>
      <c r="F94" s="1558"/>
      <c r="G94" s="1558"/>
      <c r="H94" s="1558"/>
      <c r="I94" s="1558"/>
      <c r="J94" s="1558"/>
      <c r="K94" s="1558"/>
      <c r="L94" s="1558"/>
      <c r="M94" s="1558"/>
      <c r="N94" s="1558"/>
      <c r="O94" s="1558"/>
    </row>
    <row r="95" spans="1:15" s="1527" customFormat="1">
      <c r="B95" s="1266"/>
      <c r="C95" s="1558"/>
      <c r="D95" s="1558"/>
      <c r="E95" s="1558"/>
      <c r="F95" s="1266"/>
      <c r="G95" s="1266"/>
      <c r="H95" s="1266"/>
      <c r="I95" s="1266"/>
      <c r="J95" s="1266"/>
      <c r="K95" s="1266"/>
      <c r="L95" s="1266"/>
      <c r="M95" s="1266"/>
      <c r="N95" s="1266"/>
      <c r="O95" s="1266"/>
    </row>
    <row r="96" spans="1:15" s="1527" customFormat="1">
      <c r="B96" s="1266"/>
      <c r="C96" s="1266"/>
      <c r="D96" s="1266"/>
      <c r="E96" s="1266"/>
      <c r="F96" s="1266"/>
      <c r="G96" s="1266"/>
      <c r="H96" s="1266"/>
      <c r="I96" s="1266"/>
      <c r="J96" s="1266"/>
      <c r="K96" s="1266"/>
      <c r="L96" s="1266"/>
      <c r="M96" s="1538"/>
      <c r="N96" s="1266"/>
      <c r="O96" s="1266"/>
    </row>
    <row r="97" spans="2:15">
      <c r="B97" s="1266"/>
      <c r="C97" s="1266"/>
      <c r="D97" s="1266"/>
      <c r="E97" s="1266"/>
      <c r="F97" s="1266"/>
      <c r="G97" s="1266"/>
      <c r="H97" s="1266"/>
      <c r="I97" s="1266"/>
      <c r="J97" s="1266"/>
      <c r="K97" s="1266"/>
      <c r="L97" s="1266"/>
      <c r="M97" s="1266"/>
      <c r="N97" s="1266"/>
      <c r="O97" s="1266"/>
    </row>
    <row r="98" spans="2:15">
      <c r="B98" s="1266"/>
      <c r="C98" s="1266"/>
      <c r="D98" s="1266"/>
      <c r="E98" s="1266"/>
      <c r="F98" s="1266"/>
      <c r="G98" s="1266"/>
      <c r="H98" s="1266"/>
      <c r="I98" s="1266"/>
      <c r="J98" s="1266"/>
      <c r="K98" s="1266"/>
      <c r="L98" s="1266"/>
      <c r="M98" s="1266"/>
      <c r="N98" s="1266"/>
      <c r="O98" s="1266"/>
    </row>
    <row r="99" spans="2:15">
      <c r="B99" s="1266"/>
      <c r="C99" s="1266"/>
      <c r="D99" s="1266"/>
      <c r="E99" s="1266"/>
      <c r="F99" s="1266"/>
      <c r="G99" s="1266"/>
      <c r="H99" s="1266"/>
      <c r="I99" s="1266"/>
      <c r="J99" s="1266"/>
      <c r="K99" s="1266"/>
      <c r="L99" s="1266"/>
      <c r="M99" s="1266"/>
      <c r="N99" s="1266"/>
      <c r="O99" s="1266"/>
    </row>
    <row r="100" spans="2:15">
      <c r="B100" s="1266"/>
      <c r="C100" s="1266"/>
      <c r="D100" s="1266"/>
      <c r="E100" s="1266"/>
      <c r="F100" s="1266"/>
      <c r="G100" s="1266"/>
      <c r="H100" s="1266"/>
      <c r="I100" s="1266"/>
      <c r="J100" s="1266"/>
      <c r="K100" s="1266"/>
      <c r="L100" s="1266"/>
      <c r="M100" s="1266"/>
      <c r="N100" s="1266"/>
      <c r="O100" s="1266"/>
    </row>
    <row r="101" spans="2:15">
      <c r="C101" s="1266"/>
      <c r="D101" s="1266"/>
      <c r="E101" s="1266"/>
    </row>
  </sheetData>
  <mergeCells count="42">
    <mergeCell ref="A85:A86"/>
    <mergeCell ref="B85:B86"/>
    <mergeCell ref="A15:A18"/>
    <mergeCell ref="A78:A79"/>
    <mergeCell ref="A81:A82"/>
    <mergeCell ref="A83:A84"/>
    <mergeCell ref="B83:B84"/>
    <mergeCell ref="A76:A77"/>
    <mergeCell ref="B76:B77"/>
    <mergeCell ref="A22:A24"/>
    <mergeCell ref="B22:B24"/>
    <mergeCell ref="A26:A27"/>
    <mergeCell ref="B26:B27"/>
    <mergeCell ref="A28:A29"/>
    <mergeCell ref="A30:A31"/>
    <mergeCell ref="B30:B31"/>
    <mergeCell ref="A32:A70"/>
    <mergeCell ref="B32:B34"/>
    <mergeCell ref="B37:B66"/>
    <mergeCell ref="A72:A73"/>
    <mergeCell ref="B72:B73"/>
    <mergeCell ref="A19:A21"/>
    <mergeCell ref="B20:B21"/>
    <mergeCell ref="G6:G10"/>
    <mergeCell ref="A2:O2"/>
    <mergeCell ref="A5:B5"/>
    <mergeCell ref="C5:C10"/>
    <mergeCell ref="D5:N5"/>
    <mergeCell ref="O5:O10"/>
    <mergeCell ref="A6:A10"/>
    <mergeCell ref="B6:B10"/>
    <mergeCell ref="D6:D10"/>
    <mergeCell ref="E6:E10"/>
    <mergeCell ref="F6:F10"/>
    <mergeCell ref="M6:M10"/>
    <mergeCell ref="N6:N10"/>
    <mergeCell ref="L6:L10"/>
    <mergeCell ref="H6:H10"/>
    <mergeCell ref="I6:I10"/>
    <mergeCell ref="J6:J10"/>
    <mergeCell ref="K6:K10"/>
    <mergeCell ref="B16:B18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46" firstPageNumber="72" fitToHeight="0" orientation="landscape" useFirstPageNumber="1" r:id="rId1"/>
  <headerFooter>
    <oddHeader>&amp;C&amp;"Arial CE,Pogrubiony"&amp;16- &amp;P -</oddHeader>
  </headerFooter>
  <rowBreaks count="1" manualBreakCount="1">
    <brk id="51" max="14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M30" sqref="M30"/>
    </sheetView>
  </sheetViews>
  <sheetFormatPr defaultRowHeight="12.75"/>
  <cols>
    <col min="1" max="16384" width="9.140625" style="1170"/>
  </cols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>
      <selection activeCell="M30" sqref="M30"/>
    </sheetView>
  </sheetViews>
  <sheetFormatPr defaultRowHeight="12.75"/>
  <cols>
    <col min="1" max="16384" width="9.140625" style="1170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85" zoomScaleNormal="85" workbookViewId="0">
      <selection activeCell="M30" sqref="M30"/>
    </sheetView>
  </sheetViews>
  <sheetFormatPr defaultRowHeight="12.75"/>
  <cols>
    <col min="1" max="16384" width="9.140625" style="1170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M30" sqref="M30"/>
    </sheetView>
  </sheetViews>
  <sheetFormatPr defaultRowHeight="12.75"/>
  <cols>
    <col min="1" max="16384" width="9.140625" style="1170"/>
  </cols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7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>
      <selection activeCell="M30" sqref="M30"/>
    </sheetView>
  </sheetViews>
  <sheetFormatPr defaultRowHeight="12.75"/>
  <cols>
    <col min="1" max="16384" width="9.140625" style="1170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zoomScaleNormal="100" workbookViewId="0">
      <selection activeCell="T12" sqref="T12"/>
    </sheetView>
  </sheetViews>
  <sheetFormatPr defaultRowHeight="12.75"/>
  <cols>
    <col min="1" max="1" width="9.140625" customWidth="1"/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705" t="s">
        <v>510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20" ht="15">
      <c r="A2" s="705" t="s">
        <v>511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</row>
    <row r="3" spans="1:20" ht="15">
      <c r="A3" s="705" t="s">
        <v>512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</row>
    <row r="4" spans="1:20" ht="15">
      <c r="A4" s="705" t="s">
        <v>513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</row>
    <row r="5" spans="1:20" ht="15">
      <c r="A5" s="705"/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</row>
    <row r="6" spans="1:20" ht="18" customHeight="1">
      <c r="A6" s="705"/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</row>
    <row r="7" spans="1:20" ht="18" customHeight="1">
      <c r="A7" s="1168"/>
      <c r="B7" s="1166"/>
      <c r="C7" s="1166"/>
      <c r="D7" s="1166"/>
      <c r="E7" s="1166"/>
      <c r="F7" s="1166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</row>
    <row r="8" spans="1:20" ht="15" customHeight="1">
      <c r="A8" s="1169"/>
      <c r="B8" s="1166"/>
      <c r="C8" s="1166"/>
      <c r="D8" s="1166"/>
      <c r="E8" s="1166"/>
      <c r="F8" s="1166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</row>
    <row r="9" spans="1:20" ht="15">
      <c r="A9" s="1167"/>
      <c r="B9" s="1166"/>
      <c r="C9" s="1166"/>
      <c r="D9" s="1166"/>
      <c r="E9" s="1166"/>
      <c r="F9" s="1166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</row>
    <row r="10" spans="1:20" ht="16.5" customHeight="1">
      <c r="A10" s="1178"/>
      <c r="B10" s="1166"/>
      <c r="C10" s="1166"/>
      <c r="D10" s="1166"/>
      <c r="E10" s="1166"/>
      <c r="F10" s="1166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</row>
    <row r="11" spans="1:20" ht="15">
      <c r="A11" s="1167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</row>
    <row r="12" spans="1:20" ht="15">
      <c r="A12" s="1178"/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2"/>
    </row>
    <row r="13" spans="1:20" ht="15">
      <c r="A13" s="1167"/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</row>
    <row r="14" spans="1:20" ht="15">
      <c r="A14" s="1167"/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</row>
    <row r="15" spans="1:20" ht="15">
      <c r="A15" s="1167"/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</row>
    <row r="16" spans="1:20" ht="15">
      <c r="A16" s="1178"/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</row>
    <row r="17" spans="1:20" s="1170" customFormat="1" ht="15">
      <c r="A17" s="1178"/>
      <c r="B17" s="1172"/>
      <c r="C17" s="1172"/>
      <c r="D17" s="1172"/>
      <c r="E17" s="1172"/>
      <c r="F17" s="1172"/>
      <c r="G17" s="1172"/>
      <c r="H17" s="1172"/>
      <c r="I17" s="1172"/>
      <c r="J17" s="1172"/>
      <c r="K17" s="1172"/>
      <c r="L17" s="1172"/>
      <c r="M17" s="1172"/>
      <c r="N17" s="1172"/>
      <c r="O17" s="1172"/>
      <c r="P17" s="1172"/>
      <c r="Q17" s="1172"/>
      <c r="R17" s="1172"/>
      <c r="S17" s="1172"/>
      <c r="T17" s="1172"/>
    </row>
    <row r="18" spans="1:20" s="1170" customFormat="1" ht="15">
      <c r="A18" s="1178"/>
      <c r="B18" s="1172"/>
      <c r="C18" s="1172"/>
      <c r="D18" s="1172"/>
      <c r="E18" s="1172"/>
      <c r="F18" s="1172"/>
      <c r="G18" s="1172"/>
      <c r="H18" s="1172"/>
      <c r="I18" s="1172"/>
      <c r="J18" s="1172"/>
      <c r="K18" s="1172"/>
      <c r="L18" s="1172"/>
      <c r="M18" s="1172"/>
      <c r="N18" s="1172"/>
      <c r="O18" s="1172"/>
      <c r="P18" s="1172"/>
      <c r="Q18" s="1172"/>
      <c r="R18" s="1172"/>
      <c r="S18" s="1172"/>
      <c r="T18" s="1172"/>
    </row>
    <row r="19" spans="1:20" ht="15">
      <c r="A19" s="1167"/>
      <c r="B19" s="1166"/>
      <c r="C19" s="1166"/>
      <c r="D19" s="1166"/>
      <c r="E19" s="1166"/>
      <c r="F19" s="1166"/>
      <c r="G19" s="1166"/>
      <c r="H19" s="1166"/>
      <c r="I19" s="1166"/>
      <c r="J19" s="1166"/>
      <c r="K19" s="1166"/>
      <c r="L19" s="1166"/>
      <c r="M19" s="1166"/>
      <c r="N19" s="1166"/>
      <c r="O19" s="1166"/>
      <c r="P19" s="1166"/>
      <c r="Q19" s="1166"/>
      <c r="R19" s="311"/>
      <c r="S19" s="311"/>
      <c r="T19" s="311"/>
    </row>
    <row r="20" spans="1:20" ht="15">
      <c r="A20" s="1178"/>
      <c r="B20" s="1166"/>
      <c r="C20" s="1166"/>
      <c r="D20" s="1166"/>
      <c r="E20" s="1166"/>
      <c r="F20" s="1166"/>
      <c r="G20" s="1166"/>
      <c r="H20" s="1166"/>
      <c r="I20" s="1166"/>
      <c r="J20" s="1166"/>
      <c r="K20" s="1166"/>
      <c r="L20" s="1166"/>
      <c r="M20" s="1166"/>
      <c r="N20" s="1166"/>
      <c r="O20" s="1166"/>
      <c r="P20" s="1166"/>
      <c r="Q20" s="1166"/>
      <c r="R20" s="311"/>
      <c r="S20" s="311"/>
      <c r="T20" s="311"/>
    </row>
    <row r="21" spans="1:20" ht="15">
      <c r="A21" s="706"/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</row>
    <row r="22" spans="1:20" ht="15">
      <c r="A22" s="706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</row>
    <row r="23" spans="1:20" ht="15">
      <c r="A23" s="706"/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</row>
    <row r="24" spans="1:20" ht="15">
      <c r="A24" s="706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653"/>
    </row>
    <row r="25" spans="1:20" ht="15">
      <c r="A25" s="706"/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653"/>
    </row>
    <row r="26" spans="1:20" ht="15" hidden="1">
      <c r="A26" s="706"/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653"/>
    </row>
    <row r="27" spans="1:20" ht="15" hidden="1">
      <c r="A27" s="706"/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653"/>
    </row>
    <row r="28" spans="1:20">
      <c r="A28" s="311"/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653"/>
    </row>
    <row r="29" spans="1:20" ht="15">
      <c r="A29" s="707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653"/>
    </row>
    <row r="30" spans="1:20" ht="15">
      <c r="A30" s="706"/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653"/>
    </row>
    <row r="31" spans="1:20">
      <c r="A31" s="311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="115" zoomScaleNormal="115" workbookViewId="0">
      <selection activeCell="M30" sqref="M30"/>
    </sheetView>
  </sheetViews>
  <sheetFormatPr defaultRowHeight="12.75"/>
  <cols>
    <col min="1" max="16384" width="9.140625" style="1170"/>
  </cols>
  <sheetData>
    <row r="27" spans="2:2">
      <c r="B27" s="1563" t="s">
        <v>891</v>
      </c>
    </row>
    <row r="28" spans="2:2">
      <c r="B28" s="1564" t="s">
        <v>892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M30" sqref="M30"/>
    </sheetView>
  </sheetViews>
  <sheetFormatPr defaultRowHeight="12.75"/>
  <cols>
    <col min="1" max="16384" width="9.140625" style="1170"/>
  </cols>
  <sheetData>
    <row r="1" spans="1:1">
      <c r="A1" s="1170" t="s">
        <v>893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94"/>
  <sheetViews>
    <sheetView showGridLines="0" showZeros="0" showOutlineSymbols="0" zoomScale="70" zoomScaleNormal="70" workbookViewId="0">
      <selection activeCell="U20" sqref="U20"/>
    </sheetView>
  </sheetViews>
  <sheetFormatPr defaultRowHeight="12.75"/>
  <cols>
    <col min="1" max="1" width="85.85546875" style="180" customWidth="1"/>
    <col min="2" max="2" width="16.85546875" style="180" customWidth="1"/>
    <col min="3" max="3" width="16.140625" style="180" customWidth="1"/>
    <col min="4" max="4" width="0.85546875" style="180" customWidth="1"/>
    <col min="5" max="5" width="13.7109375" style="180" customWidth="1"/>
    <col min="6" max="6" width="2.28515625" style="180" customWidth="1"/>
    <col min="7" max="7" width="17" style="180" customWidth="1"/>
    <col min="8" max="10" width="11.5703125" style="180" bestFit="1" customWidth="1"/>
    <col min="11" max="12" width="9.140625" style="180"/>
    <col min="13" max="13" width="16.140625" style="180" customWidth="1"/>
    <col min="14" max="16384" width="9.140625" style="180"/>
  </cols>
  <sheetData>
    <row r="1" spans="1:10" ht="17.25" customHeight="1">
      <c r="A1" s="176" t="s">
        <v>431</v>
      </c>
      <c r="B1" s="177"/>
      <c r="C1" s="178"/>
      <c r="D1" s="178"/>
      <c r="E1" s="178"/>
      <c r="F1" s="178"/>
      <c r="G1" s="178"/>
      <c r="H1" s="178"/>
      <c r="I1" s="178"/>
      <c r="J1" s="178"/>
    </row>
    <row r="2" spans="1:10" ht="17.25" customHeight="1">
      <c r="A2" s="181"/>
      <c r="B2" s="181"/>
      <c r="C2" s="178"/>
      <c r="D2" s="178"/>
      <c r="E2" s="178"/>
      <c r="F2" s="178"/>
      <c r="G2" s="178"/>
      <c r="H2" s="178"/>
      <c r="I2" s="178"/>
      <c r="J2" s="178"/>
    </row>
    <row r="3" spans="1:10" ht="17.25" customHeight="1">
      <c r="A3" s="182" t="s">
        <v>432</v>
      </c>
      <c r="B3" s="183"/>
      <c r="C3" s="184"/>
      <c r="D3" s="184"/>
      <c r="E3" s="184"/>
      <c r="F3" s="184"/>
      <c r="G3" s="184"/>
      <c r="H3" s="184"/>
      <c r="I3" s="184"/>
      <c r="J3" s="184"/>
    </row>
    <row r="4" spans="1:10" ht="17.25" customHeight="1">
      <c r="A4" s="185"/>
      <c r="B4" s="185"/>
      <c r="C4" s="179"/>
      <c r="D4" s="179"/>
      <c r="E4" s="179"/>
      <c r="F4" s="179"/>
      <c r="G4" s="179"/>
      <c r="H4" s="179"/>
      <c r="I4" s="179"/>
      <c r="J4" s="179"/>
    </row>
    <row r="5" spans="1:10" ht="17.25" customHeight="1">
      <c r="A5" s="185"/>
      <c r="B5" s="185"/>
      <c r="C5" s="186"/>
      <c r="D5" s="1151"/>
      <c r="E5" s="179"/>
      <c r="F5" s="179"/>
      <c r="G5" s="179"/>
      <c r="H5" s="179"/>
      <c r="I5" s="187"/>
      <c r="J5" s="188" t="s">
        <v>2</v>
      </c>
    </row>
    <row r="6" spans="1:10" ht="15.95" customHeight="1">
      <c r="A6" s="189"/>
      <c r="B6" s="190" t="s">
        <v>227</v>
      </c>
      <c r="C6" s="191" t="s">
        <v>229</v>
      </c>
      <c r="D6" s="194"/>
      <c r="E6" s="192"/>
      <c r="F6" s="192"/>
      <c r="G6" s="193"/>
      <c r="H6" s="194" t="s">
        <v>433</v>
      </c>
      <c r="I6" s="192"/>
      <c r="J6" s="193"/>
    </row>
    <row r="7" spans="1:10" ht="15.95" customHeight="1">
      <c r="A7" s="195" t="s">
        <v>3</v>
      </c>
      <c r="B7" s="196" t="s">
        <v>228</v>
      </c>
      <c r="C7" s="1199"/>
      <c r="D7" s="1208"/>
      <c r="E7" s="1199"/>
      <c r="F7" s="1208"/>
      <c r="G7" s="197"/>
      <c r="H7" s="197" t="s">
        <v>4</v>
      </c>
      <c r="I7" s="197" t="s">
        <v>4</v>
      </c>
      <c r="J7" s="198"/>
    </row>
    <row r="8" spans="1:10" ht="15.95" customHeight="1">
      <c r="A8" s="199"/>
      <c r="B8" s="200" t="s">
        <v>749</v>
      </c>
      <c r="C8" s="1199" t="s">
        <v>434</v>
      </c>
      <c r="D8" s="197"/>
      <c r="E8" s="1199" t="s">
        <v>435</v>
      </c>
      <c r="F8" s="197"/>
      <c r="G8" s="197" t="s">
        <v>436</v>
      </c>
      <c r="H8" s="198" t="s">
        <v>232</v>
      </c>
      <c r="I8" s="198" t="s">
        <v>437</v>
      </c>
      <c r="J8" s="198" t="s">
        <v>438</v>
      </c>
    </row>
    <row r="9" spans="1:10" s="205" customFormat="1" ht="9.75" customHeight="1">
      <c r="A9" s="202" t="s">
        <v>439</v>
      </c>
      <c r="B9" s="203">
        <v>2</v>
      </c>
      <c r="C9" s="1200">
        <v>3</v>
      </c>
      <c r="D9" s="204"/>
      <c r="E9" s="1200">
        <v>4</v>
      </c>
      <c r="F9" s="204"/>
      <c r="G9" s="204">
        <v>5</v>
      </c>
      <c r="H9" s="204">
        <v>6</v>
      </c>
      <c r="I9" s="204">
        <v>7</v>
      </c>
      <c r="J9" s="204">
        <v>8</v>
      </c>
    </row>
    <row r="10" spans="1:10" ht="24" customHeight="1">
      <c r="A10" s="206" t="s">
        <v>440</v>
      </c>
      <c r="B10" s="1074">
        <v>404484028</v>
      </c>
      <c r="C10" s="1201">
        <v>40655999</v>
      </c>
      <c r="D10" s="1007"/>
      <c r="E10" s="1201">
        <v>71096748</v>
      </c>
      <c r="F10" s="1007"/>
      <c r="G10" s="1007"/>
      <c r="H10" s="1083">
        <v>0.10051323707644644</v>
      </c>
      <c r="I10" s="1083">
        <v>0.17577145963350621</v>
      </c>
      <c r="J10" s="1101"/>
    </row>
    <row r="11" spans="1:10" ht="24" customHeight="1">
      <c r="A11" s="207" t="s">
        <v>441</v>
      </c>
      <c r="B11" s="1075">
        <v>486784028</v>
      </c>
      <c r="C11" s="1202">
        <v>34010719</v>
      </c>
      <c r="D11" s="1209"/>
      <c r="E11" s="1202">
        <v>70220863</v>
      </c>
      <c r="F11" s="1209"/>
      <c r="G11" s="1209"/>
      <c r="H11" s="1083">
        <v>6.9868190087781598E-2</v>
      </c>
      <c r="I11" s="1083">
        <v>0.14425465701598575</v>
      </c>
      <c r="J11" s="1102"/>
    </row>
    <row r="12" spans="1:10" ht="24" customHeight="1">
      <c r="A12" s="206" t="s">
        <v>442</v>
      </c>
      <c r="B12" s="1191">
        <v>-82300000</v>
      </c>
      <c r="C12" s="1201">
        <v>6645281</v>
      </c>
      <c r="D12" s="1007"/>
      <c r="E12" s="1201">
        <v>875885</v>
      </c>
      <c r="F12" s="1007"/>
      <c r="G12" s="1007"/>
      <c r="H12" s="1083"/>
      <c r="I12" s="1083"/>
      <c r="J12" s="1102"/>
    </row>
    <row r="13" spans="1:10" ht="24" customHeight="1">
      <c r="A13" s="209" t="s">
        <v>443</v>
      </c>
      <c r="B13" s="1076"/>
      <c r="C13" s="1203"/>
      <c r="D13" s="1077"/>
      <c r="E13" s="1203"/>
      <c r="F13" s="1077"/>
      <c r="G13" s="1077"/>
      <c r="H13" s="1084"/>
      <c r="I13" s="1084"/>
      <c r="J13" s="1087"/>
    </row>
    <row r="14" spans="1:10" ht="15" customHeight="1">
      <c r="A14" s="210" t="s">
        <v>444</v>
      </c>
      <c r="B14" s="1074"/>
      <c r="C14" s="1204"/>
      <c r="D14" s="1007"/>
      <c r="E14" s="1204"/>
      <c r="F14" s="1007"/>
      <c r="G14" s="1007"/>
      <c r="H14" s="1083"/>
      <c r="I14" s="1083"/>
      <c r="J14" s="1102"/>
    </row>
    <row r="15" spans="1:10" ht="37.5" customHeight="1">
      <c r="A15" s="1132" t="s">
        <v>721</v>
      </c>
      <c r="B15" s="1074"/>
      <c r="C15" s="1204"/>
      <c r="D15" s="1007"/>
      <c r="E15" s="1204"/>
      <c r="F15" s="1007"/>
      <c r="G15" s="1007"/>
      <c r="H15" s="1083"/>
      <c r="I15" s="1101"/>
      <c r="J15" s="1102"/>
    </row>
    <row r="16" spans="1:10" ht="20.25" customHeight="1">
      <c r="A16" s="206" t="s">
        <v>722</v>
      </c>
      <c r="B16" s="1075">
        <v>-6864846</v>
      </c>
      <c r="C16" s="1204">
        <v>81419</v>
      </c>
      <c r="D16" s="1007"/>
      <c r="E16" s="1204">
        <v>62408</v>
      </c>
      <c r="F16" s="1007"/>
      <c r="G16" s="1007"/>
      <c r="H16" s="1083"/>
      <c r="I16" s="1085">
        <v>0</v>
      </c>
      <c r="J16" s="1102"/>
    </row>
    <row r="17" spans="1:10" ht="24" customHeight="1">
      <c r="A17" s="770" t="s">
        <v>723</v>
      </c>
      <c r="B17" s="1112">
        <v>89164846</v>
      </c>
      <c r="C17" s="1205">
        <v>-6645281</v>
      </c>
      <c r="D17" s="1079"/>
      <c r="E17" s="1219">
        <v>-875885</v>
      </c>
      <c r="F17" s="1079"/>
      <c r="G17" s="1079"/>
      <c r="H17" s="1086"/>
      <c r="I17" s="1087"/>
      <c r="J17" s="1087"/>
    </row>
    <row r="18" spans="1:10" ht="24" customHeight="1">
      <c r="A18" s="212" t="s">
        <v>445</v>
      </c>
      <c r="B18" s="1009">
        <v>55565016</v>
      </c>
      <c r="C18" s="1005">
        <v>-8279982</v>
      </c>
      <c r="D18" s="1008"/>
      <c r="E18" s="1005">
        <v>-579754</v>
      </c>
      <c r="F18" s="1008"/>
      <c r="G18" s="1008"/>
      <c r="H18" s="1088"/>
      <c r="I18" s="1088"/>
      <c r="J18" s="1089"/>
    </row>
    <row r="19" spans="1:10" ht="15">
      <c r="A19" s="213" t="s">
        <v>718</v>
      </c>
      <c r="B19" s="1009"/>
      <c r="C19" s="1206"/>
      <c r="D19" s="1008"/>
      <c r="E19" s="1206"/>
      <c r="F19" s="1008"/>
      <c r="G19" s="1008"/>
      <c r="H19" s="1088"/>
      <c r="I19" s="1088"/>
      <c r="J19" s="1089"/>
    </row>
    <row r="20" spans="1:10" ht="15">
      <c r="A20" s="212" t="s">
        <v>446</v>
      </c>
      <c r="B20" s="1009">
        <v>9118240</v>
      </c>
      <c r="C20" s="1005">
        <v>0</v>
      </c>
      <c r="D20" s="1008"/>
      <c r="E20" s="1005"/>
      <c r="F20" s="1008"/>
      <c r="G20" s="1005"/>
      <c r="H20" s="1089"/>
      <c r="I20" s="1088"/>
      <c r="J20" s="1089"/>
    </row>
    <row r="21" spans="1:10" ht="15">
      <c r="A21" s="212" t="s">
        <v>447</v>
      </c>
      <c r="B21" s="1009">
        <v>68663815</v>
      </c>
      <c r="C21" s="1005">
        <v>7492099</v>
      </c>
      <c r="D21" s="1008"/>
      <c r="E21" s="1005">
        <v>14792226</v>
      </c>
      <c r="F21" s="1008"/>
      <c r="G21" s="1005"/>
      <c r="H21" s="1089">
        <v>0.1091127692220422</v>
      </c>
      <c r="I21" s="1088">
        <v>0.21542971359805743</v>
      </c>
      <c r="J21" s="1089"/>
    </row>
    <row r="22" spans="1:10" ht="15">
      <c r="A22" s="212" t="s">
        <v>448</v>
      </c>
      <c r="B22" s="1009">
        <v>9000000</v>
      </c>
      <c r="C22" s="1005">
        <v>29666623</v>
      </c>
      <c r="D22" s="1008"/>
      <c r="E22" s="1005">
        <v>29771968</v>
      </c>
      <c r="F22" s="1008"/>
      <c r="G22" s="1005"/>
      <c r="H22" s="1089">
        <v>3.2962914444444444</v>
      </c>
      <c r="I22" s="1088">
        <v>3.3079964444444445</v>
      </c>
      <c r="J22" s="1089"/>
    </row>
    <row r="23" spans="1:10" ht="15">
      <c r="A23" s="212" t="s">
        <v>449</v>
      </c>
      <c r="B23" s="1009">
        <v>-270505</v>
      </c>
      <c r="C23" s="1005">
        <v>15918</v>
      </c>
      <c r="D23" s="1008"/>
      <c r="E23" s="1005">
        <v>17669</v>
      </c>
      <c r="F23" s="1008"/>
      <c r="G23" s="1005"/>
      <c r="H23" s="1089"/>
      <c r="I23" s="1088"/>
      <c r="J23" s="1089"/>
    </row>
    <row r="24" spans="1:10" ht="15">
      <c r="A24" s="212" t="s">
        <v>450</v>
      </c>
      <c r="B24" s="1009">
        <v>-21900000</v>
      </c>
      <c r="C24" s="1005">
        <v>2930868</v>
      </c>
      <c r="D24" s="1008"/>
      <c r="E24" s="1005">
        <v>4229104</v>
      </c>
      <c r="F24" s="1008"/>
      <c r="G24" s="1005"/>
      <c r="H24" s="1089"/>
      <c r="I24" s="1088"/>
      <c r="J24" s="1089"/>
    </row>
    <row r="25" spans="1:10" ht="15" customHeight="1">
      <c r="A25" s="212" t="s">
        <v>451</v>
      </c>
      <c r="B25" s="1009">
        <v>18739</v>
      </c>
      <c r="C25" s="1005">
        <v>1999</v>
      </c>
      <c r="D25" s="1008"/>
      <c r="E25" s="1005">
        <v>12955</v>
      </c>
      <c r="F25" s="1008"/>
      <c r="G25" s="1008"/>
      <c r="H25" s="1089">
        <v>0.10667591653770211</v>
      </c>
      <c r="I25" s="1088">
        <v>0.69133891883238163</v>
      </c>
      <c r="J25" s="1103"/>
    </row>
    <row r="26" spans="1:10" ht="15">
      <c r="A26" s="212" t="s">
        <v>706</v>
      </c>
      <c r="B26" s="1009">
        <v>-65273</v>
      </c>
      <c r="C26" s="1005">
        <v>768</v>
      </c>
      <c r="D26" s="1008"/>
      <c r="E26" s="1005">
        <v>5335</v>
      </c>
      <c r="F26" s="1008"/>
      <c r="G26" s="1008"/>
      <c r="H26" s="1089"/>
      <c r="I26" s="1088"/>
      <c r="J26" s="1089"/>
    </row>
    <row r="27" spans="1:10" ht="15">
      <c r="A27" s="212" t="s">
        <v>707</v>
      </c>
      <c r="B27" s="1009"/>
      <c r="C27" s="1005">
        <v>65951986</v>
      </c>
      <c r="D27" s="1008"/>
      <c r="E27" s="1005">
        <v>64012814</v>
      </c>
      <c r="F27" s="1008"/>
      <c r="G27" s="1008"/>
      <c r="H27" s="1089"/>
      <c r="I27" s="1088"/>
      <c r="J27" s="1089"/>
    </row>
    <row r="28" spans="1:10" ht="18.75">
      <c r="A28" s="212" t="s">
        <v>708</v>
      </c>
      <c r="B28" s="1009">
        <v>9000000</v>
      </c>
      <c r="C28" s="1211">
        <v>-17563731</v>
      </c>
      <c r="D28" s="1210"/>
      <c r="E28" s="1005">
        <v>-14603803</v>
      </c>
      <c r="F28" s="1210" t="s">
        <v>767</v>
      </c>
      <c r="G28" s="1008"/>
      <c r="H28" s="1089"/>
      <c r="I28" s="1088"/>
      <c r="J28" s="1089"/>
    </row>
    <row r="29" spans="1:10" ht="15.75" customHeight="1">
      <c r="A29" s="212" t="s">
        <v>452</v>
      </c>
      <c r="B29" s="1212">
        <v>33599830</v>
      </c>
      <c r="C29" s="1211">
        <v>1634701</v>
      </c>
      <c r="D29" s="1008"/>
      <c r="E29" s="1005">
        <v>-296131</v>
      </c>
      <c r="F29" s="1008"/>
      <c r="G29" s="1008"/>
      <c r="H29" s="1089">
        <v>4.8652061632454689E-2</v>
      </c>
      <c r="I29" s="1088"/>
      <c r="J29" s="1089"/>
    </row>
    <row r="30" spans="1:10" ht="8.25" customHeight="1">
      <c r="A30" s="214"/>
      <c r="B30" s="708"/>
      <c r="C30" s="1207"/>
      <c r="D30" s="709"/>
      <c r="E30" s="1220"/>
      <c r="F30" s="1221"/>
      <c r="G30" s="709"/>
      <c r="H30" s="869"/>
      <c r="I30" s="1088"/>
      <c r="J30" s="876"/>
    </row>
    <row r="31" spans="1:10" ht="3" customHeight="1">
      <c r="I31" s="867">
        <f>IF(G25=0,0,(IF(G25/C25&gt;1000%,"*)",G25/C25)))</f>
        <v>0</v>
      </c>
    </row>
    <row r="32" spans="1:10" ht="18.75">
      <c r="A32" s="656" t="s">
        <v>768</v>
      </c>
    </row>
    <row r="33" spans="1:1" ht="15">
      <c r="A33" s="185" t="s">
        <v>761</v>
      </c>
    </row>
    <row r="35" spans="1:1" ht="24" customHeight="1"/>
    <row r="36" spans="1:1" ht="24" customHeight="1"/>
    <row r="37" spans="1:1" ht="24" customHeight="1"/>
    <row r="39" spans="1:1" ht="18" customHeight="1"/>
    <row r="40" spans="1:1" ht="39.75" customHeight="1"/>
    <row r="57" ht="10.5" customHeight="1"/>
    <row r="63" ht="24" customHeight="1"/>
    <row r="64" ht="24" customHeight="1"/>
    <row r="65" ht="24" customHeight="1"/>
    <row r="69" ht="17.25" customHeight="1"/>
    <row r="92" ht="24" customHeight="1"/>
    <row r="93" ht="24" customHeight="1"/>
    <row r="94" ht="24" customHeight="1"/>
  </sheetData>
  <printOptions horizontalCentered="1"/>
  <pageMargins left="0.78740157480314965" right="0.78740157480314965" top="0.78740157480314965" bottom="0.59055118110236227" header="0.43307086614173229" footer="0"/>
  <pageSetup paperSize="9" scale="67" firstPageNumber="5" fitToHeight="0" orientation="landscape" useFirstPageNumber="1" r:id="rId1"/>
  <headerFooter alignWithMargins="0">
    <oddHeader>&amp;C&amp;"Arial,Normalny"&amp;14 &amp;12-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="70" zoomScaleNormal="70" workbookViewId="0">
      <selection activeCell="K12" sqref="K12"/>
    </sheetView>
  </sheetViews>
  <sheetFormatPr defaultColWidth="12.5703125" defaultRowHeight="12.75"/>
  <cols>
    <col min="1" max="1" width="65.5703125" style="216" customWidth="1"/>
    <col min="2" max="2" width="16" style="216" bestFit="1" customWidth="1"/>
    <col min="3" max="5" width="14.7109375" style="216" customWidth="1"/>
    <col min="6" max="7" width="11.5703125" style="216" bestFit="1" customWidth="1"/>
    <col min="8" max="8" width="11.28515625" style="216" customWidth="1"/>
    <col min="9" max="16384" width="12.5703125" style="216"/>
  </cols>
  <sheetData>
    <row r="1" spans="1:20" ht="17.25" customHeight="1">
      <c r="A1" s="176" t="s">
        <v>453</v>
      </c>
      <c r="B1" s="215" t="s">
        <v>4</v>
      </c>
    </row>
    <row r="2" spans="1:20" ht="17.25" customHeight="1">
      <c r="A2" s="215"/>
      <c r="B2" s="215"/>
    </row>
    <row r="3" spans="1:20" ht="17.25" customHeight="1">
      <c r="A3" s="217" t="s">
        <v>454</v>
      </c>
      <c r="B3" s="218"/>
      <c r="C3" s="218"/>
      <c r="D3" s="218"/>
      <c r="E3" s="218"/>
      <c r="F3" s="218"/>
      <c r="G3" s="218"/>
    </row>
    <row r="4" spans="1:20" ht="17.25" customHeight="1">
      <c r="A4" s="217" t="s">
        <v>751</v>
      </c>
      <c r="B4" s="218"/>
      <c r="C4" s="218"/>
      <c r="D4" s="218"/>
      <c r="E4" s="218"/>
      <c r="F4" s="218"/>
      <c r="G4" s="218"/>
    </row>
    <row r="5" spans="1:20" ht="15.2" customHeight="1">
      <c r="G5" s="216" t="s">
        <v>4</v>
      </c>
    </row>
    <row r="6" spans="1:20" ht="15">
      <c r="G6" s="219" t="s">
        <v>4</v>
      </c>
      <c r="H6" s="219" t="s">
        <v>2</v>
      </c>
    </row>
    <row r="7" spans="1:20" ht="15.75" customHeight="1">
      <c r="A7" s="220"/>
      <c r="B7" s="1580" t="s">
        <v>727</v>
      </c>
      <c r="C7" s="1581"/>
      <c r="D7" s="1580" t="s">
        <v>752</v>
      </c>
      <c r="E7" s="1582"/>
      <c r="F7" s="1583" t="s">
        <v>433</v>
      </c>
      <c r="G7" s="1584"/>
      <c r="H7" s="1585"/>
      <c r="J7" s="221"/>
      <c r="K7" s="222"/>
      <c r="L7" s="222"/>
      <c r="M7" s="222"/>
      <c r="N7" s="223"/>
      <c r="O7" s="223"/>
      <c r="P7" s="223"/>
      <c r="Q7" s="223"/>
      <c r="R7" s="223"/>
      <c r="S7" s="223"/>
      <c r="T7" s="223"/>
    </row>
    <row r="8" spans="1:20" ht="15.75" customHeight="1">
      <c r="A8" s="224" t="s">
        <v>3</v>
      </c>
      <c r="B8" s="225" t="s">
        <v>231</v>
      </c>
      <c r="C8" s="711" t="s">
        <v>709</v>
      </c>
      <c r="D8" s="225" t="s">
        <v>231</v>
      </c>
      <c r="E8" s="226" t="s">
        <v>709</v>
      </c>
      <c r="F8" s="712" t="s">
        <v>4</v>
      </c>
      <c r="G8" s="227"/>
      <c r="H8" s="228" t="s">
        <v>4</v>
      </c>
      <c r="J8" s="221"/>
      <c r="K8" s="222"/>
      <c r="L8" s="222"/>
      <c r="M8" s="222"/>
      <c r="N8" s="223"/>
      <c r="O8" s="223"/>
      <c r="P8" s="223"/>
      <c r="Q8" s="223"/>
      <c r="R8" s="223"/>
      <c r="S8" s="223"/>
      <c r="T8" s="223"/>
    </row>
    <row r="9" spans="1:20" ht="15.75" customHeight="1">
      <c r="A9" s="229"/>
      <c r="B9" s="230" t="s">
        <v>228</v>
      </c>
      <c r="C9" s="713" t="s">
        <v>534</v>
      </c>
      <c r="D9" s="230" t="s">
        <v>228</v>
      </c>
      <c r="E9" s="713" t="s">
        <v>534</v>
      </c>
      <c r="F9" s="714" t="s">
        <v>232</v>
      </c>
      <c r="G9" s="231" t="s">
        <v>455</v>
      </c>
      <c r="H9" s="232" t="s">
        <v>456</v>
      </c>
      <c r="J9" s="221"/>
      <c r="K9" s="222"/>
      <c r="L9" s="222"/>
      <c r="M9" s="222"/>
      <c r="N9" s="223"/>
      <c r="O9" s="223"/>
      <c r="P9" s="223"/>
      <c r="Q9" s="223"/>
      <c r="R9" s="223"/>
      <c r="S9" s="223"/>
      <c r="T9" s="223"/>
    </row>
    <row r="10" spans="1:20" s="237" customFormat="1" ht="9.9499999999999993" customHeight="1">
      <c r="A10" s="233" t="s">
        <v>439</v>
      </c>
      <c r="B10" s="234" t="s">
        <v>32</v>
      </c>
      <c r="C10" s="235">
        <v>3</v>
      </c>
      <c r="D10" s="235">
        <v>4</v>
      </c>
      <c r="E10" s="236">
        <v>5</v>
      </c>
      <c r="F10" s="236">
        <v>6</v>
      </c>
      <c r="G10" s="235">
        <v>7</v>
      </c>
      <c r="H10" s="236">
        <v>8</v>
      </c>
      <c r="J10" s="238"/>
      <c r="K10" s="239"/>
      <c r="L10" s="239"/>
      <c r="M10" s="239"/>
      <c r="N10" s="240"/>
      <c r="O10" s="240"/>
      <c r="P10" s="240"/>
      <c r="Q10" s="240"/>
      <c r="R10" s="240"/>
      <c r="S10" s="240"/>
      <c r="T10" s="240"/>
    </row>
    <row r="11" spans="1:20" ht="24" customHeight="1">
      <c r="A11" s="241" t="s">
        <v>457</v>
      </c>
      <c r="B11" s="715">
        <v>398671644</v>
      </c>
      <c r="C11" s="901">
        <v>69933048</v>
      </c>
      <c r="D11" s="884">
        <v>404484028</v>
      </c>
      <c r="E11" s="885">
        <v>71096748</v>
      </c>
      <c r="F11" s="870">
        <v>0.17541515443220235</v>
      </c>
      <c r="G11" s="871">
        <v>0.17577145963350621</v>
      </c>
      <c r="H11" s="868">
        <v>1.016640201353729</v>
      </c>
      <c r="J11" s="238"/>
      <c r="K11" s="222"/>
      <c r="L11" s="222"/>
      <c r="M11" s="222"/>
      <c r="N11" s="223"/>
      <c r="O11" s="223"/>
      <c r="P11" s="223"/>
      <c r="Q11" s="223"/>
      <c r="R11" s="223"/>
      <c r="S11" s="223"/>
      <c r="T11" s="223"/>
    </row>
    <row r="12" spans="1:20" ht="24" customHeight="1">
      <c r="A12" s="241" t="s">
        <v>458</v>
      </c>
      <c r="B12" s="886">
        <v>508019293</v>
      </c>
      <c r="C12" s="900">
        <v>73245089</v>
      </c>
      <c r="D12" s="884">
        <v>486784028</v>
      </c>
      <c r="E12" s="884">
        <v>70220863</v>
      </c>
      <c r="F12" s="1180">
        <v>0.14417777042967539</v>
      </c>
      <c r="G12" s="871">
        <v>0.14425465701598575</v>
      </c>
      <c r="H12" s="1089">
        <v>0.95871087002160649</v>
      </c>
      <c r="J12" s="242"/>
      <c r="K12" s="222"/>
      <c r="L12" s="222"/>
      <c r="M12" s="222"/>
      <c r="N12" s="223"/>
      <c r="O12" s="223"/>
      <c r="P12" s="223"/>
      <c r="Q12" s="223"/>
      <c r="R12" s="223"/>
      <c r="S12" s="223"/>
      <c r="T12" s="223"/>
    </row>
    <row r="13" spans="1:20" ht="24" customHeight="1">
      <c r="A13" s="241" t="s">
        <v>459</v>
      </c>
      <c r="B13" s="884">
        <v>-109347649</v>
      </c>
      <c r="C13" s="900">
        <v>-3312041</v>
      </c>
      <c r="D13" s="884">
        <f>D11-D12</f>
        <v>-82300000</v>
      </c>
      <c r="E13" s="884">
        <v>875885</v>
      </c>
      <c r="F13" s="1180">
        <v>3.0289091995018568E-2</v>
      </c>
      <c r="G13" s="871"/>
      <c r="H13" s="1089"/>
      <c r="J13" s="242"/>
      <c r="K13" s="222"/>
      <c r="L13" s="222"/>
      <c r="M13" s="222"/>
      <c r="N13" s="223"/>
      <c r="O13" s="223"/>
      <c r="P13" s="223"/>
      <c r="Q13" s="223"/>
      <c r="R13" s="223"/>
      <c r="S13" s="223"/>
      <c r="T13" s="223"/>
    </row>
    <row r="14" spans="1:20" ht="24" customHeight="1">
      <c r="A14" s="241" t="s">
        <v>460</v>
      </c>
      <c r="B14" s="884"/>
      <c r="C14" s="900"/>
      <c r="D14" s="884"/>
      <c r="E14" s="884"/>
      <c r="F14" s="1180"/>
      <c r="G14" s="871"/>
      <c r="H14" s="1089"/>
      <c r="J14" s="242"/>
      <c r="K14" s="222"/>
      <c r="L14" s="222"/>
      <c r="M14" s="222"/>
      <c r="N14" s="223"/>
      <c r="O14" s="223"/>
      <c r="P14" s="223"/>
      <c r="Q14" s="223"/>
      <c r="R14" s="223"/>
      <c r="S14" s="223"/>
      <c r="T14" s="223"/>
    </row>
    <row r="15" spans="1:20" ht="18" customHeight="1">
      <c r="A15" s="241" t="s">
        <v>461</v>
      </c>
      <c r="B15" s="884"/>
      <c r="C15" s="900"/>
      <c r="D15" s="884"/>
      <c r="E15" s="884"/>
      <c r="F15" s="1180"/>
      <c r="G15" s="871"/>
      <c r="H15" s="1089"/>
      <c r="J15" s="242"/>
      <c r="K15" s="243"/>
      <c r="L15" s="243"/>
      <c r="M15" s="243"/>
    </row>
    <row r="16" spans="1:20" ht="36.75" customHeight="1">
      <c r="A16" s="890" t="s">
        <v>724</v>
      </c>
      <c r="B16" s="884"/>
      <c r="C16" s="899"/>
      <c r="D16" s="884"/>
      <c r="E16" s="884"/>
      <c r="F16" s="1180"/>
      <c r="G16" s="871"/>
      <c r="H16" s="1089"/>
      <c r="J16" s="242"/>
      <c r="K16" s="243"/>
      <c r="L16" s="243"/>
      <c r="M16" s="243"/>
    </row>
    <row r="17" spans="1:10" ht="24" customHeight="1">
      <c r="A17" s="241" t="s">
        <v>725</v>
      </c>
      <c r="B17" s="884">
        <v>-16953881</v>
      </c>
      <c r="C17" s="902">
        <v>133225</v>
      </c>
      <c r="D17" s="884">
        <v>-6864846</v>
      </c>
      <c r="E17" s="902">
        <v>62408</v>
      </c>
      <c r="F17" s="1180"/>
      <c r="G17" s="871"/>
      <c r="H17" s="1089">
        <v>0.46844060799399512</v>
      </c>
    </row>
    <row r="18" spans="1:10" ht="24" customHeight="1">
      <c r="A18" s="241" t="s">
        <v>462</v>
      </c>
      <c r="B18" s="887">
        <v>126301530</v>
      </c>
      <c r="C18" s="904">
        <v>3312041</v>
      </c>
      <c r="D18" s="887">
        <v>89164846</v>
      </c>
      <c r="E18" s="887">
        <v>-875885</v>
      </c>
      <c r="F18" s="1180">
        <v>2.6223284864403465E-2</v>
      </c>
      <c r="G18" s="871"/>
      <c r="H18" s="1089"/>
    </row>
    <row r="19" spans="1:10" ht="24" customHeight="1">
      <c r="A19" s="241" t="s">
        <v>463</v>
      </c>
      <c r="B19" s="280">
        <v>139639017</v>
      </c>
      <c r="C19" s="903">
        <v>-539296</v>
      </c>
      <c r="D19" s="886">
        <v>55565016</v>
      </c>
      <c r="E19" s="886">
        <v>-579754</v>
      </c>
      <c r="F19" s="1180"/>
      <c r="G19" s="871"/>
      <c r="H19" s="1089">
        <v>1.0750200261081113</v>
      </c>
    </row>
    <row r="20" spans="1:10" ht="24" customHeight="1">
      <c r="A20" s="241" t="s">
        <v>464</v>
      </c>
      <c r="B20" s="280">
        <v>-13337487</v>
      </c>
      <c r="C20" s="903">
        <v>3851337</v>
      </c>
      <c r="D20" s="886">
        <v>33599830</v>
      </c>
      <c r="E20" s="886">
        <v>-296131</v>
      </c>
      <c r="F20" s="1180"/>
      <c r="G20" s="871"/>
      <c r="H20" s="1089"/>
    </row>
    <row r="21" spans="1:10" ht="8.1" customHeight="1">
      <c r="A21" s="244"/>
      <c r="B21" s="282"/>
      <c r="C21" s="888"/>
      <c r="D21" s="716"/>
      <c r="E21" s="888"/>
      <c r="F21" s="872"/>
      <c r="G21" s="873"/>
      <c r="H21" s="874"/>
    </row>
    <row r="22" spans="1:10" ht="8.1" customHeight="1">
      <c r="A22" s="717"/>
      <c r="B22" s="718"/>
      <c r="C22" s="718"/>
      <c r="D22" s="718"/>
      <c r="E22" s="719"/>
      <c r="F22" s="719"/>
      <c r="G22" s="719"/>
    </row>
    <row r="23" spans="1:10" s="76" customFormat="1" ht="15.75" customHeight="1">
      <c r="A23" s="1586"/>
      <c r="B23" s="1587"/>
      <c r="C23" s="1587"/>
      <c r="F23" s="75"/>
      <c r="G23" s="75"/>
      <c r="H23" s="75"/>
      <c r="I23" s="75"/>
      <c r="J23" s="75"/>
    </row>
    <row r="25" spans="1:10" ht="24.75" customHeight="1">
      <c r="A25" s="245" t="s">
        <v>4</v>
      </c>
      <c r="B25" s="281"/>
      <c r="C25" s="281"/>
    </row>
    <row r="26" spans="1:10">
      <c r="B26" s="281"/>
      <c r="C26" s="281"/>
    </row>
    <row r="27" spans="1:10">
      <c r="B27" s="281"/>
      <c r="C27" s="281"/>
    </row>
    <row r="28" spans="1:10">
      <c r="B28" s="281"/>
      <c r="C28" s="281"/>
    </row>
    <row r="29" spans="1:10" ht="15">
      <c r="B29" s="277"/>
      <c r="C29" s="278"/>
    </row>
    <row r="30" spans="1:10">
      <c r="B30" s="281"/>
      <c r="C30" s="281"/>
    </row>
    <row r="31" spans="1:10">
      <c r="B31" s="281"/>
      <c r="C31" s="281"/>
    </row>
    <row r="32" spans="1:10">
      <c r="B32" s="281"/>
      <c r="C32" s="281"/>
    </row>
    <row r="33" spans="2:3">
      <c r="B33" s="281"/>
      <c r="C33" s="281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9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showZeros="0" zoomScale="70" zoomScaleNormal="70" zoomScaleSheetLayoutView="55" workbookViewId="0">
      <selection activeCell="T31" sqref="T31"/>
    </sheetView>
  </sheetViews>
  <sheetFormatPr defaultColWidth="7.85546875" defaultRowHeight="15"/>
  <cols>
    <col min="1" max="1" width="104.28515625" style="1012" customWidth="1"/>
    <col min="2" max="2" width="18.7109375" style="1011" bestFit="1" customWidth="1"/>
    <col min="3" max="3" width="0.85546875" style="1012" customWidth="1"/>
    <col min="4" max="4" width="15.140625" style="1012" bestFit="1" customWidth="1"/>
    <col min="5" max="5" width="1.28515625" style="1012" customWidth="1"/>
    <col min="6" max="6" width="17.42578125" style="1012" customWidth="1"/>
    <col min="7" max="7" width="1.28515625" style="1012" customWidth="1"/>
    <col min="8" max="8" width="15.140625" style="1012" customWidth="1"/>
    <col min="9" max="9" width="2.28515625" style="1012" customWidth="1"/>
    <col min="10" max="10" width="11.42578125" style="1012" bestFit="1" customWidth="1"/>
    <col min="11" max="11" width="12.85546875" style="1012" bestFit="1" customWidth="1"/>
    <col min="12" max="12" width="11.5703125" style="1012" bestFit="1" customWidth="1"/>
    <col min="13" max="13" width="1.85546875" style="1013" bestFit="1" customWidth="1"/>
    <col min="14" max="14" width="20.7109375" style="1013" bestFit="1" customWidth="1"/>
    <col min="15" max="15" width="1.42578125" style="1013" bestFit="1" customWidth="1"/>
    <col min="16" max="16" width="12.42578125" style="1013" customWidth="1"/>
    <col min="17" max="17" width="3.5703125" style="1013" customWidth="1"/>
    <col min="18" max="18" width="12.5703125" style="1013" customWidth="1"/>
    <col min="19" max="19" width="7.85546875" style="1014" customWidth="1"/>
    <col min="20" max="16384" width="7.85546875" style="1012"/>
  </cols>
  <sheetData>
    <row r="1" spans="1:19" ht="15.75">
      <c r="A1" s="1010" t="s">
        <v>532</v>
      </c>
      <c r="D1" s="1010" t="s">
        <v>4</v>
      </c>
    </row>
    <row r="2" spans="1:19" ht="15.75">
      <c r="A2" s="1588" t="s">
        <v>533</v>
      </c>
      <c r="B2" s="1588"/>
      <c r="C2" s="1588"/>
      <c r="D2" s="1588"/>
      <c r="E2" s="1588"/>
      <c r="F2" s="1588"/>
      <c r="G2" s="1588"/>
      <c r="H2" s="1588"/>
      <c r="I2" s="1588"/>
      <c r="J2" s="1588"/>
      <c r="K2" s="1588"/>
      <c r="L2" s="1588"/>
    </row>
    <row r="3" spans="1:19" ht="15.75">
      <c r="A3" s="1073"/>
      <c r="B3" s="1015"/>
      <c r="C3" s="1016"/>
      <c r="D3" s="1015"/>
      <c r="E3" s="1016"/>
      <c r="F3" s="1016"/>
      <c r="G3" s="1016"/>
      <c r="H3" s="1016"/>
      <c r="I3" s="1016"/>
      <c r="J3" s="1016"/>
      <c r="K3" s="1016"/>
      <c r="L3" s="1016"/>
    </row>
    <row r="4" spans="1:19" ht="15.75">
      <c r="A4" s="1014"/>
      <c r="B4" s="1017" t="s">
        <v>4</v>
      </c>
      <c r="C4" s="1018"/>
      <c r="D4" s="1078"/>
      <c r="E4" s="1014"/>
      <c r="F4" s="1014"/>
      <c r="G4" s="1014"/>
      <c r="H4" s="1014"/>
      <c r="I4" s="1014"/>
      <c r="J4" s="1014"/>
      <c r="K4" s="1019"/>
      <c r="L4" s="1019" t="s">
        <v>2</v>
      </c>
    </row>
    <row r="5" spans="1:19" ht="15.75">
      <c r="A5" s="1020"/>
      <c r="B5" s="1021" t="s">
        <v>227</v>
      </c>
      <c r="C5" s="1022"/>
      <c r="D5" s="1589" t="s">
        <v>229</v>
      </c>
      <c r="E5" s="1590"/>
      <c r="F5" s="1590"/>
      <c r="G5" s="1590"/>
      <c r="H5" s="1590"/>
      <c r="I5" s="1591"/>
      <c r="J5" s="1592" t="s">
        <v>433</v>
      </c>
      <c r="K5" s="1593"/>
      <c r="L5" s="1594"/>
    </row>
    <row r="6" spans="1:19" ht="15.75">
      <c r="A6" s="1023" t="s">
        <v>3</v>
      </c>
      <c r="B6" s="1024" t="s">
        <v>228</v>
      </c>
      <c r="C6" s="1022"/>
      <c r="D6" s="1025"/>
      <c r="E6" s="1026"/>
      <c r="F6" s="1025"/>
      <c r="G6" s="1026"/>
      <c r="H6" s="1025"/>
      <c r="I6" s="1026"/>
      <c r="J6" s="1027"/>
      <c r="K6" s="1028"/>
      <c r="L6" s="1028"/>
    </row>
    <row r="7" spans="1:19" ht="20.100000000000001" customHeight="1">
      <c r="A7" s="1029"/>
      <c r="B7" s="1030" t="s">
        <v>749</v>
      </c>
      <c r="C7" s="1031" t="s">
        <v>4</v>
      </c>
      <c r="D7" s="1032" t="s">
        <v>434</v>
      </c>
      <c r="E7" s="1033"/>
      <c r="F7" s="1030" t="s">
        <v>534</v>
      </c>
      <c r="G7" s="1034"/>
      <c r="H7" s="1030" t="s">
        <v>436</v>
      </c>
      <c r="I7" s="1034"/>
      <c r="J7" s="1035" t="s">
        <v>232</v>
      </c>
      <c r="K7" s="1036" t="s">
        <v>437</v>
      </c>
      <c r="L7" s="1036" t="s">
        <v>438</v>
      </c>
    </row>
    <row r="8" spans="1:19" s="1042" customFormat="1">
      <c r="A8" s="1037">
        <v>1</v>
      </c>
      <c r="B8" s="1038">
        <v>2</v>
      </c>
      <c r="C8" s="1039"/>
      <c r="D8" s="1038">
        <v>3</v>
      </c>
      <c r="E8" s="1039"/>
      <c r="F8" s="1040">
        <v>4</v>
      </c>
      <c r="G8" s="1039"/>
      <c r="H8" s="1038">
        <v>5</v>
      </c>
      <c r="I8" s="1039"/>
      <c r="J8" s="1039">
        <v>6</v>
      </c>
      <c r="K8" s="1039">
        <v>7</v>
      </c>
      <c r="L8" s="1037">
        <v>8</v>
      </c>
      <c r="M8" s="1013"/>
      <c r="N8" s="1013"/>
      <c r="O8" s="1013"/>
      <c r="P8" s="1013"/>
      <c r="Q8" s="1013"/>
      <c r="R8" s="1013"/>
      <c r="S8" s="1041"/>
    </row>
    <row r="9" spans="1:19" s="1042" customFormat="1" ht="20.100000000000001" customHeight="1">
      <c r="A9" s="1043" t="s">
        <v>535</v>
      </c>
      <c r="B9" s="1106">
        <v>404484028</v>
      </c>
      <c r="C9" s="1090"/>
      <c r="D9" s="1106">
        <v>40655999.196670018</v>
      </c>
      <c r="E9" s="1044"/>
      <c r="F9" s="1106">
        <v>71096748.375409976</v>
      </c>
      <c r="G9" s="1044"/>
      <c r="H9" s="1106"/>
      <c r="I9" s="1044"/>
      <c r="J9" s="1196">
        <v>0.10051323756267087</v>
      </c>
      <c r="K9" s="1196">
        <v>0.17577146056162687</v>
      </c>
      <c r="L9" s="1045"/>
      <c r="M9" s="1046"/>
      <c r="N9" s="1216"/>
      <c r="O9" s="1046"/>
      <c r="P9" s="1216"/>
      <c r="Q9" s="1046"/>
      <c r="R9" s="1046"/>
      <c r="S9" s="1041"/>
    </row>
    <row r="10" spans="1:19" s="1042" customFormat="1" ht="15.75">
      <c r="A10" s="1047" t="s">
        <v>536</v>
      </c>
      <c r="B10" s="1107"/>
      <c r="C10" s="1092"/>
      <c r="D10" s="1107"/>
      <c r="E10" s="1093"/>
      <c r="F10" s="1107"/>
      <c r="G10" s="1093"/>
      <c r="H10" s="1107"/>
      <c r="I10" s="1093"/>
      <c r="J10" s="1196"/>
      <c r="K10" s="1196"/>
      <c r="L10" s="1045"/>
      <c r="M10" s="1046"/>
      <c r="N10" s="1046"/>
      <c r="O10" s="1046"/>
      <c r="P10" s="1046"/>
      <c r="Q10" s="1046"/>
      <c r="R10" s="1046"/>
      <c r="S10" s="1041"/>
    </row>
    <row r="11" spans="1:19" s="1042" customFormat="1" ht="20.100000000000001" customHeight="1">
      <c r="A11" s="1043" t="s">
        <v>537</v>
      </c>
      <c r="B11" s="1108">
        <v>369140013</v>
      </c>
      <c r="C11" s="1092"/>
      <c r="D11" s="1108">
        <v>39215996.908029996</v>
      </c>
      <c r="E11" s="1093"/>
      <c r="F11" s="1108">
        <v>65642701.728219993</v>
      </c>
      <c r="G11" s="1093"/>
      <c r="H11" s="1108"/>
      <c r="I11" s="1093"/>
      <c r="J11" s="1196">
        <v>0.10623610426114927</v>
      </c>
      <c r="K11" s="1196">
        <v>0.1778260264844819</v>
      </c>
      <c r="L11" s="1045"/>
      <c r="M11" s="1046"/>
      <c r="N11" s="1046"/>
      <c r="O11" s="1046"/>
      <c r="P11" s="1046"/>
      <c r="Q11" s="1046"/>
      <c r="R11" s="1046"/>
      <c r="S11" s="1041"/>
    </row>
    <row r="12" spans="1:19" s="1042" customFormat="1" ht="15.75">
      <c r="A12" s="1047" t="s">
        <v>538</v>
      </c>
      <c r="B12" s="1107"/>
      <c r="C12" s="1095"/>
      <c r="D12" s="1107"/>
      <c r="E12" s="1093"/>
      <c r="F12" s="1107"/>
      <c r="G12" s="1093"/>
      <c r="H12" s="1107"/>
      <c r="I12" s="1093"/>
      <c r="J12" s="1196"/>
      <c r="K12" s="1196"/>
      <c r="L12" s="1045"/>
      <c r="M12" s="1046"/>
      <c r="N12" s="1046"/>
      <c r="O12" s="1046"/>
      <c r="P12" s="1046"/>
      <c r="Q12" s="1046"/>
      <c r="R12" s="1046"/>
      <c r="S12" s="1041"/>
    </row>
    <row r="13" spans="1:19" s="1042" customFormat="1">
      <c r="A13" s="1048" t="s">
        <v>539</v>
      </c>
      <c r="B13" s="1107">
        <v>181000000</v>
      </c>
      <c r="C13" s="1095"/>
      <c r="D13" s="1107">
        <v>23246955.308139998</v>
      </c>
      <c r="E13" s="1096"/>
      <c r="F13" s="1107">
        <v>35655460.920879997</v>
      </c>
      <c r="G13" s="1096"/>
      <c r="H13" s="1107"/>
      <c r="I13" s="1096"/>
      <c r="J13" s="1197">
        <v>0.1284362171720442</v>
      </c>
      <c r="K13" s="1197">
        <v>0.19699149680044198</v>
      </c>
      <c r="L13" s="1049"/>
      <c r="M13" s="1046"/>
      <c r="N13" s="1046"/>
      <c r="O13" s="1046"/>
      <c r="P13" s="1046"/>
      <c r="Q13" s="1046"/>
      <c r="R13" s="1046"/>
      <c r="S13" s="1041"/>
    </row>
    <row r="14" spans="1:19" s="1042" customFormat="1">
      <c r="A14" s="1048" t="s">
        <v>540</v>
      </c>
      <c r="B14" s="1107">
        <v>71052000</v>
      </c>
      <c r="C14" s="1095"/>
      <c r="D14" s="1107">
        <v>4661437.4019999998</v>
      </c>
      <c r="E14" s="1096"/>
      <c r="F14" s="1107">
        <v>9713750.8119599987</v>
      </c>
      <c r="G14" s="1096"/>
      <c r="H14" s="1107"/>
      <c r="I14" s="1096"/>
      <c r="J14" s="1197">
        <v>6.5605998451838093E-2</v>
      </c>
      <c r="K14" s="1197">
        <v>0.13671326369363282</v>
      </c>
      <c r="L14" s="1049"/>
      <c r="M14" s="1046"/>
      <c r="N14" s="1046"/>
      <c r="O14" s="1046"/>
      <c r="P14" s="1046"/>
      <c r="Q14" s="1046"/>
      <c r="R14" s="1100"/>
      <c r="S14" s="1041"/>
    </row>
    <row r="15" spans="1:19" s="1042" customFormat="1">
      <c r="A15" s="1050" t="s">
        <v>541</v>
      </c>
      <c r="B15" s="1107"/>
      <c r="C15" s="1095"/>
      <c r="D15" s="1107"/>
      <c r="E15" s="1096"/>
      <c r="F15" s="1107"/>
      <c r="G15" s="1096"/>
      <c r="H15" s="1107"/>
      <c r="I15" s="1096"/>
      <c r="J15" s="1197"/>
      <c r="K15" s="1197"/>
      <c r="L15" s="1049"/>
      <c r="M15" s="1046"/>
      <c r="N15" s="1046"/>
      <c r="O15" s="1046"/>
      <c r="P15" s="1046"/>
      <c r="Q15" s="1046"/>
      <c r="R15" s="1100"/>
      <c r="S15" s="1041"/>
    </row>
    <row r="16" spans="1:19" s="1042" customFormat="1">
      <c r="A16" s="1048" t="s">
        <v>542</v>
      </c>
      <c r="B16" s="1107">
        <v>3083023</v>
      </c>
      <c r="C16" s="1095"/>
      <c r="D16" s="1107">
        <v>267473.98027</v>
      </c>
      <c r="E16" s="1096"/>
      <c r="F16" s="1107">
        <v>546580.32341000007</v>
      </c>
      <c r="G16" s="1096"/>
      <c r="H16" s="1107"/>
      <c r="I16" s="1096"/>
      <c r="J16" s="1197">
        <v>8.6757049905239109E-2</v>
      </c>
      <c r="K16" s="1197">
        <v>0.17728713778976027</v>
      </c>
      <c r="L16" s="1049"/>
      <c r="M16" s="1046"/>
      <c r="N16" s="1046"/>
      <c r="O16" s="1046"/>
      <c r="P16" s="1046"/>
      <c r="Q16" s="1046"/>
      <c r="R16" s="1100"/>
      <c r="S16" s="1041"/>
    </row>
    <row r="17" spans="1:19" s="1042" customFormat="1">
      <c r="A17" s="1048" t="s">
        <v>543</v>
      </c>
      <c r="B17" s="1107">
        <v>67715420</v>
      </c>
      <c r="C17" s="1095"/>
      <c r="D17" s="1107">
        <v>4368645.8939000005</v>
      </c>
      <c r="E17" s="1096"/>
      <c r="F17" s="1107">
        <v>9120163.9216499999</v>
      </c>
      <c r="G17" s="1096"/>
      <c r="H17" s="1107"/>
      <c r="I17" s="1096"/>
      <c r="J17" s="1197">
        <v>6.4514786940699773E-2</v>
      </c>
      <c r="K17" s="1197">
        <v>0.13468370899346116</v>
      </c>
      <c r="L17" s="1049"/>
      <c r="M17" s="1046"/>
      <c r="N17" s="1046"/>
      <c r="O17" s="1046"/>
      <c r="P17" s="1046"/>
      <c r="Q17" s="1046"/>
      <c r="R17" s="1100"/>
      <c r="S17" s="1041"/>
    </row>
    <row r="18" spans="1:19" s="1042" customFormat="1">
      <c r="A18" s="1048" t="s">
        <v>544</v>
      </c>
      <c r="B18" s="1107">
        <v>253557</v>
      </c>
      <c r="C18" s="1095"/>
      <c r="D18" s="1107">
        <v>25317.527829999999</v>
      </c>
      <c r="E18" s="1096"/>
      <c r="F18" s="1107">
        <v>47006.566900000005</v>
      </c>
      <c r="G18" s="1096"/>
      <c r="H18" s="1107"/>
      <c r="I18" s="1096"/>
      <c r="J18" s="1197">
        <v>9.9849453298469379E-2</v>
      </c>
      <c r="K18" s="1197">
        <v>0.18538855917998717</v>
      </c>
      <c r="L18" s="1049"/>
      <c r="M18" s="1046"/>
      <c r="N18" s="1046"/>
      <c r="O18" s="1046"/>
      <c r="P18" s="1046"/>
      <c r="Q18" s="1046"/>
      <c r="R18" s="1100"/>
      <c r="S18" s="1041"/>
    </row>
    <row r="19" spans="1:19" s="1042" customFormat="1">
      <c r="A19" s="1048" t="s">
        <v>545</v>
      </c>
      <c r="B19" s="1107">
        <v>2860000</v>
      </c>
      <c r="C19" s="1095"/>
      <c r="D19" s="1107">
        <v>226370.25959</v>
      </c>
      <c r="E19" s="1096"/>
      <c r="F19" s="1107">
        <v>435527.38328999997</v>
      </c>
      <c r="G19" s="1096"/>
      <c r="H19" s="1107"/>
      <c r="I19" s="1096"/>
      <c r="J19" s="1197">
        <v>7.915044041608392E-2</v>
      </c>
      <c r="K19" s="1197">
        <v>0.15228230184965033</v>
      </c>
      <c r="L19" s="1049"/>
      <c r="M19" s="1046"/>
      <c r="N19" s="1046"/>
      <c r="O19" s="1046"/>
      <c r="P19" s="1046"/>
      <c r="Q19" s="1046"/>
      <c r="R19" s="1100"/>
      <c r="S19" s="1041"/>
    </row>
    <row r="20" spans="1:19" s="1042" customFormat="1">
      <c r="A20" s="1048" t="s">
        <v>546</v>
      </c>
      <c r="B20" s="1107">
        <v>37100000</v>
      </c>
      <c r="C20" s="1095"/>
      <c r="D20" s="1107">
        <v>3479775.5505100004</v>
      </c>
      <c r="E20" s="1096"/>
      <c r="F20" s="1107">
        <v>6757939.7604099996</v>
      </c>
      <c r="G20" s="1096"/>
      <c r="H20" s="1107"/>
      <c r="I20" s="1096"/>
      <c r="J20" s="1197">
        <v>9.3794489232075479E-2</v>
      </c>
      <c r="K20" s="1197">
        <v>0.18215471052318058</v>
      </c>
      <c r="L20" s="1049"/>
      <c r="M20" s="1046"/>
      <c r="N20" s="1046"/>
      <c r="O20" s="1046"/>
      <c r="P20" s="1046"/>
      <c r="Q20" s="1046"/>
      <c r="R20" s="1100"/>
      <c r="S20" s="1041"/>
    </row>
    <row r="21" spans="1:19" s="1042" customFormat="1">
      <c r="A21" s="1050" t="s">
        <v>547</v>
      </c>
      <c r="B21" s="1107"/>
      <c r="C21" s="1095"/>
      <c r="D21" s="1107"/>
      <c r="E21" s="1096"/>
      <c r="F21" s="1107"/>
      <c r="G21" s="1096"/>
      <c r="H21" s="1107"/>
      <c r="I21" s="1096"/>
      <c r="J21" s="1197"/>
      <c r="K21" s="1197"/>
      <c r="L21" s="1049"/>
      <c r="M21" s="1046"/>
      <c r="N21" s="1046"/>
      <c r="O21" s="1046"/>
      <c r="P21" s="1046"/>
      <c r="Q21" s="1046"/>
      <c r="R21" s="1100"/>
      <c r="S21" s="1041"/>
    </row>
    <row r="22" spans="1:19" s="1042" customFormat="1">
      <c r="A22" s="1048" t="s">
        <v>548</v>
      </c>
      <c r="B22" s="1107">
        <v>70000</v>
      </c>
      <c r="C22" s="1095"/>
      <c r="D22" s="1107">
        <v>-6.8000000000000005E-2</v>
      </c>
      <c r="E22" s="1096"/>
      <c r="F22" s="1107">
        <v>-6.8000000000000005E-2</v>
      </c>
      <c r="G22" s="1096"/>
      <c r="H22" s="1107"/>
      <c r="I22" s="1096"/>
      <c r="J22" s="1197">
        <v>-9.7142857142857148E-7</v>
      </c>
      <c r="K22" s="1197">
        <v>-9.7142857142857148E-7</v>
      </c>
      <c r="L22" s="1049"/>
      <c r="M22" s="1046"/>
      <c r="N22" s="1046"/>
      <c r="O22" s="1046"/>
      <c r="P22" s="1046"/>
      <c r="Q22" s="1046"/>
      <c r="R22" s="1100"/>
      <c r="S22" s="1041"/>
    </row>
    <row r="23" spans="1:19" s="1042" customFormat="1">
      <c r="A23" s="1048" t="s">
        <v>549</v>
      </c>
      <c r="B23" s="1107">
        <v>69300000</v>
      </c>
      <c r="C23" s="1095"/>
      <c r="D23" s="1107">
        <v>7002981.5357599994</v>
      </c>
      <c r="E23" s="1096"/>
      <c r="F23" s="1107">
        <v>11650872.093150001</v>
      </c>
      <c r="G23" s="1096"/>
      <c r="H23" s="1107"/>
      <c r="I23" s="1096"/>
      <c r="J23" s="1197">
        <v>0.10105312461414141</v>
      </c>
      <c r="K23" s="1197">
        <v>0.16812225242640694</v>
      </c>
      <c r="L23" s="1049"/>
      <c r="M23" s="1046"/>
      <c r="N23" s="1100"/>
      <c r="O23" s="1046"/>
      <c r="P23" s="1046"/>
      <c r="Q23" s="1046"/>
      <c r="R23" s="1100"/>
      <c r="S23" s="1041"/>
    </row>
    <row r="24" spans="1:19" s="1042" customFormat="1">
      <c r="A24" s="1050" t="s">
        <v>541</v>
      </c>
      <c r="B24" s="1107"/>
      <c r="C24" s="1095"/>
      <c r="D24" s="1107"/>
      <c r="E24" s="1096"/>
      <c r="F24" s="1107"/>
      <c r="G24" s="1096"/>
      <c r="H24" s="1107"/>
      <c r="I24" s="1096"/>
      <c r="J24" s="1197"/>
      <c r="K24" s="1197"/>
      <c r="L24" s="1049"/>
      <c r="M24" s="1046"/>
      <c r="N24" s="1046"/>
      <c r="O24" s="1046"/>
      <c r="P24" s="1046"/>
      <c r="Q24" s="1046"/>
      <c r="R24" s="1100"/>
      <c r="S24" s="1041"/>
    </row>
    <row r="25" spans="1:19" s="1042" customFormat="1">
      <c r="A25" s="1048" t="s">
        <v>550</v>
      </c>
      <c r="B25" s="1107">
        <v>55387000</v>
      </c>
      <c r="C25" s="1095"/>
      <c r="D25" s="1107">
        <v>6176763.4876099993</v>
      </c>
      <c r="E25" s="1096"/>
      <c r="F25" s="1107">
        <v>10039559.64137</v>
      </c>
      <c r="G25" s="1096"/>
      <c r="H25" s="1107"/>
      <c r="I25" s="1096"/>
      <c r="J25" s="1197">
        <v>0.1115200947444346</v>
      </c>
      <c r="K25" s="1197">
        <v>0.18126202252098869</v>
      </c>
      <c r="L25" s="1049"/>
      <c r="M25" s="1046"/>
      <c r="N25" s="1046"/>
      <c r="O25" s="1046"/>
      <c r="P25" s="1046"/>
      <c r="Q25" s="1046"/>
      <c r="R25" s="1100"/>
      <c r="S25" s="1041"/>
    </row>
    <row r="26" spans="1:19" s="1042" customFormat="1">
      <c r="A26" s="1048" t="s">
        <v>551</v>
      </c>
      <c r="B26" s="1107">
        <v>13900000</v>
      </c>
      <c r="C26" s="1095"/>
      <c r="D26" s="1107">
        <v>826218.04814999993</v>
      </c>
      <c r="E26" s="1096"/>
      <c r="F26" s="1107">
        <v>1611630.7803800001</v>
      </c>
      <c r="G26" s="1096"/>
      <c r="H26" s="1107"/>
      <c r="I26" s="1096"/>
      <c r="J26" s="1197">
        <v>5.9440147348920856E-2</v>
      </c>
      <c r="K26" s="1197">
        <v>0.11594466045899282</v>
      </c>
      <c r="L26" s="1049"/>
      <c r="M26" s="1046"/>
      <c r="N26" s="1046"/>
      <c r="O26" s="1046"/>
      <c r="P26" s="1046"/>
      <c r="Q26" s="1046"/>
      <c r="R26" s="1100"/>
      <c r="S26" s="1041"/>
    </row>
    <row r="27" spans="1:19" s="1042" customFormat="1">
      <c r="A27" s="1048" t="s">
        <v>552</v>
      </c>
      <c r="B27" s="1107">
        <v>13000</v>
      </c>
      <c r="C27" s="1095"/>
      <c r="D27" s="1107"/>
      <c r="E27" s="1096"/>
      <c r="F27" s="1107">
        <v>-318.32859999999999</v>
      </c>
      <c r="G27" s="1096"/>
      <c r="H27" s="1107"/>
      <c r="I27" s="1096"/>
      <c r="J27" s="1197"/>
      <c r="K27" s="1197"/>
      <c r="L27" s="1049"/>
      <c r="M27" s="1046"/>
      <c r="N27" s="1046"/>
      <c r="O27" s="1046"/>
      <c r="P27" s="1046"/>
      <c r="Q27" s="1046"/>
      <c r="R27" s="1100"/>
      <c r="S27" s="1041"/>
    </row>
    <row r="28" spans="1:19" s="1042" customFormat="1">
      <c r="A28" s="1048" t="s">
        <v>553</v>
      </c>
      <c r="B28" s="1107">
        <v>1500000</v>
      </c>
      <c r="C28" s="1095"/>
      <c r="D28" s="1107">
        <v>181647.22899999999</v>
      </c>
      <c r="E28" s="1096"/>
      <c r="F28" s="1107">
        <v>396346.41399999999</v>
      </c>
      <c r="G28" s="1096"/>
      <c r="H28" s="1107"/>
      <c r="I28" s="1096"/>
      <c r="J28" s="1197">
        <v>0.12109815266666667</v>
      </c>
      <c r="K28" s="1197">
        <v>0.26423094266666663</v>
      </c>
      <c r="L28" s="1049"/>
      <c r="M28" s="1046"/>
      <c r="N28" s="1046"/>
      <c r="O28" s="1046"/>
      <c r="P28" s="1046"/>
      <c r="Q28" s="1046"/>
      <c r="R28" s="1100"/>
      <c r="S28" s="1041"/>
    </row>
    <row r="29" spans="1:19" s="1042" customFormat="1">
      <c r="A29" s="1048" t="s">
        <v>554</v>
      </c>
      <c r="B29" s="1107">
        <v>4870000</v>
      </c>
      <c r="C29" s="1095"/>
      <c r="D29" s="1107">
        <v>416826.49502999999</v>
      </c>
      <c r="E29" s="1096"/>
      <c r="F29" s="1107">
        <v>841776.03780999989</v>
      </c>
      <c r="G29" s="1096"/>
      <c r="H29" s="1107"/>
      <c r="I29" s="1096"/>
      <c r="J29" s="1197">
        <v>8.5590656063655027E-2</v>
      </c>
      <c r="K29" s="1197">
        <v>0.17284928907802871</v>
      </c>
      <c r="L29" s="1049"/>
      <c r="M29" s="1046"/>
      <c r="N29" s="1046"/>
      <c r="O29" s="1046"/>
      <c r="P29" s="1046"/>
      <c r="Q29" s="1046"/>
      <c r="R29" s="1100"/>
      <c r="S29" s="1041"/>
    </row>
    <row r="30" spans="1:19" s="1042" customFormat="1">
      <c r="A30" s="1048" t="s">
        <v>757</v>
      </c>
      <c r="B30" s="1107">
        <v>1458013</v>
      </c>
      <c r="C30" s="1095"/>
      <c r="D30" s="1107">
        <v>2.8650000000000002</v>
      </c>
      <c r="E30" s="1096"/>
      <c r="F30" s="1107">
        <v>191028.05246000001</v>
      </c>
      <c r="G30" s="1096"/>
      <c r="H30" s="1107"/>
      <c r="I30" s="1096"/>
      <c r="J30" s="1197">
        <v>1.9650030555283118E-6</v>
      </c>
      <c r="K30" s="1197">
        <v>0.13101944390070597</v>
      </c>
      <c r="L30" s="1049"/>
      <c r="M30" s="1046"/>
      <c r="N30" s="1046"/>
      <c r="O30" s="1046"/>
      <c r="P30" s="1046"/>
      <c r="Q30" s="1046"/>
      <c r="R30" s="1100"/>
      <c r="S30" s="1041"/>
    </row>
    <row r="31" spans="1:19" s="1042" customFormat="1">
      <c r="A31" s="1048" t="s">
        <v>754</v>
      </c>
      <c r="B31" s="1107"/>
      <c r="C31" s="1095"/>
      <c r="D31" s="1107">
        <v>0.26300000000000001</v>
      </c>
      <c r="E31" s="1096"/>
      <c r="F31" s="1107">
        <v>0.23699999999999999</v>
      </c>
      <c r="G31" s="1096"/>
      <c r="H31" s="1107"/>
      <c r="I31" s="1096"/>
      <c r="J31" s="1197"/>
      <c r="K31" s="1197"/>
      <c r="L31" s="1049"/>
      <c r="M31" s="1046"/>
      <c r="N31" s="1046"/>
      <c r="O31" s="1046"/>
      <c r="P31" s="1046"/>
      <c r="Q31" s="1046"/>
      <c r="R31" s="1100"/>
      <c r="S31" s="1041"/>
    </row>
    <row r="32" spans="1:19" s="1042" customFormat="1">
      <c r="A32" s="1048" t="s">
        <v>755</v>
      </c>
      <c r="B32" s="1107"/>
      <c r="C32" s="1095"/>
      <c r="D32" s="1107"/>
      <c r="E32" s="1096"/>
      <c r="F32" s="1107">
        <v>1.7260000000000001E-2</v>
      </c>
      <c r="G32" s="1096"/>
      <c r="H32" s="1107"/>
      <c r="I32" s="1096"/>
      <c r="J32" s="1197"/>
      <c r="K32" s="1197"/>
      <c r="L32" s="1049"/>
      <c r="M32" s="1046"/>
      <c r="N32" s="1046"/>
      <c r="O32" s="1046"/>
      <c r="P32" s="1046"/>
      <c r="Q32" s="1046"/>
      <c r="R32" s="1100"/>
      <c r="S32" s="1041"/>
    </row>
    <row r="33" spans="1:19" s="1042" customFormat="1">
      <c r="A33" s="1051" t="s">
        <v>756</v>
      </c>
      <c r="B33" s="1107"/>
      <c r="C33" s="1095"/>
      <c r="D33" s="1107"/>
      <c r="E33" s="1096"/>
      <c r="F33" s="1107"/>
      <c r="G33" s="1096"/>
      <c r="H33" s="1107"/>
      <c r="I33" s="1096"/>
      <c r="J33" s="1197"/>
      <c r="K33" s="1197"/>
      <c r="L33" s="1049"/>
      <c r="M33" s="1046"/>
      <c r="N33" s="1046"/>
      <c r="O33" s="1046"/>
      <c r="P33" s="1046"/>
      <c r="Q33" s="1046"/>
      <c r="R33" s="1100"/>
      <c r="S33" s="1041"/>
    </row>
    <row r="34" spans="1:19" s="1042" customFormat="1" ht="20.100000000000001" customHeight="1">
      <c r="A34" s="1043" t="s">
        <v>555</v>
      </c>
      <c r="B34" s="1108">
        <v>32752862</v>
      </c>
      <c r="C34" s="1092"/>
      <c r="D34" s="1108">
        <v>1388171.5081000221</v>
      </c>
      <c r="E34" s="1093"/>
      <c r="F34" s="1108">
        <v>5386985.8225699812</v>
      </c>
      <c r="G34" s="1093"/>
      <c r="H34" s="1108"/>
      <c r="I34" s="1093"/>
      <c r="J34" s="1196">
        <v>4.2383212438046547E-2</v>
      </c>
      <c r="K34" s="1196">
        <v>0.16447374347224927</v>
      </c>
      <c r="L34" s="1045"/>
      <c r="M34" s="1046"/>
      <c r="N34" s="1046"/>
      <c r="O34" s="1046"/>
      <c r="P34" s="1046"/>
      <c r="Q34" s="1046"/>
      <c r="R34" s="1100"/>
      <c r="S34" s="1041"/>
    </row>
    <row r="35" spans="1:19" s="1042" customFormat="1" ht="15.75">
      <c r="A35" s="1047" t="s">
        <v>538</v>
      </c>
      <c r="B35" s="1091"/>
      <c r="C35" s="1095"/>
      <c r="D35" s="1091"/>
      <c r="E35" s="1096"/>
      <c r="F35" s="1091"/>
      <c r="G35" s="1096"/>
      <c r="H35" s="1091"/>
      <c r="I35" s="1096"/>
      <c r="J35" s="1197"/>
      <c r="K35" s="1197"/>
      <c r="L35" s="1045"/>
      <c r="M35" s="1046"/>
      <c r="N35" s="1046"/>
      <c r="O35" s="1046"/>
      <c r="P35" s="1046"/>
      <c r="Q35" s="1046"/>
      <c r="R35" s="1100"/>
      <c r="S35" s="1041"/>
    </row>
    <row r="36" spans="1:19" s="1042" customFormat="1">
      <c r="A36" s="1048" t="s">
        <v>556</v>
      </c>
      <c r="B36" s="1094">
        <v>386740</v>
      </c>
      <c r="C36" s="1095"/>
      <c r="D36" s="1094">
        <v>124.5719</v>
      </c>
      <c r="E36" s="1097"/>
      <c r="F36" s="1094">
        <v>1850.2018999999998</v>
      </c>
      <c r="G36" s="1097"/>
      <c r="H36" s="1094"/>
      <c r="I36" s="1097"/>
      <c r="J36" s="1197">
        <v>3.22107617520815E-4</v>
      </c>
      <c r="K36" s="1197">
        <v>4.784097584940787E-3</v>
      </c>
      <c r="L36" s="1049"/>
      <c r="M36" s="1046"/>
      <c r="N36" s="1046"/>
      <c r="O36" s="1046"/>
      <c r="P36" s="1046"/>
      <c r="Q36" s="1046"/>
      <c r="R36" s="1100"/>
      <c r="S36" s="1041"/>
    </row>
    <row r="37" spans="1:19" s="1042" customFormat="1">
      <c r="A37" s="1050" t="s">
        <v>557</v>
      </c>
      <c r="B37" s="1094"/>
      <c r="C37" s="1095"/>
      <c r="D37" s="1094"/>
      <c r="E37" s="1096"/>
      <c r="F37" s="1094"/>
      <c r="G37" s="1096"/>
      <c r="H37" s="1094"/>
      <c r="I37" s="1096"/>
      <c r="J37" s="1197"/>
      <c r="K37" s="1197"/>
      <c r="L37" s="1049"/>
      <c r="M37" s="1046"/>
      <c r="N37" s="1046"/>
      <c r="O37" s="1046"/>
      <c r="P37" s="1100"/>
      <c r="Q37" s="1046"/>
      <c r="R37" s="1100"/>
      <c r="S37" s="1041"/>
    </row>
    <row r="38" spans="1:19" s="1042" customFormat="1">
      <c r="A38" s="1052" t="s">
        <v>558</v>
      </c>
      <c r="B38" s="1107">
        <v>372540</v>
      </c>
      <c r="C38" s="1095"/>
      <c r="D38" s="1107"/>
      <c r="E38" s="1096"/>
      <c r="F38" s="1107"/>
      <c r="G38" s="1096"/>
      <c r="H38" s="1107"/>
      <c r="I38" s="1096"/>
      <c r="J38" s="1197"/>
      <c r="K38" s="1197"/>
      <c r="L38" s="1049"/>
      <c r="M38" s="1046"/>
      <c r="N38" s="1046"/>
      <c r="O38" s="1046"/>
      <c r="P38" s="1046"/>
      <c r="Q38" s="1046"/>
      <c r="R38" s="1046"/>
      <c r="S38" s="1041"/>
    </row>
    <row r="39" spans="1:19" s="1042" customFormat="1">
      <c r="A39" s="1052" t="s">
        <v>732</v>
      </c>
      <c r="B39" s="1107">
        <v>14200</v>
      </c>
      <c r="C39" s="1095"/>
      <c r="D39" s="1107">
        <v>124.5719</v>
      </c>
      <c r="E39" s="1096"/>
      <c r="F39" s="1107">
        <v>1850.2018999999998</v>
      </c>
      <c r="G39" s="1096"/>
      <c r="H39" s="1107"/>
      <c r="I39" s="1096"/>
      <c r="J39" s="1197">
        <v>8.7726690140845064E-3</v>
      </c>
      <c r="K39" s="1197">
        <v>0.13029590845070421</v>
      </c>
      <c r="L39" s="1049"/>
      <c r="M39" s="1046"/>
      <c r="N39" s="1046"/>
      <c r="O39" s="1046"/>
      <c r="P39" s="1046"/>
      <c r="Q39" s="1046"/>
      <c r="R39" s="1046"/>
      <c r="S39" s="1041"/>
    </row>
    <row r="40" spans="1:19" s="1042" customFormat="1">
      <c r="A40" s="1048" t="s">
        <v>728</v>
      </c>
      <c r="B40" s="1107">
        <v>1329145</v>
      </c>
      <c r="C40" s="1095"/>
      <c r="D40" s="1107"/>
      <c r="E40" s="1096"/>
      <c r="F40" s="1107"/>
      <c r="G40" s="1096"/>
      <c r="H40" s="1107"/>
      <c r="I40" s="1096"/>
      <c r="J40" s="1197"/>
      <c r="K40" s="1197"/>
      <c r="L40" s="1049"/>
      <c r="M40" s="1046"/>
      <c r="N40" s="1046"/>
      <c r="O40" s="1046"/>
      <c r="P40" s="1046"/>
      <c r="Q40" s="1046"/>
      <c r="R40" s="1046"/>
      <c r="S40" s="1041"/>
    </row>
    <row r="41" spans="1:19" s="1046" customFormat="1">
      <c r="A41" s="1048" t="s">
        <v>729</v>
      </c>
      <c r="B41" s="1107">
        <v>4428000</v>
      </c>
      <c r="C41" s="1095"/>
      <c r="D41" s="1107">
        <v>366329.07731000002</v>
      </c>
      <c r="E41" s="1096"/>
      <c r="F41" s="1107">
        <v>816395.66979999992</v>
      </c>
      <c r="G41" s="1096"/>
      <c r="H41" s="1107"/>
      <c r="I41" s="1096"/>
      <c r="J41" s="1197">
        <v>8.2730143927280939E-2</v>
      </c>
      <c r="K41" s="1197">
        <v>0.18437119914182473</v>
      </c>
      <c r="L41" s="1049"/>
      <c r="S41" s="1041"/>
    </row>
    <row r="42" spans="1:19" s="1046" customFormat="1">
      <c r="A42" s="1048" t="s">
        <v>730</v>
      </c>
      <c r="B42" s="1107">
        <v>23463464</v>
      </c>
      <c r="C42" s="1095"/>
      <c r="D42" s="1107">
        <v>759536.45313002216</v>
      </c>
      <c r="E42" s="1096"/>
      <c r="F42" s="1107">
        <v>4044437.4394299821</v>
      </c>
      <c r="G42" s="1096"/>
      <c r="H42" s="1107"/>
      <c r="I42" s="1096"/>
      <c r="J42" s="1197">
        <v>3.2371028128243218E-2</v>
      </c>
      <c r="K42" s="1197">
        <v>0.17237171116038033</v>
      </c>
      <c r="L42" s="1049"/>
      <c r="S42" s="1041"/>
    </row>
    <row r="43" spans="1:19" s="1046" customFormat="1">
      <c r="A43" s="1048" t="s">
        <v>731</v>
      </c>
      <c r="B43" s="1107">
        <v>3145513</v>
      </c>
      <c r="C43" s="1095"/>
      <c r="D43" s="1107">
        <v>262181.40575999999</v>
      </c>
      <c r="E43" s="1096"/>
      <c r="F43" s="1107">
        <v>524302.51144000003</v>
      </c>
      <c r="G43" s="1096"/>
      <c r="H43" s="1107"/>
      <c r="I43" s="1096"/>
      <c r="J43" s="1197">
        <v>8.3350921061206867E-2</v>
      </c>
      <c r="K43" s="1197">
        <v>0.16668267193300426</v>
      </c>
      <c r="L43" s="1049"/>
      <c r="S43" s="1041"/>
    </row>
    <row r="44" spans="1:19" s="1046" customFormat="1" ht="20.100000000000001" customHeight="1">
      <c r="A44" s="1053" t="s">
        <v>559</v>
      </c>
      <c r="B44" s="1109">
        <v>2591153</v>
      </c>
      <c r="C44" s="1098"/>
      <c r="D44" s="1109">
        <v>51830.780539999992</v>
      </c>
      <c r="E44" s="1099"/>
      <c r="F44" s="1109">
        <v>67060.824619999999</v>
      </c>
      <c r="G44" s="1099"/>
      <c r="H44" s="1109"/>
      <c r="I44" s="1098"/>
      <c r="J44" s="1198">
        <v>2.0002979577045429E-2</v>
      </c>
      <c r="K44" s="1198">
        <v>2.5880688874798208E-2</v>
      </c>
      <c r="L44" s="1147"/>
      <c r="S44" s="1041"/>
    </row>
    <row r="45" spans="1:19">
      <c r="A45" s="1080"/>
    </row>
  </sheetData>
  <mergeCells count="3">
    <mergeCell ref="A2:L2"/>
    <mergeCell ref="D5:I5"/>
    <mergeCell ref="J5:L5"/>
  </mergeCells>
  <printOptions horizontalCentered="1" gridLinesSet="0"/>
  <pageMargins left="0.15748031496062992" right="0.15748031496062992" top="0.78740157480314965" bottom="0" header="0.47244094488188981" footer="0"/>
  <pageSetup paperSize="9" scale="69" firstPageNumber="11" fitToHeight="100" orientation="landscape" useFirstPageNumber="1" r:id="rId1"/>
  <headerFooter alignWithMargins="0">
    <oddHeader>&amp;C&amp;"Arial,Normalny"&amp;12- &amp;P -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E192"/>
  <sheetViews>
    <sheetView showGridLines="0" zoomScale="70" zoomScaleNormal="70" workbookViewId="0">
      <selection activeCell="F11" sqref="F11"/>
    </sheetView>
  </sheetViews>
  <sheetFormatPr defaultColWidth="96.42578125" defaultRowHeight="15"/>
  <cols>
    <col min="1" max="1" width="99" style="76" customWidth="1"/>
    <col min="2" max="3" width="21.140625" style="76" customWidth="1"/>
    <col min="4" max="4" width="2.42578125" style="76" customWidth="1"/>
    <col min="5" max="5" width="18.5703125" style="76" customWidth="1"/>
    <col min="6" max="16384" width="96.42578125" style="76"/>
  </cols>
  <sheetData>
    <row r="1" spans="1:5" ht="18" customHeight="1">
      <c r="A1" s="73" t="s">
        <v>225</v>
      </c>
      <c r="B1" s="74"/>
      <c r="C1" s="74"/>
      <c r="D1" s="74"/>
      <c r="E1" s="74"/>
    </row>
    <row r="2" spans="1:5" ht="18" customHeight="1">
      <c r="A2" s="1595" t="s">
        <v>226</v>
      </c>
      <c r="B2" s="1595"/>
      <c r="C2" s="1595"/>
      <c r="D2" s="1595"/>
      <c r="E2" s="1595"/>
    </row>
    <row r="3" spans="1:5" ht="18" customHeight="1">
      <c r="A3" s="77"/>
      <c r="B3" s="78"/>
      <c r="C3" s="78"/>
      <c r="D3" s="78"/>
      <c r="E3" s="78"/>
    </row>
    <row r="4" spans="1:5" ht="18" customHeight="1">
      <c r="A4" s="79"/>
      <c r="C4" s="76" t="s">
        <v>4</v>
      </c>
      <c r="E4" s="80" t="s">
        <v>2</v>
      </c>
    </row>
    <row r="5" spans="1:5" ht="15.95" customHeight="1">
      <c r="A5" s="81"/>
      <c r="B5" s="82" t="s">
        <v>227</v>
      </c>
      <c r="C5" s="1596" t="s">
        <v>229</v>
      </c>
      <c r="D5" s="1597"/>
      <c r="E5" s="284"/>
    </row>
    <row r="6" spans="1:5" ht="15.95" customHeight="1">
      <c r="A6" s="83" t="s">
        <v>3</v>
      </c>
      <c r="B6" s="84" t="s">
        <v>228</v>
      </c>
      <c r="C6" s="1598"/>
      <c r="D6" s="1599"/>
      <c r="E6" s="285" t="s">
        <v>230</v>
      </c>
    </row>
    <row r="7" spans="1:5" ht="15.95" customHeight="1">
      <c r="A7" s="85"/>
      <c r="B7" s="86" t="s">
        <v>749</v>
      </c>
      <c r="C7" s="1598"/>
      <c r="D7" s="1599"/>
      <c r="E7" s="283" t="s">
        <v>232</v>
      </c>
    </row>
    <row r="8" spans="1:5" s="89" customFormat="1" ht="9.9499999999999993" customHeight="1">
      <c r="A8" s="87">
        <v>1</v>
      </c>
      <c r="B8" s="88">
        <v>2</v>
      </c>
      <c r="C8" s="1600">
        <v>3</v>
      </c>
      <c r="D8" s="1601"/>
      <c r="E8" s="314">
        <v>4</v>
      </c>
    </row>
    <row r="9" spans="1:5" ht="31.5" customHeight="1">
      <c r="A9" s="720" t="s">
        <v>233</v>
      </c>
      <c r="B9" s="779">
        <v>404484028000</v>
      </c>
      <c r="C9" s="892">
        <v>71096748375.409958</v>
      </c>
      <c r="D9" s="777"/>
      <c r="E9" s="313">
        <v>0.17577146056162682</v>
      </c>
    </row>
    <row r="10" spans="1:5" ht="19.5" customHeight="1">
      <c r="A10" s="721" t="s">
        <v>234</v>
      </c>
      <c r="B10" s="780">
        <v>505000</v>
      </c>
      <c r="C10" s="891">
        <v>160587.51</v>
      </c>
      <c r="D10" s="778"/>
      <c r="E10" s="1111">
        <v>0.31799506930693072</v>
      </c>
    </row>
    <row r="11" spans="1:5" ht="19.5" customHeight="1">
      <c r="A11" s="721" t="s">
        <v>235</v>
      </c>
      <c r="B11" s="780">
        <v>2626000</v>
      </c>
      <c r="C11" s="891">
        <v>382035.63999999996</v>
      </c>
      <c r="D11" s="778"/>
      <c r="E11" s="1111">
        <v>0.14548196496572732</v>
      </c>
    </row>
    <row r="12" spans="1:5" ht="19.5" customHeight="1">
      <c r="A12" s="721" t="s">
        <v>236</v>
      </c>
      <c r="B12" s="780">
        <v>110000</v>
      </c>
      <c r="C12" s="891">
        <v>67186.75</v>
      </c>
      <c r="D12" s="778"/>
      <c r="E12" s="1111">
        <v>0.61078863636363634</v>
      </c>
    </row>
    <row r="13" spans="1:5" ht="20.100000000000001" customHeight="1">
      <c r="A13" s="721" t="s">
        <v>237</v>
      </c>
      <c r="B13" s="780">
        <v>268000</v>
      </c>
      <c r="C13" s="891">
        <v>91365.930000000022</v>
      </c>
      <c r="D13" s="778"/>
      <c r="E13" s="1111">
        <v>0.34091764925373141</v>
      </c>
    </row>
    <row r="14" spans="1:5" ht="20.100000000000001" customHeight="1">
      <c r="A14" s="721" t="s">
        <v>238</v>
      </c>
      <c r="B14" s="780">
        <v>48490000</v>
      </c>
      <c r="C14" s="891">
        <v>9055756.3099999987</v>
      </c>
      <c r="D14" s="778"/>
      <c r="E14" s="1111">
        <v>0.1867551311610641</v>
      </c>
    </row>
    <row r="15" spans="1:5" ht="20.100000000000001" customHeight="1">
      <c r="A15" s="721" t="s">
        <v>239</v>
      </c>
      <c r="B15" s="780">
        <v>30000</v>
      </c>
      <c r="C15" s="891">
        <v>18434.650000000001</v>
      </c>
      <c r="D15" s="778"/>
      <c r="E15" s="1111">
        <v>0.61448833333333341</v>
      </c>
    </row>
    <row r="16" spans="1:5" ht="20.100000000000001" customHeight="1">
      <c r="A16" s="721" t="s">
        <v>240</v>
      </c>
      <c r="B16" s="780">
        <v>911000</v>
      </c>
      <c r="C16" s="891">
        <v>51931.49</v>
      </c>
      <c r="D16" s="778"/>
      <c r="E16" s="1111">
        <v>5.7004928649835342E-2</v>
      </c>
    </row>
    <row r="17" spans="1:5" ht="20.100000000000001" customHeight="1">
      <c r="A17" s="721" t="s">
        <v>241</v>
      </c>
      <c r="B17" s="780">
        <v>31000</v>
      </c>
      <c r="C17" s="891">
        <v>764.31999999999994</v>
      </c>
      <c r="D17" s="778"/>
      <c r="E17" s="1111">
        <v>2.4655483870967741E-2</v>
      </c>
    </row>
    <row r="18" spans="1:5" ht="20.100000000000001" customHeight="1">
      <c r="A18" s="721" t="s">
        <v>242</v>
      </c>
      <c r="B18" s="780">
        <v>50180000</v>
      </c>
      <c r="C18" s="891">
        <v>12800547.359999999</v>
      </c>
      <c r="D18" s="778"/>
      <c r="E18" s="1111">
        <v>0.25509261379035469</v>
      </c>
    </row>
    <row r="19" spans="1:5" ht="19.5" customHeight="1">
      <c r="A19" s="722" t="s">
        <v>701</v>
      </c>
      <c r="B19" s="780">
        <v>0</v>
      </c>
      <c r="C19" s="891">
        <v>9951.4399999999987</v>
      </c>
      <c r="D19" s="778"/>
      <c r="E19" s="1111">
        <v>0</v>
      </c>
    </row>
    <row r="20" spans="1:5" ht="20.100000000000001" customHeight="1">
      <c r="A20" s="721" t="s">
        <v>243</v>
      </c>
      <c r="B20" s="780">
        <v>10000</v>
      </c>
      <c r="C20" s="891">
        <v>18169.490000000002</v>
      </c>
      <c r="D20" s="778"/>
      <c r="E20" s="1111">
        <v>1.8169490000000001</v>
      </c>
    </row>
    <row r="21" spans="1:5" ht="20.100000000000001" customHeight="1">
      <c r="A21" s="721" t="s">
        <v>244</v>
      </c>
      <c r="B21" s="780">
        <v>2105000</v>
      </c>
      <c r="C21" s="891">
        <v>275066.52999999997</v>
      </c>
      <c r="D21" s="778"/>
      <c r="E21" s="1111">
        <v>0.13067293586698336</v>
      </c>
    </row>
    <row r="22" spans="1:5" ht="20.100000000000001" customHeight="1">
      <c r="A22" s="721" t="s">
        <v>245</v>
      </c>
      <c r="B22" s="780">
        <v>2188000</v>
      </c>
      <c r="C22" s="891">
        <v>529450.9</v>
      </c>
      <c r="D22" s="778"/>
      <c r="E22" s="1111">
        <v>0.24197938756855578</v>
      </c>
    </row>
    <row r="23" spans="1:5" ht="20.100000000000001" customHeight="1">
      <c r="A23" s="721" t="s">
        <v>246</v>
      </c>
      <c r="B23" s="780">
        <v>2000</v>
      </c>
      <c r="C23" s="891">
        <v>1555.3999999999999</v>
      </c>
      <c r="D23" s="778"/>
      <c r="E23" s="1111">
        <v>0.77769999999999995</v>
      </c>
    </row>
    <row r="24" spans="1:5" ht="20.100000000000001" customHeight="1">
      <c r="A24" s="721" t="s">
        <v>247</v>
      </c>
      <c r="B24" s="780">
        <v>2464794000</v>
      </c>
      <c r="C24" s="891">
        <v>449848203.90000021</v>
      </c>
      <c r="D24" s="778"/>
      <c r="E24" s="1111">
        <v>0.18250945267636978</v>
      </c>
    </row>
    <row r="25" spans="1:5" ht="20.100000000000001" customHeight="1">
      <c r="A25" s="721" t="s">
        <v>248</v>
      </c>
      <c r="B25" s="780">
        <v>1731000</v>
      </c>
      <c r="C25" s="891">
        <v>1190567.6199999999</v>
      </c>
      <c r="D25" s="778"/>
      <c r="E25" s="1111">
        <v>0.68779180820335062</v>
      </c>
    </row>
    <row r="26" spans="1:5" ht="20.100000000000001" customHeight="1">
      <c r="A26" s="721" t="s">
        <v>249</v>
      </c>
      <c r="B26" s="780">
        <v>27000</v>
      </c>
      <c r="C26" s="891">
        <v>17729.72</v>
      </c>
      <c r="D26" s="778"/>
      <c r="E26" s="1111">
        <v>0.65665629629629629</v>
      </c>
    </row>
    <row r="27" spans="1:5" ht="20.100000000000001" customHeight="1">
      <c r="A27" s="723" t="s">
        <v>250</v>
      </c>
      <c r="B27" s="780">
        <v>6672000</v>
      </c>
      <c r="C27" s="891">
        <v>5662485.8999999976</v>
      </c>
      <c r="D27" s="778"/>
      <c r="E27" s="1111">
        <v>0.84869392985611469</v>
      </c>
    </row>
    <row r="28" spans="1:5" ht="20.100000000000001" customHeight="1">
      <c r="A28" s="721" t="s">
        <v>251</v>
      </c>
      <c r="B28" s="780">
        <v>288945000</v>
      </c>
      <c r="C28" s="891">
        <v>28518751.479999997</v>
      </c>
      <c r="D28" s="778"/>
      <c r="E28" s="1111">
        <v>9.8699584626832079E-2</v>
      </c>
    </row>
    <row r="29" spans="1:5" ht="20.100000000000001" customHeight="1">
      <c r="A29" s="721" t="s">
        <v>252</v>
      </c>
      <c r="B29" s="780">
        <v>277744000</v>
      </c>
      <c r="C29" s="891">
        <v>7640845.2300000004</v>
      </c>
      <c r="D29" s="778"/>
      <c r="E29" s="1111">
        <v>2.7510388091191891E-2</v>
      </c>
    </row>
    <row r="30" spans="1:5" ht="20.100000000000001" customHeight="1">
      <c r="A30" s="721" t="s">
        <v>253</v>
      </c>
      <c r="B30" s="780">
        <v>11510000</v>
      </c>
      <c r="C30" s="891">
        <v>2136363.63</v>
      </c>
      <c r="D30" s="778"/>
      <c r="E30" s="1111">
        <v>0.18560935099913117</v>
      </c>
    </row>
    <row r="31" spans="1:5" ht="20.100000000000001" customHeight="1">
      <c r="A31" s="721" t="s">
        <v>254</v>
      </c>
      <c r="B31" s="780">
        <v>25297000</v>
      </c>
      <c r="C31" s="891">
        <v>649847.64000000013</v>
      </c>
      <c r="D31" s="778"/>
      <c r="E31" s="1111">
        <v>2.5688723564058984E-2</v>
      </c>
    </row>
    <row r="32" spans="1:5" ht="20.100000000000001" customHeight="1">
      <c r="A32" s="721" t="s">
        <v>255</v>
      </c>
      <c r="B32" s="780">
        <v>0</v>
      </c>
      <c r="C32" s="891">
        <v>4745.83</v>
      </c>
      <c r="D32" s="778"/>
      <c r="E32" s="1111">
        <v>0</v>
      </c>
    </row>
    <row r="33" spans="1:5" ht="20.100000000000001" customHeight="1">
      <c r="A33" s="721" t="s">
        <v>256</v>
      </c>
      <c r="B33" s="780">
        <v>5490000</v>
      </c>
      <c r="C33" s="891">
        <v>5189566.419999999</v>
      </c>
      <c r="D33" s="778"/>
      <c r="E33" s="1111">
        <v>0.94527621493624758</v>
      </c>
    </row>
    <row r="34" spans="1:5" ht="20.100000000000001" customHeight="1">
      <c r="A34" s="721" t="s">
        <v>257</v>
      </c>
      <c r="B34" s="780">
        <v>289000</v>
      </c>
      <c r="C34" s="891">
        <v>416284.56</v>
      </c>
      <c r="D34" s="778"/>
      <c r="E34" s="1111">
        <v>1.4404310034602077</v>
      </c>
    </row>
    <row r="35" spans="1:5" ht="20.100000000000001" customHeight="1">
      <c r="A35" s="721" t="s">
        <v>258</v>
      </c>
      <c r="B35" s="780">
        <v>0</v>
      </c>
      <c r="C35" s="891">
        <v>5.82</v>
      </c>
      <c r="D35" s="778"/>
      <c r="E35" s="1111">
        <v>0</v>
      </c>
    </row>
    <row r="36" spans="1:5" ht="20.100000000000001" customHeight="1">
      <c r="A36" s="721" t="s">
        <v>259</v>
      </c>
      <c r="B36" s="780">
        <v>247000</v>
      </c>
      <c r="C36" s="891">
        <v>2498783.92</v>
      </c>
      <c r="D36" s="778"/>
      <c r="E36" s="1111" t="s">
        <v>771</v>
      </c>
    </row>
    <row r="37" spans="1:5" ht="20.100000000000001" customHeight="1">
      <c r="A37" s="721" t="s">
        <v>716</v>
      </c>
      <c r="B37" s="780">
        <v>32650000</v>
      </c>
      <c r="C37" s="891">
        <v>51867115.539999984</v>
      </c>
      <c r="D37" s="778"/>
      <c r="E37" s="1111">
        <v>1.5885793427258801</v>
      </c>
    </row>
    <row r="38" spans="1:5" ht="20.100000000000001" customHeight="1">
      <c r="A38" s="721" t="s">
        <v>260</v>
      </c>
      <c r="B38" s="780">
        <v>132985000</v>
      </c>
      <c r="C38" s="891">
        <v>27428051.810000002</v>
      </c>
      <c r="D38" s="778"/>
      <c r="E38" s="1111">
        <v>0.20624921464826862</v>
      </c>
    </row>
    <row r="39" spans="1:5" ht="20.100000000000001" customHeight="1">
      <c r="A39" s="721" t="s">
        <v>261</v>
      </c>
      <c r="B39" s="780">
        <v>7732000</v>
      </c>
      <c r="C39" s="891">
        <v>1730702.14</v>
      </c>
      <c r="D39" s="778"/>
      <c r="E39" s="1111">
        <v>0.22383628297982408</v>
      </c>
    </row>
    <row r="40" spans="1:5" ht="20.100000000000001" customHeight="1">
      <c r="A40" s="721" t="s">
        <v>262</v>
      </c>
      <c r="B40" s="780">
        <v>28672000</v>
      </c>
      <c r="C40" s="891">
        <v>1945260.0000000002</v>
      </c>
      <c r="D40" s="778"/>
      <c r="E40" s="1111">
        <v>6.7845284598214289E-2</v>
      </c>
    </row>
    <row r="41" spans="1:5" s="90" customFormat="1" ht="20.100000000000001" customHeight="1">
      <c r="A41" s="721" t="s">
        <v>263</v>
      </c>
      <c r="B41" s="780">
        <v>42847000</v>
      </c>
      <c r="C41" s="891">
        <v>5827465.4000000004</v>
      </c>
      <c r="D41" s="778"/>
      <c r="E41" s="1111">
        <v>0.13600638084346631</v>
      </c>
    </row>
    <row r="42" spans="1:5" ht="20.100000000000001" customHeight="1">
      <c r="A42" s="721" t="s">
        <v>264</v>
      </c>
      <c r="B42" s="780">
        <v>30006000</v>
      </c>
      <c r="C42" s="891">
        <v>9473413.7399999984</v>
      </c>
      <c r="D42" s="778"/>
      <c r="E42" s="1111">
        <v>0.31571731453709251</v>
      </c>
    </row>
    <row r="43" spans="1:5" ht="20.100000000000001" customHeight="1">
      <c r="A43" s="721" t="s">
        <v>265</v>
      </c>
      <c r="B43" s="780">
        <v>352000</v>
      </c>
      <c r="C43" s="891">
        <v>9451095.209999999</v>
      </c>
      <c r="D43" s="778"/>
      <c r="E43" s="1111" t="s">
        <v>771</v>
      </c>
    </row>
    <row r="44" spans="1:5" ht="20.100000000000001" customHeight="1">
      <c r="A44" s="721" t="s">
        <v>266</v>
      </c>
      <c r="B44" s="780">
        <v>416000</v>
      </c>
      <c r="C44" s="891">
        <v>75673.7</v>
      </c>
      <c r="D44" s="778"/>
      <c r="E44" s="1111">
        <v>0.18190793269230768</v>
      </c>
    </row>
    <row r="45" spans="1:5" ht="20.100000000000001" customHeight="1">
      <c r="A45" s="721" t="s">
        <v>267</v>
      </c>
      <c r="B45" s="780">
        <v>60551000</v>
      </c>
      <c r="C45" s="891">
        <v>10130109.220000001</v>
      </c>
      <c r="D45" s="778"/>
      <c r="E45" s="1111">
        <v>0.16729879308351639</v>
      </c>
    </row>
    <row r="46" spans="1:5" ht="20.100000000000001" customHeight="1">
      <c r="A46" s="721" t="s">
        <v>268</v>
      </c>
      <c r="B46" s="780">
        <v>85460000</v>
      </c>
      <c r="C46" s="891">
        <v>27263564.399999999</v>
      </c>
      <c r="D46" s="778"/>
      <c r="E46" s="1111">
        <v>0.3190213479990639</v>
      </c>
    </row>
    <row r="47" spans="1:5" ht="20.100000000000001" customHeight="1">
      <c r="A47" s="721" t="s">
        <v>269</v>
      </c>
      <c r="B47" s="780">
        <v>0</v>
      </c>
      <c r="C47" s="891">
        <v>2214969.84</v>
      </c>
      <c r="D47" s="778"/>
      <c r="E47" s="1111">
        <v>0</v>
      </c>
    </row>
    <row r="48" spans="1:5" ht="20.100000000000001" customHeight="1">
      <c r="A48" s="721" t="s">
        <v>270</v>
      </c>
      <c r="B48" s="780">
        <v>166603000</v>
      </c>
      <c r="C48" s="891">
        <v>99654580.790000007</v>
      </c>
      <c r="D48" s="778"/>
      <c r="E48" s="1111">
        <v>0.59815598032448403</v>
      </c>
    </row>
    <row r="49" spans="1:5" ht="20.100000000000001" customHeight="1">
      <c r="A49" s="721" t="s">
        <v>271</v>
      </c>
      <c r="B49" s="780">
        <v>77938000</v>
      </c>
      <c r="C49" s="891">
        <v>11951317.779999996</v>
      </c>
      <c r="D49" s="778"/>
      <c r="E49" s="1111">
        <v>0.15334391157073565</v>
      </c>
    </row>
    <row r="50" spans="1:5" ht="20.100000000000001" customHeight="1">
      <c r="A50" s="721" t="s">
        <v>272</v>
      </c>
      <c r="B50" s="780">
        <v>11000</v>
      </c>
      <c r="C50" s="891">
        <v>117879.51000000001</v>
      </c>
      <c r="D50" s="778"/>
      <c r="E50" s="1111" t="s">
        <v>771</v>
      </c>
    </row>
    <row r="51" spans="1:5" ht="20.100000000000001" customHeight="1">
      <c r="A51" s="721" t="s">
        <v>273</v>
      </c>
      <c r="B51" s="780">
        <v>194000</v>
      </c>
      <c r="C51" s="891">
        <v>62486.290000000008</v>
      </c>
      <c r="D51" s="778"/>
      <c r="E51" s="1111">
        <v>0.32209427835051552</v>
      </c>
    </row>
    <row r="52" spans="1:5" ht="20.100000000000001" customHeight="1">
      <c r="A52" s="721" t="s">
        <v>274</v>
      </c>
      <c r="B52" s="780">
        <v>206510000</v>
      </c>
      <c r="C52" s="891">
        <v>11413811.51</v>
      </c>
      <c r="D52" s="778"/>
      <c r="E52" s="1111">
        <v>5.5270018449469757E-2</v>
      </c>
    </row>
    <row r="53" spans="1:5" ht="20.100000000000001" customHeight="1">
      <c r="A53" s="721" t="s">
        <v>275</v>
      </c>
      <c r="B53" s="780">
        <v>239342000</v>
      </c>
      <c r="C53" s="891">
        <v>44252994.06000001</v>
      </c>
      <c r="D53" s="778"/>
      <c r="E53" s="1111">
        <v>0.18489439404701227</v>
      </c>
    </row>
    <row r="54" spans="1:5" ht="20.100000000000001" customHeight="1">
      <c r="A54" s="721" t="s">
        <v>276</v>
      </c>
      <c r="B54" s="780">
        <v>57000</v>
      </c>
      <c r="C54" s="891">
        <v>798548.61999999988</v>
      </c>
      <c r="D54" s="778"/>
      <c r="E54" s="1111" t="s">
        <v>771</v>
      </c>
    </row>
    <row r="55" spans="1:5" ht="20.100000000000001" customHeight="1">
      <c r="A55" s="721" t="s">
        <v>277</v>
      </c>
      <c r="B55" s="780">
        <v>5283000</v>
      </c>
      <c r="C55" s="891">
        <v>1724116.93</v>
      </c>
      <c r="D55" s="778"/>
      <c r="E55" s="1111">
        <v>0.32635187014953626</v>
      </c>
    </row>
    <row r="56" spans="1:5" ht="20.100000000000001" customHeight="1">
      <c r="A56" s="721" t="s">
        <v>278</v>
      </c>
      <c r="B56" s="780">
        <v>22040000</v>
      </c>
      <c r="C56" s="891">
        <v>4313881.8900000006</v>
      </c>
      <c r="D56" s="778"/>
      <c r="E56" s="1111">
        <v>0.19572966833030855</v>
      </c>
    </row>
    <row r="57" spans="1:5" ht="20.100000000000001" customHeight="1">
      <c r="A57" s="721" t="s">
        <v>279</v>
      </c>
      <c r="B57" s="780">
        <v>130800000</v>
      </c>
      <c r="C57" s="891">
        <v>2728746.6599999992</v>
      </c>
      <c r="D57" s="778"/>
      <c r="E57" s="1111">
        <v>2.0861977522935775E-2</v>
      </c>
    </row>
    <row r="58" spans="1:5" s="927" customFormat="1" ht="20.100000000000001" customHeight="1">
      <c r="A58" s="721" t="s">
        <v>736</v>
      </c>
      <c r="B58" s="780">
        <v>10699861000</v>
      </c>
      <c r="C58" s="891">
        <v>1359282948.8299999</v>
      </c>
      <c r="D58" s="778"/>
      <c r="E58" s="1111">
        <v>0.1270374399097334</v>
      </c>
    </row>
    <row r="59" spans="1:5" ht="20.100000000000001" customHeight="1">
      <c r="A59" s="721" t="s">
        <v>280</v>
      </c>
      <c r="B59" s="780">
        <v>0</v>
      </c>
      <c r="C59" s="891">
        <v>2668.2799999999997</v>
      </c>
      <c r="D59" s="778"/>
      <c r="E59" s="1111">
        <v>0</v>
      </c>
    </row>
    <row r="60" spans="1:5" ht="20.100000000000001" customHeight="1">
      <c r="A60" s="721" t="s">
        <v>281</v>
      </c>
      <c r="B60" s="780">
        <v>25651000</v>
      </c>
      <c r="C60" s="891">
        <v>-188590783.09999999</v>
      </c>
      <c r="D60" s="1195" t="s">
        <v>759</v>
      </c>
      <c r="E60" s="1111">
        <v>-7.3521805426689015</v>
      </c>
    </row>
    <row r="61" spans="1:5" ht="20.100000000000001" customHeight="1">
      <c r="A61" s="721" t="s">
        <v>282</v>
      </c>
      <c r="B61" s="780">
        <v>1000</v>
      </c>
      <c r="C61" s="891">
        <v>41988.31</v>
      </c>
      <c r="D61" s="778"/>
      <c r="E61" s="1111" t="s">
        <v>771</v>
      </c>
    </row>
    <row r="62" spans="1:5" s="927" customFormat="1" ht="20.100000000000001" customHeight="1">
      <c r="A62" s="721" t="s">
        <v>740</v>
      </c>
      <c r="B62" s="780">
        <v>350510000</v>
      </c>
      <c r="C62" s="891">
        <v>21186.959999999999</v>
      </c>
      <c r="D62" s="778"/>
      <c r="E62" s="1111">
        <v>6.0446092836153035E-5</v>
      </c>
    </row>
    <row r="63" spans="1:5" ht="20.100000000000001" customHeight="1">
      <c r="A63" s="721" t="s">
        <v>283</v>
      </c>
      <c r="B63" s="780">
        <v>124000</v>
      </c>
      <c r="C63" s="891">
        <v>23067.08</v>
      </c>
      <c r="D63" s="778"/>
      <c r="E63" s="1111">
        <v>0.18602483870967743</v>
      </c>
    </row>
    <row r="64" spans="1:5" ht="20.100000000000001" customHeight="1">
      <c r="A64" s="721" t="s">
        <v>284</v>
      </c>
      <c r="B64" s="780">
        <v>10110000</v>
      </c>
      <c r="C64" s="891">
        <v>2578127.98</v>
      </c>
      <c r="D64" s="778"/>
      <c r="E64" s="1111">
        <v>0.2550077131552918</v>
      </c>
    </row>
    <row r="65" spans="1:5" ht="20.100000000000001" customHeight="1">
      <c r="A65" s="721" t="s">
        <v>285</v>
      </c>
      <c r="B65" s="780">
        <v>1843000</v>
      </c>
      <c r="C65" s="891">
        <v>266289.5</v>
      </c>
      <c r="D65" s="778"/>
      <c r="E65" s="1111">
        <v>0.14448697775366251</v>
      </c>
    </row>
    <row r="66" spans="1:5" ht="20.100000000000001" customHeight="1">
      <c r="A66" s="721" t="s">
        <v>286</v>
      </c>
      <c r="B66" s="780">
        <v>166000</v>
      </c>
      <c r="C66" s="891">
        <v>116165.53</v>
      </c>
      <c r="D66" s="778"/>
      <c r="E66" s="1111">
        <v>0.69979234939759039</v>
      </c>
    </row>
    <row r="67" spans="1:5" ht="20.100000000000001" customHeight="1">
      <c r="A67" s="721" t="s">
        <v>287</v>
      </c>
      <c r="B67" s="780">
        <v>650000</v>
      </c>
      <c r="C67" s="891">
        <v>108940.83000000002</v>
      </c>
      <c r="D67" s="778"/>
      <c r="E67" s="1111">
        <v>0.16760127692307694</v>
      </c>
    </row>
    <row r="68" spans="1:5" ht="20.100000000000001" customHeight="1">
      <c r="A68" s="721" t="s">
        <v>288</v>
      </c>
      <c r="B68" s="780">
        <v>76000000</v>
      </c>
      <c r="C68" s="891">
        <v>15018949.890000001</v>
      </c>
      <c r="D68" s="778"/>
      <c r="E68" s="1111">
        <v>0.19761776171052634</v>
      </c>
    </row>
    <row r="69" spans="1:5" ht="20.100000000000001" customHeight="1">
      <c r="A69" s="721" t="s">
        <v>289</v>
      </c>
      <c r="B69" s="780">
        <v>1690000</v>
      </c>
      <c r="C69" s="891">
        <v>425542.43</v>
      </c>
      <c r="D69" s="877"/>
      <c r="E69" s="1111">
        <v>0.2518002544378698</v>
      </c>
    </row>
    <row r="70" spans="1:5" ht="19.5" customHeight="1">
      <c r="A70" s="721" t="s">
        <v>290</v>
      </c>
      <c r="B70" s="780">
        <v>0</v>
      </c>
      <c r="C70" s="891">
        <v>1599.46</v>
      </c>
      <c r="D70" s="778"/>
      <c r="E70" s="1111">
        <v>0</v>
      </c>
    </row>
    <row r="71" spans="1:5" ht="20.100000000000001" customHeight="1">
      <c r="A71" s="721" t="s">
        <v>291</v>
      </c>
      <c r="B71" s="780">
        <v>64313000</v>
      </c>
      <c r="C71" s="891">
        <v>10596921.23</v>
      </c>
      <c r="D71" s="778"/>
      <c r="E71" s="1111">
        <v>0.16477106074977066</v>
      </c>
    </row>
    <row r="72" spans="1:5" ht="20.100000000000001" customHeight="1">
      <c r="A72" s="721" t="s">
        <v>292</v>
      </c>
      <c r="B72" s="780">
        <v>9325000</v>
      </c>
      <c r="C72" s="891">
        <v>2010488.8299999998</v>
      </c>
      <c r="D72" s="778"/>
      <c r="E72" s="1111">
        <v>0.21560201930294903</v>
      </c>
    </row>
    <row r="73" spans="1:5" ht="20.100000000000001" customHeight="1">
      <c r="A73" s="721" t="s">
        <v>293</v>
      </c>
      <c r="B73" s="780">
        <v>32000</v>
      </c>
      <c r="C73" s="891">
        <v>19405.179999999997</v>
      </c>
      <c r="D73" s="778"/>
      <c r="E73" s="1111">
        <v>0.60641187499999993</v>
      </c>
    </row>
    <row r="74" spans="1:5" ht="20.100000000000001" customHeight="1">
      <c r="A74" s="721" t="s">
        <v>294</v>
      </c>
      <c r="B74" s="780">
        <v>0</v>
      </c>
      <c r="C74" s="891">
        <v>1027.56</v>
      </c>
      <c r="D74" s="778"/>
      <c r="E74" s="1111">
        <v>0</v>
      </c>
    </row>
    <row r="75" spans="1:5" ht="20.100000000000001" customHeight="1">
      <c r="A75" s="721" t="s">
        <v>295</v>
      </c>
      <c r="B75" s="780">
        <v>371000</v>
      </c>
      <c r="C75" s="891">
        <v>31522.98</v>
      </c>
      <c r="D75" s="778"/>
      <c r="E75" s="1111">
        <v>8.4967601078167115E-2</v>
      </c>
    </row>
    <row r="76" spans="1:5" ht="20.100000000000001" customHeight="1">
      <c r="A76" s="721" t="s">
        <v>296</v>
      </c>
      <c r="B76" s="780">
        <v>800000</v>
      </c>
      <c r="C76" s="891">
        <v>62123.500000000007</v>
      </c>
      <c r="D76" s="778"/>
      <c r="E76" s="1111">
        <v>7.7654375000000012E-2</v>
      </c>
    </row>
    <row r="77" spans="1:5" ht="20.100000000000001" customHeight="1">
      <c r="A77" s="721" t="s">
        <v>297</v>
      </c>
      <c r="B77" s="780">
        <v>3466000</v>
      </c>
      <c r="C77" s="891">
        <v>758172.06000000029</v>
      </c>
      <c r="D77" s="778"/>
      <c r="E77" s="1111">
        <v>0.21874554529717261</v>
      </c>
    </row>
    <row r="78" spans="1:5" ht="20.100000000000001" customHeight="1">
      <c r="A78" s="721" t="s">
        <v>298</v>
      </c>
      <c r="B78" s="780">
        <v>2000</v>
      </c>
      <c r="C78" s="891">
        <v>41698.579999999994</v>
      </c>
      <c r="D78" s="778"/>
      <c r="E78" s="1111" t="s">
        <v>771</v>
      </c>
    </row>
    <row r="79" spans="1:5" ht="20.100000000000001" customHeight="1">
      <c r="A79" s="721" t="s">
        <v>299</v>
      </c>
      <c r="B79" s="780">
        <v>94314000</v>
      </c>
      <c r="C79" s="891">
        <v>14235220.110000003</v>
      </c>
      <c r="D79" s="778"/>
      <c r="E79" s="1111">
        <v>0.15093432692919401</v>
      </c>
    </row>
    <row r="80" spans="1:5" ht="20.100000000000001" customHeight="1">
      <c r="A80" s="721" t="s">
        <v>347</v>
      </c>
      <c r="B80" s="780">
        <v>5992000</v>
      </c>
      <c r="C80" s="891">
        <v>641620.44999999995</v>
      </c>
      <c r="D80" s="778"/>
      <c r="E80" s="1111">
        <v>0.10707951435246996</v>
      </c>
    </row>
    <row r="81" spans="1:5" ht="20.100000000000001" customHeight="1">
      <c r="A81" s="721" t="s">
        <v>300</v>
      </c>
      <c r="B81" s="780">
        <v>627000</v>
      </c>
      <c r="C81" s="891">
        <v>333068.52</v>
      </c>
      <c r="D81" s="778"/>
      <c r="E81" s="1111">
        <v>0.53120976076555027</v>
      </c>
    </row>
    <row r="82" spans="1:5" ht="20.100000000000001" customHeight="1">
      <c r="A82" s="721" t="s">
        <v>301</v>
      </c>
      <c r="B82" s="780">
        <v>2672689000</v>
      </c>
      <c r="C82" s="891">
        <v>27499950.099999998</v>
      </c>
      <c r="D82" s="778"/>
      <c r="E82" s="1111">
        <v>1.0289244315369277E-2</v>
      </c>
    </row>
    <row r="83" spans="1:5" ht="20.100000000000001" customHeight="1">
      <c r="A83" s="721" t="s">
        <v>302</v>
      </c>
      <c r="B83" s="780">
        <v>379700474000</v>
      </c>
      <c r="C83" s="891">
        <v>66988083097.429977</v>
      </c>
      <c r="D83" s="778"/>
      <c r="E83" s="1111">
        <v>0.17642349084196818</v>
      </c>
    </row>
    <row r="84" spans="1:5" ht="20.100000000000001" customHeight="1">
      <c r="A84" s="721" t="s">
        <v>303</v>
      </c>
      <c r="B84" s="780">
        <v>630613000</v>
      </c>
      <c r="C84" s="891">
        <v>1065488330.6300001</v>
      </c>
      <c r="D84" s="778"/>
      <c r="E84" s="1111">
        <v>1.6896073037346202</v>
      </c>
    </row>
    <row r="85" spans="1:5" ht="20.100000000000001" customHeight="1">
      <c r="A85" s="721" t="s">
        <v>304</v>
      </c>
      <c r="B85" s="780">
        <v>1688000</v>
      </c>
      <c r="C85" s="891">
        <v>320564.99</v>
      </c>
      <c r="D85" s="778"/>
      <c r="E85" s="1111">
        <v>0.18990816943127961</v>
      </c>
    </row>
    <row r="86" spans="1:5" ht="19.5" customHeight="1">
      <c r="A86" s="721" t="s">
        <v>305</v>
      </c>
      <c r="B86" s="780">
        <v>3145513000</v>
      </c>
      <c r="C86" s="891">
        <v>527487905.43000001</v>
      </c>
      <c r="D86" s="778"/>
      <c r="E86" s="1111">
        <v>0.16769535062484245</v>
      </c>
    </row>
    <row r="87" spans="1:5" ht="20.100000000000001" customHeight="1">
      <c r="A87" s="721" t="s">
        <v>307</v>
      </c>
      <c r="B87" s="780">
        <v>2517087000</v>
      </c>
      <c r="C87" s="891">
        <v>415365846.26000053</v>
      </c>
      <c r="D87" s="778"/>
      <c r="E87" s="1111">
        <v>0.16501847026344363</v>
      </c>
    </row>
    <row r="88" spans="1:5" ht="20.100000000000001" customHeight="1">
      <c r="A88" s="721" t="s">
        <v>308</v>
      </c>
      <c r="B88" s="780">
        <v>0</v>
      </c>
      <c r="C88" s="891">
        <v>187076.26</v>
      </c>
      <c r="D88" s="778"/>
      <c r="E88" s="1111">
        <v>0</v>
      </c>
    </row>
    <row r="89" spans="1:5" ht="20.100000000000001" customHeight="1">
      <c r="A89" s="1217" t="s">
        <v>309</v>
      </c>
      <c r="B89" s="889">
        <v>9465000</v>
      </c>
      <c r="C89" s="1185">
        <v>2624872.9</v>
      </c>
      <c r="D89" s="1186"/>
      <c r="E89" s="1187">
        <v>0.27732413100898046</v>
      </c>
    </row>
    <row r="90" spans="1:5" ht="35.25" hidden="1" customHeight="1">
      <c r="A90" s="1184" t="s">
        <v>748</v>
      </c>
      <c r="B90" s="889" t="e">
        <f>#REF!</f>
        <v>#REF!</v>
      </c>
      <c r="C90" s="1185" t="e">
        <f>#REF!</f>
        <v>#REF!</v>
      </c>
      <c r="D90" s="1186"/>
      <c r="E90" s="1187" t="e">
        <f t="shared" ref="E90" si="0">IF(B90=0,0,(IF(C90/B90&gt;1000%,"*)",C90/B90)))</f>
        <v>#REF!</v>
      </c>
    </row>
    <row r="91" spans="1:5" ht="18">
      <c r="A91" s="656" t="s">
        <v>720</v>
      </c>
      <c r="C91" s="91"/>
      <c r="D91" s="91"/>
    </row>
    <row r="92" spans="1:5" ht="18">
      <c r="A92" s="656" t="s">
        <v>762</v>
      </c>
    </row>
    <row r="93" spans="1:5">
      <c r="A93" s="878"/>
      <c r="C93" s="279"/>
      <c r="D93" s="279"/>
      <c r="E93" s="279"/>
    </row>
    <row r="94" spans="1:5">
      <c r="C94" s="277"/>
      <c r="D94" s="277"/>
      <c r="E94" s="278"/>
    </row>
    <row r="95" spans="1:5">
      <c r="C95" s="279"/>
      <c r="D95" s="279"/>
      <c r="E95" s="279"/>
    </row>
    <row r="192" spans="3:3">
      <c r="C192" s="76" t="s">
        <v>124</v>
      </c>
    </row>
  </sheetData>
  <mergeCells count="3">
    <mergeCell ref="A2:E2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3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6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1"/>
  <sheetViews>
    <sheetView showGridLines="0" zoomScale="75" zoomScaleNormal="75" zoomScaleSheetLayoutView="85" workbookViewId="0">
      <selection activeCell="K22" sqref="K22"/>
    </sheetView>
  </sheetViews>
  <sheetFormatPr defaultColWidth="16.28515625" defaultRowHeight="15"/>
  <cols>
    <col min="1" max="1" width="52" style="93" customWidth="1"/>
    <col min="2" max="4" width="26.5703125" style="93" customWidth="1"/>
    <col min="5" max="5" width="19.7109375" style="93" customWidth="1"/>
    <col min="6" max="6" width="44.5703125" style="93" customWidth="1"/>
    <col min="7" max="16384" width="16.28515625" style="93"/>
  </cols>
  <sheetData>
    <row r="1" spans="1:6" ht="15" customHeight="1">
      <c r="A1" s="92" t="s">
        <v>310</v>
      </c>
    </row>
    <row r="2" spans="1:6" ht="15.75">
      <c r="A2" s="94" t="s">
        <v>311</v>
      </c>
      <c r="B2" s="95"/>
      <c r="C2" s="95"/>
      <c r="D2" s="95"/>
    </row>
    <row r="3" spans="1:6" ht="15.75">
      <c r="A3" s="94"/>
      <c r="B3" s="95"/>
      <c r="C3" s="95"/>
      <c r="D3" s="95"/>
    </row>
    <row r="4" spans="1:6" ht="15.75" customHeight="1">
      <c r="A4" s="94"/>
      <c r="B4" s="95"/>
      <c r="C4" s="95"/>
      <c r="D4" s="97" t="s">
        <v>2</v>
      </c>
    </row>
    <row r="5" spans="1:6" ht="15.95" customHeight="1">
      <c r="A5" s="98"/>
      <c r="B5" s="99" t="s">
        <v>227</v>
      </c>
      <c r="C5" s="100"/>
      <c r="D5" s="316"/>
    </row>
    <row r="6" spans="1:6" ht="15.95" customHeight="1">
      <c r="A6" s="101" t="s">
        <v>3</v>
      </c>
      <c r="B6" s="102" t="s">
        <v>228</v>
      </c>
      <c r="C6" s="103" t="s">
        <v>229</v>
      </c>
      <c r="D6" s="317" t="s">
        <v>230</v>
      </c>
    </row>
    <row r="7" spans="1:6" ht="15.95" customHeight="1">
      <c r="A7" s="104"/>
      <c r="B7" s="105" t="s">
        <v>749</v>
      </c>
      <c r="C7" s="106"/>
      <c r="D7" s="318" t="s">
        <v>232</v>
      </c>
      <c r="E7" s="328"/>
    </row>
    <row r="8" spans="1:6" s="111" customFormat="1" ht="13.5" customHeight="1">
      <c r="A8" s="107">
        <v>1</v>
      </c>
      <c r="B8" s="108">
        <v>2</v>
      </c>
      <c r="C8" s="109">
        <v>3</v>
      </c>
      <c r="D8" s="315">
        <v>4</v>
      </c>
      <c r="E8" s="329"/>
    </row>
    <row r="9" spans="1:6" ht="19.5" customHeight="1">
      <c r="A9" s="112" t="s">
        <v>312</v>
      </c>
      <c r="B9" s="781">
        <v>2517087000</v>
      </c>
      <c r="C9" s="782">
        <v>415365846.26000005</v>
      </c>
      <c r="D9" s="724">
        <v>0.16501847026344343</v>
      </c>
      <c r="E9" s="110"/>
      <c r="F9" s="96"/>
    </row>
    <row r="10" spans="1:6" ht="22.5" customHeight="1">
      <c r="A10" s="113" t="s">
        <v>313</v>
      </c>
      <c r="B10" s="783">
        <v>182643000</v>
      </c>
      <c r="C10" s="784">
        <v>30922933.5</v>
      </c>
      <c r="D10" s="702">
        <v>0.16930806819861696</v>
      </c>
      <c r="E10" s="110"/>
      <c r="F10" s="114"/>
    </row>
    <row r="11" spans="1:6" ht="24" customHeight="1">
      <c r="A11" s="113" t="s">
        <v>314</v>
      </c>
      <c r="B11" s="783">
        <v>93356000</v>
      </c>
      <c r="C11" s="784">
        <v>17169626.590000004</v>
      </c>
      <c r="D11" s="702">
        <v>0.18391561967093709</v>
      </c>
      <c r="E11" s="110"/>
      <c r="F11" s="115"/>
    </row>
    <row r="12" spans="1:6" ht="24" customHeight="1">
      <c r="A12" s="113" t="s">
        <v>315</v>
      </c>
      <c r="B12" s="783">
        <v>95967000</v>
      </c>
      <c r="C12" s="784">
        <v>15096647.84999999</v>
      </c>
      <c r="D12" s="702">
        <v>0.15731082403326133</v>
      </c>
      <c r="E12" s="110"/>
      <c r="F12" s="115"/>
    </row>
    <row r="13" spans="1:6" ht="24" customHeight="1">
      <c r="A13" s="113" t="s">
        <v>316</v>
      </c>
      <c r="B13" s="783">
        <v>50390000</v>
      </c>
      <c r="C13" s="784">
        <v>7443022.9200000055</v>
      </c>
      <c r="D13" s="702">
        <v>0.14770833339948414</v>
      </c>
      <c r="E13" s="110"/>
      <c r="F13" s="115"/>
    </row>
    <row r="14" spans="1:6" ht="24" customHeight="1">
      <c r="A14" s="113" t="s">
        <v>317</v>
      </c>
      <c r="B14" s="783">
        <v>145893000</v>
      </c>
      <c r="C14" s="784">
        <v>23073255.800000016</v>
      </c>
      <c r="D14" s="702">
        <v>0.15815190447793942</v>
      </c>
      <c r="E14" s="110"/>
      <c r="F14" s="115"/>
    </row>
    <row r="15" spans="1:6" ht="24" customHeight="1">
      <c r="A15" s="113" t="s">
        <v>318</v>
      </c>
      <c r="B15" s="783">
        <v>213596000</v>
      </c>
      <c r="C15" s="784">
        <v>39823215.820000023</v>
      </c>
      <c r="D15" s="702">
        <v>0.18644176772973287</v>
      </c>
      <c r="E15" s="110"/>
      <c r="F15" s="115"/>
    </row>
    <row r="16" spans="1:6" ht="24" customHeight="1">
      <c r="A16" s="113" t="s">
        <v>319</v>
      </c>
      <c r="B16" s="783">
        <v>530734000</v>
      </c>
      <c r="C16" s="784">
        <v>92844521.690000013</v>
      </c>
      <c r="D16" s="702">
        <v>0.17493607285382134</v>
      </c>
      <c r="E16" s="110"/>
      <c r="F16" s="116"/>
    </row>
    <row r="17" spans="1:6" ht="24" customHeight="1">
      <c r="A17" s="113" t="s">
        <v>320</v>
      </c>
      <c r="B17" s="783">
        <v>46571000</v>
      </c>
      <c r="C17" s="784">
        <v>7158061.0000000056</v>
      </c>
      <c r="D17" s="702">
        <v>0.15370211075562057</v>
      </c>
      <c r="E17" s="110"/>
      <c r="F17" s="115"/>
    </row>
    <row r="18" spans="1:6" ht="24" customHeight="1">
      <c r="A18" s="113" t="s">
        <v>321</v>
      </c>
      <c r="B18" s="783">
        <v>81384000</v>
      </c>
      <c r="C18" s="784">
        <v>12201275.739999991</v>
      </c>
      <c r="D18" s="702">
        <v>0.14992229111373231</v>
      </c>
      <c r="E18" s="110"/>
      <c r="F18" s="116"/>
    </row>
    <row r="19" spans="1:6" ht="24" customHeight="1">
      <c r="A19" s="113" t="s">
        <v>322</v>
      </c>
      <c r="B19" s="783">
        <v>63241000</v>
      </c>
      <c r="C19" s="784">
        <v>12462588.529999994</v>
      </c>
      <c r="D19" s="702">
        <v>0.19706501367783549</v>
      </c>
      <c r="E19" s="110"/>
      <c r="F19" s="115" t="s">
        <v>4</v>
      </c>
    </row>
    <row r="20" spans="1:6" ht="24" customHeight="1">
      <c r="A20" s="113" t="s">
        <v>323</v>
      </c>
      <c r="B20" s="783">
        <v>181408000</v>
      </c>
      <c r="C20" s="784">
        <v>28967249.039999999</v>
      </c>
      <c r="D20" s="702">
        <v>0.15968010804374669</v>
      </c>
      <c r="E20" s="110"/>
      <c r="F20" s="115"/>
    </row>
    <row r="21" spans="1:6" ht="24" customHeight="1">
      <c r="A21" s="113" t="s">
        <v>324</v>
      </c>
      <c r="B21" s="783">
        <v>308714000</v>
      </c>
      <c r="C21" s="784">
        <v>44901746.649999984</v>
      </c>
      <c r="D21" s="702">
        <v>0.14544771746665192</v>
      </c>
      <c r="E21" s="110"/>
      <c r="F21" s="115"/>
    </row>
    <row r="22" spans="1:6" ht="24" customHeight="1">
      <c r="A22" s="113" t="s">
        <v>325</v>
      </c>
      <c r="B22" s="783">
        <v>56104000</v>
      </c>
      <c r="C22" s="784">
        <v>8645551.9299999978</v>
      </c>
      <c r="D22" s="702">
        <v>0.15409867264366173</v>
      </c>
      <c r="E22" s="110"/>
      <c r="F22" s="115"/>
    </row>
    <row r="23" spans="1:6" ht="24" customHeight="1">
      <c r="A23" s="113" t="s">
        <v>326</v>
      </c>
      <c r="B23" s="783">
        <v>78878000</v>
      </c>
      <c r="C23" s="784">
        <v>12761489.669999996</v>
      </c>
      <c r="D23" s="702">
        <v>0.16178769327315595</v>
      </c>
      <c r="E23" s="110"/>
      <c r="F23" s="115"/>
    </row>
    <row r="24" spans="1:6" ht="24" customHeight="1">
      <c r="A24" s="113" t="s">
        <v>327</v>
      </c>
      <c r="B24" s="783">
        <v>279191000</v>
      </c>
      <c r="C24" s="784">
        <v>41713598.590000011</v>
      </c>
      <c r="D24" s="702">
        <v>0.14940882259814969</v>
      </c>
      <c r="E24" s="110"/>
      <c r="F24" s="115"/>
    </row>
    <row r="25" spans="1:6" ht="24" customHeight="1">
      <c r="A25" s="117" t="s">
        <v>328</v>
      </c>
      <c r="B25" s="785">
        <v>109017000</v>
      </c>
      <c r="C25" s="786">
        <v>20181060.939999994</v>
      </c>
      <c r="D25" s="703">
        <v>0.18511847638441706</v>
      </c>
      <c r="E25" s="110"/>
      <c r="F25" s="115"/>
    </row>
    <row r="26" spans="1:6" ht="23.25" customHeight="1">
      <c r="A26" s="656"/>
    </row>
    <row r="31" spans="1:6">
      <c r="D31" s="93" t="s">
        <v>4</v>
      </c>
    </row>
  </sheetData>
  <phoneticPr fontId="54" type="noConversion"/>
  <conditionalFormatting sqref="E9:E25">
    <cfRule type="cellIs" dxfId="6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16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showZeros="0" topLeftCell="B1" zoomScale="70" zoomScaleNormal="70" zoomScaleSheetLayoutView="70" workbookViewId="0">
      <selection activeCell="S25" sqref="S25"/>
    </sheetView>
  </sheetViews>
  <sheetFormatPr defaultColWidth="7.85546875" defaultRowHeight="15"/>
  <cols>
    <col min="1" max="1" width="6.7109375" style="595" hidden="1" customWidth="1"/>
    <col min="2" max="2" width="2.28515625" style="595" customWidth="1"/>
    <col min="3" max="3" width="4.5703125" style="595" customWidth="1"/>
    <col min="4" max="4" width="66.28515625" style="595" customWidth="1"/>
    <col min="5" max="5" width="16" style="597" customWidth="1"/>
    <col min="6" max="6" width="19.140625" style="595" bestFit="1" customWidth="1"/>
    <col min="7" max="7" width="16" style="595" customWidth="1"/>
    <col min="8" max="8" width="16.42578125" style="595" customWidth="1"/>
    <col min="9" max="9" width="16" style="595" customWidth="1"/>
    <col min="10" max="10" width="11.5703125" style="595" bestFit="1" customWidth="1"/>
    <col min="11" max="12" width="9.28515625" style="595" customWidth="1"/>
    <col min="13" max="13" width="7.85546875" style="595" customWidth="1"/>
    <col min="14" max="14" width="22" style="1213" bestFit="1" customWidth="1"/>
    <col min="15" max="15" width="20.5703125" style="595" bestFit="1" customWidth="1"/>
    <col min="16" max="16" width="16.42578125" style="595" customWidth="1"/>
    <col min="17" max="18" width="11.42578125" style="595" bestFit="1" customWidth="1"/>
    <col min="19" max="19" width="16" style="595" customWidth="1"/>
    <col min="20" max="16384" width="7.85546875" style="595"/>
  </cols>
  <sheetData>
    <row r="1" spans="1:18" ht="19.5" customHeight="1">
      <c r="B1" s="596" t="s">
        <v>644</v>
      </c>
      <c r="C1" s="596"/>
      <c r="D1" s="596"/>
      <c r="I1" s="598"/>
    </row>
    <row r="2" spans="1:18" ht="15.75" customHeight="1">
      <c r="B2" s="1602" t="s">
        <v>645</v>
      </c>
      <c r="C2" s="1602"/>
      <c r="D2" s="1602"/>
      <c r="E2" s="1602"/>
      <c r="F2" s="1602"/>
      <c r="G2" s="1602"/>
      <c r="H2" s="1602"/>
      <c r="I2" s="1602"/>
      <c r="J2" s="1602"/>
      <c r="K2" s="1602"/>
      <c r="L2" s="1602"/>
    </row>
    <row r="3" spans="1:18" ht="15" customHeight="1"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</row>
    <row r="4" spans="1:18" ht="15" customHeight="1">
      <c r="B4" s="710"/>
      <c r="C4" s="710"/>
      <c r="D4" s="710"/>
      <c r="E4" s="710"/>
      <c r="F4" s="710"/>
      <c r="G4" s="710"/>
      <c r="H4" s="710"/>
      <c r="I4" s="710"/>
      <c r="J4" s="710"/>
      <c r="K4" s="710"/>
      <c r="L4" s="710"/>
    </row>
    <row r="5" spans="1:18" ht="15.75">
      <c r="B5" s="599"/>
      <c r="C5" s="600"/>
      <c r="D5" s="601"/>
      <c r="E5" s="99" t="s">
        <v>227</v>
      </c>
      <c r="F5" s="911" t="s">
        <v>516</v>
      </c>
      <c r="G5" s="602" t="s">
        <v>229</v>
      </c>
      <c r="H5" s="603"/>
      <c r="I5" s="603"/>
      <c r="J5" s="603" t="s">
        <v>433</v>
      </c>
      <c r="K5" s="603"/>
      <c r="L5" s="604"/>
    </row>
    <row r="6" spans="1:18" ht="15.75">
      <c r="B6" s="605" t="s">
        <v>3</v>
      </c>
      <c r="C6" s="606"/>
      <c r="D6" s="607"/>
      <c r="E6" s="102" t="s">
        <v>228</v>
      </c>
      <c r="F6" s="912" t="s">
        <v>519</v>
      </c>
      <c r="G6" s="609"/>
      <c r="H6" s="609"/>
      <c r="I6" s="609"/>
      <c r="J6" s="609"/>
      <c r="K6" s="773"/>
      <c r="L6" s="773"/>
    </row>
    <row r="7" spans="1:18" ht="15.75">
      <c r="B7" s="610"/>
      <c r="C7" s="597"/>
      <c r="D7" s="611"/>
      <c r="E7" s="105" t="s">
        <v>749</v>
      </c>
      <c r="F7" s="608"/>
      <c r="G7" s="612" t="s">
        <v>434</v>
      </c>
      <c r="H7" s="613" t="s">
        <v>534</v>
      </c>
      <c r="I7" s="613" t="s">
        <v>436</v>
      </c>
      <c r="J7" s="1081" t="s">
        <v>531</v>
      </c>
      <c r="K7" s="1082" t="s">
        <v>456</v>
      </c>
      <c r="L7" s="1082" t="s">
        <v>895</v>
      </c>
    </row>
    <row r="8" spans="1:18" s="614" customFormat="1" ht="15" customHeight="1">
      <c r="B8" s="615"/>
      <c r="C8" s="616"/>
      <c r="D8" s="617"/>
      <c r="E8" s="1603" t="s">
        <v>646</v>
      </c>
      <c r="F8" s="1604"/>
      <c r="G8" s="1604"/>
      <c r="H8" s="1604"/>
      <c r="I8" s="1605"/>
      <c r="J8" s="774"/>
      <c r="K8" s="774"/>
      <c r="L8" s="774"/>
      <c r="M8" s="595"/>
      <c r="N8" s="1214"/>
    </row>
    <row r="9" spans="1:18" s="614" customFormat="1" ht="9.9499999999999993" customHeight="1">
      <c r="B9" s="1606">
        <v>1</v>
      </c>
      <c r="C9" s="1607"/>
      <c r="D9" s="1607"/>
      <c r="E9" s="618">
        <v>2</v>
      </c>
      <c r="F9" s="619">
        <v>3</v>
      </c>
      <c r="G9" s="619">
        <v>4</v>
      </c>
      <c r="H9" s="620">
        <v>5</v>
      </c>
      <c r="I9" s="620">
        <v>6</v>
      </c>
      <c r="J9" s="704">
        <v>7</v>
      </c>
      <c r="K9" s="881">
        <v>8</v>
      </c>
      <c r="L9" s="704">
        <v>9</v>
      </c>
      <c r="N9" s="1214"/>
    </row>
    <row r="10" spans="1:18" ht="21.75" customHeight="1">
      <c r="A10" s="621" t="s">
        <v>647</v>
      </c>
      <c r="B10" s="622" t="s">
        <v>648</v>
      </c>
      <c r="C10" s="623"/>
      <c r="D10" s="624"/>
      <c r="E10" s="1110">
        <v>486784028000</v>
      </c>
      <c r="F10" s="1110">
        <v>486784027999.99982</v>
      </c>
      <c r="G10" s="1181">
        <v>34010718642.37001</v>
      </c>
      <c r="H10" s="1181">
        <v>70220863380.580002</v>
      </c>
      <c r="I10" s="1110"/>
      <c r="J10" s="879">
        <v>6.9868189353102628E-2</v>
      </c>
      <c r="K10" s="651">
        <v>0.14425465779781096</v>
      </c>
      <c r="L10" s="651">
        <v>0</v>
      </c>
      <c r="N10" s="1808"/>
      <c r="O10" s="1808"/>
      <c r="Q10" s="1808"/>
      <c r="R10" s="1808"/>
    </row>
    <row r="11" spans="1:18" ht="15.75">
      <c r="A11" s="621"/>
      <c r="B11" s="626" t="s">
        <v>536</v>
      </c>
      <c r="C11" s="627"/>
      <c r="D11" s="624"/>
      <c r="E11" s="1059"/>
      <c r="F11" s="1059"/>
      <c r="G11" s="1175"/>
      <c r="H11" s="1175"/>
      <c r="I11" s="1059"/>
      <c r="J11" s="880"/>
      <c r="K11" s="625"/>
      <c r="L11" s="1054"/>
      <c r="O11" s="666"/>
      <c r="Q11" s="1808"/>
      <c r="R11" s="1808"/>
    </row>
    <row r="12" spans="1:18" ht="21.75" customHeight="1">
      <c r="A12" s="621" t="s">
        <v>649</v>
      </c>
      <c r="B12" s="628" t="s">
        <v>622</v>
      </c>
      <c r="C12" s="629" t="s">
        <v>650</v>
      </c>
      <c r="D12" s="630"/>
      <c r="E12" s="1059">
        <v>272213318000</v>
      </c>
      <c r="F12" s="1059">
        <v>272072543715.69992</v>
      </c>
      <c r="G12" s="1175">
        <v>19492990784.659992</v>
      </c>
      <c r="H12" s="1175">
        <v>39111514133.800018</v>
      </c>
      <c r="I12" s="1059"/>
      <c r="J12" s="1104">
        <v>7.1609247217874886E-2</v>
      </c>
      <c r="K12" s="1054">
        <v>0.14375399148937751</v>
      </c>
      <c r="L12" s="1054">
        <v>0</v>
      </c>
      <c r="N12" s="1807"/>
      <c r="O12" s="1807"/>
      <c r="P12" s="666"/>
      <c r="Q12" s="1808"/>
      <c r="R12" s="1808"/>
    </row>
    <row r="13" spans="1:18" ht="12" customHeight="1">
      <c r="A13" s="621"/>
      <c r="B13" s="631"/>
      <c r="C13" s="632" t="s">
        <v>564</v>
      </c>
      <c r="D13" s="633"/>
      <c r="E13" s="1058"/>
      <c r="F13" s="1058"/>
      <c r="G13" s="1174"/>
      <c r="H13" s="1174"/>
      <c r="I13" s="1058"/>
      <c r="J13" s="1105"/>
      <c r="K13" s="1055"/>
      <c r="L13" s="1055"/>
      <c r="N13" s="1807"/>
      <c r="O13" s="1807"/>
      <c r="Q13" s="1808"/>
      <c r="R13" s="1808"/>
    </row>
    <row r="14" spans="1:18" ht="15.95" customHeight="1">
      <c r="A14" s="621" t="s">
        <v>651</v>
      </c>
      <c r="B14" s="631"/>
      <c r="C14" s="634" t="s">
        <v>652</v>
      </c>
      <c r="D14" s="633" t="s">
        <v>653</v>
      </c>
      <c r="E14" s="1058">
        <v>70128232000</v>
      </c>
      <c r="F14" s="1058">
        <v>70128232000</v>
      </c>
      <c r="G14" s="1174">
        <v>9387220051</v>
      </c>
      <c r="H14" s="1174">
        <v>18772621050</v>
      </c>
      <c r="I14" s="1058"/>
      <c r="J14" s="1105">
        <v>0.13385793115388964</v>
      </c>
      <c r="K14" s="1055">
        <v>0.26768992336781</v>
      </c>
      <c r="L14" s="1055">
        <v>0</v>
      </c>
      <c r="N14" s="1807"/>
      <c r="O14" s="1807"/>
      <c r="Q14" s="1808"/>
      <c r="R14" s="1808"/>
    </row>
    <row r="15" spans="1:18" ht="15.95" customHeight="1">
      <c r="A15" s="621" t="s">
        <v>654</v>
      </c>
      <c r="B15" s="631"/>
      <c r="C15" s="634" t="s">
        <v>655</v>
      </c>
      <c r="D15" s="633" t="s">
        <v>656</v>
      </c>
      <c r="E15" s="1058">
        <v>80124762000</v>
      </c>
      <c r="F15" s="1058">
        <v>80124762000</v>
      </c>
      <c r="G15" s="1174">
        <v>2145378226.02</v>
      </c>
      <c r="H15" s="1174">
        <v>3809550402.6099997</v>
      </c>
      <c r="I15" s="1058"/>
      <c r="J15" s="1105">
        <v>2.6775470809136382E-2</v>
      </c>
      <c r="K15" s="1055">
        <v>4.7545232054605036E-2</v>
      </c>
      <c r="L15" s="1055">
        <v>0</v>
      </c>
      <c r="N15" s="1807"/>
      <c r="O15" s="1807"/>
      <c r="P15" s="666"/>
      <c r="Q15" s="1808"/>
      <c r="R15" s="1808"/>
    </row>
    <row r="16" spans="1:18" ht="12" customHeight="1">
      <c r="A16" s="621"/>
      <c r="B16" s="631"/>
      <c r="C16" s="634"/>
      <c r="D16" s="633" t="s">
        <v>564</v>
      </c>
      <c r="E16" s="1058"/>
      <c r="F16" s="1058"/>
      <c r="G16" s="1174"/>
      <c r="H16" s="1174"/>
      <c r="I16" s="1058"/>
      <c r="J16" s="1105" t="e">
        <v>#DIV/0!</v>
      </c>
      <c r="K16" s="1055"/>
      <c r="L16" s="1055"/>
      <c r="N16" s="1807"/>
      <c r="O16" s="1807"/>
      <c r="Q16" s="1808"/>
      <c r="R16" s="1808"/>
    </row>
    <row r="17" spans="1:18" ht="15.95" customHeight="1">
      <c r="A17" s="621" t="s">
        <v>657</v>
      </c>
      <c r="B17" s="635"/>
      <c r="C17" s="634"/>
      <c r="D17" s="633" t="s">
        <v>658</v>
      </c>
      <c r="E17" s="1058">
        <v>59490124000</v>
      </c>
      <c r="F17" s="1058">
        <v>59490124000</v>
      </c>
      <c r="G17" s="1174">
        <v>347465921.22000003</v>
      </c>
      <c r="H17" s="1174">
        <v>680277007.17999995</v>
      </c>
      <c r="I17" s="1058"/>
      <c r="J17" s="1105">
        <v>5.8407328453374888E-3</v>
      </c>
      <c r="K17" s="1055">
        <v>1.1435125049999896E-2</v>
      </c>
      <c r="L17" s="1055">
        <v>0</v>
      </c>
      <c r="N17" s="1807"/>
      <c r="O17" s="1807"/>
      <c r="Q17" s="1808"/>
      <c r="R17" s="1808"/>
    </row>
    <row r="18" spans="1:18" ht="15.95" customHeight="1">
      <c r="A18" s="621" t="s">
        <v>659</v>
      </c>
      <c r="B18" s="631"/>
      <c r="C18" s="634"/>
      <c r="D18" s="636" t="s">
        <v>660</v>
      </c>
      <c r="E18" s="1058">
        <v>18569122000</v>
      </c>
      <c r="F18" s="1058">
        <v>18569122000</v>
      </c>
      <c r="G18" s="1174">
        <v>1645162304.8</v>
      </c>
      <c r="H18" s="1174">
        <v>2820873395.4299998</v>
      </c>
      <c r="I18" s="1058"/>
      <c r="J18" s="1105">
        <v>8.8596666272104843E-2</v>
      </c>
      <c r="K18" s="1055">
        <v>0.15191205030749433</v>
      </c>
      <c r="L18" s="1055">
        <v>0</v>
      </c>
      <c r="N18" s="1807"/>
      <c r="O18" s="1807"/>
      <c r="Q18" s="1808"/>
      <c r="R18" s="1808"/>
    </row>
    <row r="19" spans="1:18" ht="45">
      <c r="A19" s="637" t="s">
        <v>661</v>
      </c>
      <c r="B19" s="631"/>
      <c r="C19" s="638" t="s">
        <v>662</v>
      </c>
      <c r="D19" s="639" t="s">
        <v>663</v>
      </c>
      <c r="E19" s="1058">
        <v>61545349000</v>
      </c>
      <c r="F19" s="1058">
        <v>61594287123.599998</v>
      </c>
      <c r="G19" s="1174">
        <v>5308759784.2900009</v>
      </c>
      <c r="H19" s="1174">
        <v>10725239106.800003</v>
      </c>
      <c r="I19" s="1058"/>
      <c r="J19" s="1105">
        <v>8.6257692425954088E-2</v>
      </c>
      <c r="K19" s="1055">
        <v>0.17412717327627941</v>
      </c>
      <c r="L19" s="1055">
        <v>0</v>
      </c>
      <c r="N19" s="1807"/>
      <c r="O19" s="1807"/>
      <c r="Q19" s="1808"/>
      <c r="R19" s="1808"/>
    </row>
    <row r="20" spans="1:18" ht="30">
      <c r="A20" s="637" t="s">
        <v>664</v>
      </c>
      <c r="B20" s="631"/>
      <c r="C20" s="638" t="s">
        <v>665</v>
      </c>
      <c r="D20" s="639" t="s">
        <v>666</v>
      </c>
      <c r="E20" s="1058">
        <v>3258596000</v>
      </c>
      <c r="F20" s="1058">
        <v>3263413793.8899999</v>
      </c>
      <c r="G20" s="1174">
        <v>245652002.81</v>
      </c>
      <c r="H20" s="1174">
        <v>530725216.59000003</v>
      </c>
      <c r="I20" s="1058"/>
      <c r="J20" s="1105">
        <v>7.5385841880981866E-2</v>
      </c>
      <c r="K20" s="1055">
        <v>0.16262884516320372</v>
      </c>
      <c r="L20" s="1055">
        <v>0</v>
      </c>
      <c r="M20" s="1575"/>
      <c r="N20" s="1807"/>
      <c r="O20" s="1807"/>
      <c r="Q20" s="1808"/>
      <c r="R20" s="1808"/>
    </row>
    <row r="21" spans="1:18" ht="30">
      <c r="A21" s="637" t="s">
        <v>667</v>
      </c>
      <c r="B21" s="631"/>
      <c r="C21" s="638" t="s">
        <v>668</v>
      </c>
      <c r="D21" s="639" t="s">
        <v>733</v>
      </c>
      <c r="E21" s="1058">
        <v>21031376000</v>
      </c>
      <c r="F21" s="1058">
        <v>21011302000</v>
      </c>
      <c r="G21" s="1174">
        <v>1684410334</v>
      </c>
      <c r="H21" s="1174">
        <v>3365295337.8800001</v>
      </c>
      <c r="I21" s="1058"/>
      <c r="J21" s="1105">
        <v>8.0090353289295008E-2</v>
      </c>
      <c r="K21" s="1055">
        <v>0.16016595915284071</v>
      </c>
      <c r="L21" s="1055">
        <v>0</v>
      </c>
      <c r="N21" s="1807"/>
      <c r="O21" s="1807"/>
      <c r="Q21" s="1808"/>
      <c r="R21" s="1808"/>
    </row>
    <row r="22" spans="1:18" ht="21.75" customHeight="1">
      <c r="A22" s="621" t="s">
        <v>669</v>
      </c>
      <c r="B22" s="622" t="s">
        <v>637</v>
      </c>
      <c r="C22" s="623" t="s">
        <v>670</v>
      </c>
      <c r="D22" s="640"/>
      <c r="E22" s="1059">
        <v>28644786000</v>
      </c>
      <c r="F22" s="1059">
        <v>28614283702.540001</v>
      </c>
      <c r="G22" s="1175">
        <v>2092153905.3999987</v>
      </c>
      <c r="H22" s="1175">
        <v>4244251418.8999944</v>
      </c>
      <c r="I22" s="1059"/>
      <c r="J22" s="1104">
        <v>7.3037861249862321E-2</v>
      </c>
      <c r="K22" s="1054">
        <v>0.14832632062438261</v>
      </c>
      <c r="L22" s="1054">
        <v>0</v>
      </c>
      <c r="N22" s="1807"/>
      <c r="O22" s="1807"/>
      <c r="Q22" s="1808"/>
      <c r="R22" s="1808"/>
    </row>
    <row r="23" spans="1:18" ht="21.75" customHeight="1">
      <c r="A23" s="621" t="s">
        <v>671</v>
      </c>
      <c r="B23" s="641" t="s">
        <v>672</v>
      </c>
      <c r="C23" s="623" t="s">
        <v>673</v>
      </c>
      <c r="D23" s="640"/>
      <c r="E23" s="1059">
        <v>93634712000</v>
      </c>
      <c r="F23" s="1059">
        <v>93642887066.019974</v>
      </c>
      <c r="G23" s="1175">
        <v>5184555476.3800201</v>
      </c>
      <c r="H23" s="1175">
        <v>13518990865.579981</v>
      </c>
      <c r="I23" s="1059"/>
      <c r="J23" s="1104">
        <v>5.5370015730704873E-2</v>
      </c>
      <c r="K23" s="1054">
        <v>0.14436751459882738</v>
      </c>
      <c r="L23" s="1054">
        <v>0</v>
      </c>
      <c r="N23" s="1807"/>
      <c r="O23" s="1807"/>
      <c r="Q23" s="1808"/>
      <c r="R23" s="1808"/>
    </row>
    <row r="24" spans="1:18" ht="12" customHeight="1">
      <c r="A24" s="621"/>
      <c r="B24" s="641"/>
      <c r="C24" s="632" t="s">
        <v>564</v>
      </c>
      <c r="D24" s="640"/>
      <c r="E24" s="1058"/>
      <c r="F24" s="1058"/>
      <c r="G24" s="1174"/>
      <c r="H24" s="1174"/>
      <c r="I24" s="1058"/>
      <c r="J24" s="1105" t="e">
        <v>#DIV/0!</v>
      </c>
      <c r="K24" s="1054"/>
      <c r="L24" s="1054"/>
      <c r="N24" s="1807"/>
      <c r="O24" s="1807"/>
      <c r="Q24" s="1808"/>
      <c r="R24" s="1808"/>
    </row>
    <row r="25" spans="1:18" ht="15.75" customHeight="1">
      <c r="A25" s="621" t="s">
        <v>674</v>
      </c>
      <c r="B25" s="641"/>
      <c r="C25" s="634" t="s">
        <v>675</v>
      </c>
      <c r="D25" s="633" t="s">
        <v>676</v>
      </c>
      <c r="E25" s="1058">
        <v>58731213000</v>
      </c>
      <c r="F25" s="1058">
        <v>58708837779.93</v>
      </c>
      <c r="G25" s="1174">
        <v>3732005181.25</v>
      </c>
      <c r="H25" s="1174">
        <v>10414161076.750002</v>
      </c>
      <c r="I25" s="1058"/>
      <c r="J25" s="1105">
        <v>6.3543812406019945E-2</v>
      </c>
      <c r="K25" s="1055">
        <v>0.17738659919972305</v>
      </c>
      <c r="L25" s="1055">
        <v>0</v>
      </c>
      <c r="N25" s="1807"/>
      <c r="O25" s="1807"/>
      <c r="Q25" s="1808"/>
      <c r="R25" s="1808"/>
    </row>
    <row r="26" spans="1:18" ht="15.75" customHeight="1">
      <c r="A26" s="621" t="s">
        <v>677</v>
      </c>
      <c r="B26" s="641"/>
      <c r="C26" s="634" t="s">
        <v>678</v>
      </c>
      <c r="D26" s="633" t="s">
        <v>679</v>
      </c>
      <c r="E26" s="1058">
        <v>21415198000</v>
      </c>
      <c r="F26" s="1058">
        <v>21573568544.790005</v>
      </c>
      <c r="G26" s="1174">
        <v>834993165.48000038</v>
      </c>
      <c r="H26" s="1174">
        <v>1960702634.1000016</v>
      </c>
      <c r="I26" s="1058"/>
      <c r="J26" s="1105">
        <v>3.8990681546815509E-2</v>
      </c>
      <c r="K26" s="1055">
        <v>9.0884483484004283E-2</v>
      </c>
      <c r="L26" s="1055">
        <v>0</v>
      </c>
      <c r="N26" s="1807"/>
      <c r="O26" s="1807"/>
      <c r="Q26" s="1808"/>
      <c r="R26" s="1808"/>
    </row>
    <row r="27" spans="1:18" ht="21.75" customHeight="1">
      <c r="A27" s="621" t="s">
        <v>680</v>
      </c>
      <c r="B27" s="641" t="s">
        <v>681</v>
      </c>
      <c r="C27" s="623" t="s">
        <v>682</v>
      </c>
      <c r="D27" s="640"/>
      <c r="E27" s="1059">
        <v>23888606000</v>
      </c>
      <c r="F27" s="1059">
        <v>24049726526.739998</v>
      </c>
      <c r="G27" s="1175">
        <v>316466145.71999997</v>
      </c>
      <c r="H27" s="1175">
        <v>753946115.38999999</v>
      </c>
      <c r="I27" s="1059"/>
      <c r="J27" s="1104">
        <v>1.3247576929352845E-2</v>
      </c>
      <c r="K27" s="1054">
        <v>3.1349467302745224E-2</v>
      </c>
      <c r="L27" s="1054">
        <v>0</v>
      </c>
      <c r="N27" s="1807"/>
      <c r="O27" s="1807"/>
      <c r="Q27" s="1808"/>
      <c r="R27" s="1808"/>
    </row>
    <row r="28" spans="1:18" ht="12" customHeight="1">
      <c r="A28" s="621"/>
      <c r="B28" s="641"/>
      <c r="C28" s="632" t="s">
        <v>564</v>
      </c>
      <c r="D28" s="640"/>
      <c r="E28" s="1058"/>
      <c r="F28" s="1058"/>
      <c r="G28" s="1174"/>
      <c r="H28" s="1174"/>
      <c r="I28" s="1058"/>
      <c r="J28" s="1105" t="e">
        <v>#DIV/0!</v>
      </c>
      <c r="K28" s="1055"/>
      <c r="L28" s="1055"/>
      <c r="N28" s="1807"/>
      <c r="O28" s="1807"/>
      <c r="Q28" s="1808"/>
      <c r="R28" s="1808"/>
    </row>
    <row r="29" spans="1:18" ht="30" customHeight="1">
      <c r="A29" s="637" t="s">
        <v>683</v>
      </c>
      <c r="B29" s="641"/>
      <c r="C29" s="638" t="s">
        <v>684</v>
      </c>
      <c r="D29" s="642" t="s">
        <v>685</v>
      </c>
      <c r="E29" s="1058">
        <v>17639756000</v>
      </c>
      <c r="F29" s="1058">
        <v>17648260960.139999</v>
      </c>
      <c r="G29" s="1174">
        <v>254206257.46000004</v>
      </c>
      <c r="H29" s="1174">
        <v>603763659.1500001</v>
      </c>
      <c r="I29" s="1058"/>
      <c r="J29" s="1105">
        <v>1.4410984905913667E-2</v>
      </c>
      <c r="K29" s="1055">
        <v>3.4210943532263512E-2</v>
      </c>
      <c r="L29" s="1055">
        <v>0</v>
      </c>
      <c r="N29" s="1807"/>
      <c r="O29" s="1807"/>
      <c r="Q29" s="1808"/>
      <c r="R29" s="1808"/>
    </row>
    <row r="30" spans="1:18" ht="47.25" customHeight="1">
      <c r="A30" s="637" t="s">
        <v>686</v>
      </c>
      <c r="B30" s="641"/>
      <c r="C30" s="638" t="s">
        <v>687</v>
      </c>
      <c r="D30" s="642" t="s">
        <v>688</v>
      </c>
      <c r="E30" s="1058">
        <v>17124000</v>
      </c>
      <c r="F30" s="1058">
        <v>17204051.359999999</v>
      </c>
      <c r="G30" s="1174">
        <v>18189.52</v>
      </c>
      <c r="H30" s="1174">
        <v>153804.51999999999</v>
      </c>
      <c r="I30" s="1058"/>
      <c r="J30" s="1105">
        <v>1.0622237794907733E-3</v>
      </c>
      <c r="K30" s="1055">
        <v>8.9400174866718137E-3</v>
      </c>
      <c r="L30" s="1055">
        <v>0</v>
      </c>
      <c r="M30" s="643"/>
      <c r="N30" s="1807"/>
      <c r="O30" s="1807"/>
      <c r="Q30" s="1808"/>
      <c r="R30" s="1808"/>
    </row>
    <row r="31" spans="1:18" ht="30">
      <c r="A31" s="637" t="s">
        <v>689</v>
      </c>
      <c r="B31" s="641"/>
      <c r="C31" s="638" t="s">
        <v>690</v>
      </c>
      <c r="D31" s="642" t="s">
        <v>691</v>
      </c>
      <c r="E31" s="1058">
        <v>20150000</v>
      </c>
      <c r="F31" s="1058">
        <v>190395346.94</v>
      </c>
      <c r="G31" s="1174">
        <v>0</v>
      </c>
      <c r="H31" s="1174">
        <v>273059.64</v>
      </c>
      <c r="I31" s="1058"/>
      <c r="J31" s="1105">
        <v>0</v>
      </c>
      <c r="K31" s="1055">
        <v>1.4341718134847608E-3</v>
      </c>
      <c r="L31" s="1055">
        <v>0</v>
      </c>
      <c r="N31" s="1807"/>
      <c r="O31" s="1807"/>
      <c r="Q31" s="1808"/>
      <c r="R31" s="1808"/>
    </row>
    <row r="32" spans="1:18" ht="21.75" customHeight="1">
      <c r="A32" s="637" t="s">
        <v>692</v>
      </c>
      <c r="B32" s="644" t="s">
        <v>693</v>
      </c>
      <c r="C32" s="645" t="s">
        <v>694</v>
      </c>
      <c r="D32" s="646"/>
      <c r="E32" s="1057">
        <v>27999900000</v>
      </c>
      <c r="F32" s="1057">
        <v>27999900000</v>
      </c>
      <c r="G32" s="1173">
        <v>3236700828.1799998</v>
      </c>
      <c r="H32" s="1173">
        <v>3836168333.0100002</v>
      </c>
      <c r="I32" s="1057"/>
      <c r="J32" s="1104">
        <v>0.11559687099525355</v>
      </c>
      <c r="K32" s="1054">
        <v>0.13700650120214716</v>
      </c>
      <c r="L32" s="1054">
        <v>0</v>
      </c>
      <c r="N32" s="1807"/>
      <c r="O32" s="1807"/>
      <c r="Q32" s="1808"/>
      <c r="R32" s="1808"/>
    </row>
    <row r="33" spans="1:18" ht="21.75" customHeight="1">
      <c r="A33" s="637" t="s">
        <v>695</v>
      </c>
      <c r="B33" s="644" t="s">
        <v>696</v>
      </c>
      <c r="C33" s="645" t="s">
        <v>697</v>
      </c>
      <c r="D33" s="646"/>
      <c r="E33" s="1059">
        <v>28520043000</v>
      </c>
      <c r="F33" s="1059">
        <v>28520043000</v>
      </c>
      <c r="G33" s="1175">
        <v>3143462296.5500002</v>
      </c>
      <c r="H33" s="1175">
        <v>7559663828.2399998</v>
      </c>
      <c r="I33" s="1059"/>
      <c r="J33" s="1104">
        <v>0.11021940943602365</v>
      </c>
      <c r="K33" s="1054">
        <v>0.26506495197920982</v>
      </c>
      <c r="L33" s="1054">
        <v>0</v>
      </c>
      <c r="N33" s="1807"/>
      <c r="O33" s="1807"/>
      <c r="Q33" s="1808"/>
      <c r="R33" s="1808"/>
    </row>
    <row r="34" spans="1:18" ht="21.75" customHeight="1">
      <c r="A34" s="637" t="s">
        <v>698</v>
      </c>
      <c r="B34" s="647" t="s">
        <v>699</v>
      </c>
      <c r="C34" s="648" t="s">
        <v>700</v>
      </c>
      <c r="D34" s="649"/>
      <c r="E34" s="1060">
        <v>11882663000</v>
      </c>
      <c r="F34" s="1060">
        <v>11884643988.999994</v>
      </c>
      <c r="G34" s="1176">
        <v>544389205.47999966</v>
      </c>
      <c r="H34" s="1176">
        <v>1196328685.6600006</v>
      </c>
      <c r="I34" s="1060"/>
      <c r="J34" s="1056">
        <v>4.5813737668063098E-2</v>
      </c>
      <c r="K34" s="1056">
        <v>0.1006617183289024</v>
      </c>
      <c r="L34" s="1056">
        <v>0</v>
      </c>
      <c r="N34" s="1807"/>
      <c r="O34" s="1807"/>
      <c r="Q34" s="1808"/>
      <c r="R34" s="1808"/>
    </row>
    <row r="35" spans="1:18" s="771" customFormat="1">
      <c r="E35" s="772"/>
      <c r="N35" s="1215"/>
      <c r="Q35" s="1808"/>
      <c r="R35" s="1808"/>
    </row>
  </sheetData>
  <mergeCells count="3">
    <mergeCell ref="B2:L2"/>
    <mergeCell ref="E8:I8"/>
    <mergeCell ref="B9:D9"/>
  </mergeCells>
  <conditionalFormatting sqref="J10:J11">
    <cfRule type="containsErrors" dxfId="5" priority="39">
      <formula>ISERROR(J10)</formula>
    </cfRule>
  </conditionalFormatting>
  <conditionalFormatting sqref="K10:K11">
    <cfRule type="containsErrors" dxfId="4" priority="38">
      <formula>ISERROR(K10)</formula>
    </cfRule>
  </conditionalFormatting>
  <conditionalFormatting sqref="L10:L11">
    <cfRule type="containsErrors" dxfId="3" priority="29">
      <formula>ISERROR(L10)</formula>
    </cfRule>
  </conditionalFormatting>
  <conditionalFormatting sqref="J12:J34">
    <cfRule type="containsErrors" dxfId="2" priority="25">
      <formula>ISERROR(J12)</formula>
    </cfRule>
  </conditionalFormatting>
  <conditionalFormatting sqref="K12:K34">
    <cfRule type="containsErrors" dxfId="1" priority="24">
      <formula>ISERROR(K12)</formula>
    </cfRule>
  </conditionalFormatting>
  <conditionalFormatting sqref="L12:L34">
    <cfRule type="containsErrors" dxfId="0" priority="23">
      <formula>ISERROR(L12)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18" fitToWidth="0" fitToHeight="4" orientation="landscape" useFirstPageNumber="1" r:id="rId1"/>
  <headerFooter alignWithMargins="0">
    <oddHeader>&amp;C&amp;"Helv,Standardowy"&amp;12-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02 2021</dc:title>
  <cp:lastPrinted>2021-04-02T09:57:50Z</cp:lastPrinted>
  <dcterms:created xsi:type="dcterms:W3CDTF">2019-07-31T09:18:36Z</dcterms:created>
  <dcterms:modified xsi:type="dcterms:W3CDTF">2021-04-02T10:00:36Z</dcterms:modified>
</cp:coreProperties>
</file>