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550" tabRatio="896" firstSheet="7" activeTab="7"/>
  </bookViews>
  <sheets>
    <sheet name="MZ 46 dział 1.1" sheetId="1" r:id="rId1"/>
    <sheet name="MZ 46 dział 1.2" sheetId="2" r:id="rId2"/>
    <sheet name="MZ 46 dział 1.3" sheetId="3" r:id="rId3"/>
    <sheet name="MZ-46 dział 1.4" sheetId="4" r:id="rId4"/>
    <sheet name="MZ-46-dział 3" sheetId="5" r:id="rId5"/>
    <sheet name="MZ-46 dział 4" sheetId="6" r:id="rId6"/>
    <sheet name="MZ-46 dział 4.1" sheetId="7" r:id="rId7"/>
    <sheet name="MZ 46 dział 5.1." sheetId="8" r:id="rId8"/>
    <sheet name="MZ 46 dział 5.2." sheetId="9" r:id="rId9"/>
    <sheet name="MZ 46 dział 6. 1. " sheetId="10" r:id="rId10"/>
    <sheet name="MZ 46 dział 6.2.  " sheetId="11" r:id="rId11"/>
    <sheet name="dane kontaktowe" sheetId="12" r:id="rId12"/>
  </sheets>
  <definedNames/>
  <calcPr fullCalcOnLoad="1"/>
</workbook>
</file>

<file path=xl/sharedStrings.xml><?xml version="1.0" encoding="utf-8"?>
<sst xmlns="http://schemas.openxmlformats.org/spreadsheetml/2006/main" count="955" uniqueCount="596">
  <si>
    <t>Lp.</t>
  </si>
  <si>
    <t>Rodzaj obiektu</t>
  </si>
  <si>
    <t>Uwagi</t>
  </si>
  <si>
    <t>wydano zalecenia</t>
  </si>
  <si>
    <t>wszczęto postępowanie administrcyjne</t>
  </si>
  <si>
    <t>liczba</t>
  </si>
  <si>
    <t>kwota</t>
  </si>
  <si>
    <t>ogółem</t>
  </si>
  <si>
    <t>1.</t>
  </si>
  <si>
    <t>2.</t>
  </si>
  <si>
    <t>Parki wodne</t>
  </si>
  <si>
    <t>Domy pomocy społecznej</t>
  </si>
  <si>
    <t>Inne jednostki organizacyjne pomocy społecznej</t>
  </si>
  <si>
    <t>Placówki zapewniające całodobową opiekę</t>
  </si>
  <si>
    <t>Noclegownie</t>
  </si>
  <si>
    <t>Zakłady fryzjerskie</t>
  </si>
  <si>
    <t>Zakłady kosmetyczne</t>
  </si>
  <si>
    <t>Zakłady tatuażu</t>
  </si>
  <si>
    <t>Fitness club</t>
  </si>
  <si>
    <t>Dworce autobusowe</t>
  </si>
  <si>
    <t>Porty lotnicze</t>
  </si>
  <si>
    <t>Zakłady karne</t>
  </si>
  <si>
    <t>Areszty śledcze</t>
  </si>
  <si>
    <t>Samoloty pasażerskie</t>
  </si>
  <si>
    <t>stałe skanalizowane</t>
  </si>
  <si>
    <t>tymczasowe skanalizowane</t>
  </si>
  <si>
    <t>Pływalnie</t>
  </si>
  <si>
    <t>Ustępy                      publiczne</t>
  </si>
  <si>
    <t>OGÓŁEM  USTĘPY  PUBLICZNE</t>
  </si>
  <si>
    <t>OGÓŁEM  PŁYWALNIE /  PARKI  WODNE</t>
  </si>
  <si>
    <t>brak</t>
  </si>
  <si>
    <t>OGÓŁEM</t>
  </si>
  <si>
    <t xml:space="preserve">OGÓŁEM  OBIEKTY  HOTELARSKIE </t>
  </si>
  <si>
    <t xml:space="preserve">OGÓŁEM zakłady fryzjerskie, kosmetyczne, odnowy biologicznej, tatuażu, inne </t>
  </si>
  <si>
    <t>płatniczych</t>
  </si>
  <si>
    <t>≤100</t>
  </si>
  <si>
    <t>101-1000</t>
  </si>
  <si>
    <t>1001-10000</t>
  </si>
  <si>
    <t>10001-100000</t>
  </si>
  <si>
    <t>&gt;100000</t>
  </si>
  <si>
    <t>Wyszczególnienie</t>
  </si>
  <si>
    <t>morskie</t>
  </si>
  <si>
    <t>śródlądowe</t>
  </si>
  <si>
    <t>Liczba urządzeń i obiektów</t>
  </si>
  <si>
    <t>w tym parki wodne</t>
  </si>
  <si>
    <t>Przejścia graniczne</t>
  </si>
  <si>
    <t>drogowe</t>
  </si>
  <si>
    <t>lotnicze</t>
  </si>
  <si>
    <t>małego ruchu turystycznego</t>
  </si>
  <si>
    <t>Tereny rekreacyjne</t>
  </si>
  <si>
    <t>Inne obiekty użyteczności publicznej</t>
  </si>
  <si>
    <t>Siłownie</t>
  </si>
  <si>
    <t>Masaż</t>
  </si>
  <si>
    <t>Solaria</t>
  </si>
  <si>
    <t>OGÓŁEM DWORCE/STACJE/PORTY</t>
  </si>
  <si>
    <t>Przystanie</t>
  </si>
  <si>
    <t>OGÓŁEM  PRZYSTANIE</t>
  </si>
  <si>
    <t>OGÓŁEM  PRZEJŚCIA  GRANICZNE</t>
  </si>
  <si>
    <t>OGÓŁEM  TERENY  REKREACYJNE</t>
  </si>
  <si>
    <t>OGÓŁEM  INNE  OBIEKTY  UŻYTECZNOŚCI  PUBLICZNEJ</t>
  </si>
  <si>
    <t>administracyjnych (merytorycznych)</t>
  </si>
  <si>
    <t>Grzywna w drodze mandatu karnego</t>
  </si>
  <si>
    <t>komunikacji publicznej</t>
  </si>
  <si>
    <t>turystyczne</t>
  </si>
  <si>
    <t>OGÓŁEM  AUTOBUSY</t>
  </si>
  <si>
    <t>Tramwaje</t>
  </si>
  <si>
    <t>Trolejbusy</t>
  </si>
  <si>
    <t>Metro, szybka kolej miejska</t>
  </si>
  <si>
    <t xml:space="preserve">OGÓŁEM  TRAMWAJE, TROLEJBUSY, METRO, SZYBKA KOLEJ MIEJSKA  </t>
  </si>
  <si>
    <t>Wagony w pociągach</t>
  </si>
  <si>
    <t>OGÓŁEM  WAGONY  W  POCIĄGACH</t>
  </si>
  <si>
    <t>do przewozu chorych</t>
  </si>
  <si>
    <t>do przewozu zwłok i szczatków ludzkich</t>
  </si>
  <si>
    <t>do przewozu bielizny</t>
  </si>
  <si>
    <t xml:space="preserve">Samochody </t>
  </si>
  <si>
    <t>OGÓŁEM  SAMOCHODY</t>
  </si>
  <si>
    <t xml:space="preserve">Statki i promy pasażerskie morskie </t>
  </si>
  <si>
    <t>Statki i promy pasażerskie żeglugi sródlądowej</t>
  </si>
  <si>
    <t>Inne zakłady, w których są świadczone łącznie więcej niż jedna z usług: fryzjerskie, kosmetyczne, odnowy biologicznej, tatuażu etc.</t>
  </si>
  <si>
    <r>
      <t>Liczba decyzji</t>
    </r>
    <r>
      <rPr>
        <b/>
        <vertAlign val="superscript"/>
        <sz val="11"/>
        <color indexed="10"/>
        <rFont val="Times New Roman"/>
        <family val="1"/>
      </rPr>
      <t xml:space="preserve"> 1)</t>
    </r>
  </si>
  <si>
    <t>Porty morskie</t>
  </si>
  <si>
    <t>w tym przystanie żeglugi morskiej obsługi pasażerskiej</t>
  </si>
  <si>
    <t>w tym przystanie żeglugi śródlądowej obsługi pasażerskiej</t>
  </si>
  <si>
    <t>kolejowe</t>
  </si>
  <si>
    <t>rzeczne</t>
  </si>
  <si>
    <t>higieniczno-sanitarnym                  i technicznym</t>
  </si>
  <si>
    <t>tylko technicznym</t>
  </si>
  <si>
    <t>Ustępy ogólnodostepne</t>
  </si>
  <si>
    <t>kryte</t>
  </si>
  <si>
    <t>odkryte</t>
  </si>
  <si>
    <t>mieszane (kryto-odkryte)</t>
  </si>
  <si>
    <t>ośrodki dla cudzoziemców</t>
  </si>
  <si>
    <t>OGÓŁEM inne jednostki organizacyjne pomocy społecznej</t>
  </si>
  <si>
    <t>Domy dla bezdomnych</t>
  </si>
  <si>
    <t>OGÓŁEM  NOCLEGOWNIE  I  DOMY  DLA  BEZDOMNYCH</t>
  </si>
  <si>
    <t>ośrodki wczasowe</t>
  </si>
  <si>
    <t>gospodarstwa agroturystyczne</t>
  </si>
  <si>
    <t>hotele</t>
  </si>
  <si>
    <t>motele</t>
  </si>
  <si>
    <t>pensjonaty</t>
  </si>
  <si>
    <t>kempingi</t>
  </si>
  <si>
    <t>domy wycieczkowe</t>
  </si>
  <si>
    <t>schroniska młodzieżowe, schroniska, pola biwakowe</t>
  </si>
  <si>
    <r>
      <rPr>
        <b/>
        <vertAlign val="superscript"/>
        <sz val="11"/>
        <color indexed="8"/>
        <rFont val="Times New Roman"/>
        <family val="1"/>
      </rPr>
      <t>3)</t>
    </r>
    <r>
      <rPr>
        <b/>
        <sz val="11"/>
        <color indexed="8"/>
        <rFont val="Times New Roman"/>
        <family val="1"/>
      </rPr>
      <t xml:space="preserve">  pod tabelą należy wpisać inne obiekty, w których świadczone są usługi hotelarskie, nie wymienione w tabeli</t>
    </r>
  </si>
  <si>
    <r>
      <t>2)</t>
    </r>
    <r>
      <rPr>
        <b/>
        <sz val="12"/>
        <rFont val="Times New Roman"/>
        <family val="1"/>
      </rPr>
      <t xml:space="preserve">  pod tabelą należy wpisać inne jednostki organizacyjne pomocy społecznej, nie wymienione w tabeli </t>
    </r>
  </si>
  <si>
    <t>OGÓŁEM inne obiekty, w których świadczone są usługi hotelarskie</t>
  </si>
  <si>
    <t>żeglugi morskiej</t>
  </si>
  <si>
    <t>żeglugi śródlądowej</t>
  </si>
  <si>
    <t>ogródki jordanowskie</t>
  </si>
  <si>
    <t>ogrody botaniczne i zzologiczne</t>
  </si>
  <si>
    <t>plaże</t>
  </si>
  <si>
    <r>
      <t xml:space="preserve">inne </t>
    </r>
    <r>
      <rPr>
        <vertAlign val="superscript"/>
        <sz val="12"/>
        <rFont val="Times New Roman"/>
        <family val="1"/>
      </rPr>
      <t xml:space="preserve">2) </t>
    </r>
    <r>
      <rPr>
        <b/>
        <i/>
        <sz val="12"/>
        <rFont val="Times New Roman"/>
        <family val="1"/>
      </rPr>
      <t>pod tabelą wpisać jakie</t>
    </r>
  </si>
  <si>
    <t>Cmentarze komunalne</t>
  </si>
  <si>
    <t>Cmentarze wyznaniowe</t>
  </si>
  <si>
    <t>OGÓŁEM  CMENTARZE</t>
  </si>
  <si>
    <t>RAZEM  ZAKŁADY  KARNE  I  ARESZTY  ŚLEDCZE</t>
  </si>
  <si>
    <t>tylko higieniczno-sanitarnym</t>
  </si>
  <si>
    <t>Działania podjęte przez PPIS</t>
  </si>
  <si>
    <t xml:space="preserve">Przystanie jednostek pływających rekreacyjnych i sportowych, w tym wędkarskie </t>
  </si>
  <si>
    <t>tereny zabaw dzieci, place zabaw</t>
  </si>
  <si>
    <r>
      <rPr>
        <b/>
        <vertAlign val="superscript"/>
        <sz val="11"/>
        <color indexed="8"/>
        <rFont val="Times New Roman"/>
        <family val="1"/>
      </rPr>
      <t>5)</t>
    </r>
    <r>
      <rPr>
        <b/>
        <sz val="11"/>
        <color indexed="8"/>
        <rFont val="Times New Roman"/>
        <family val="1"/>
      </rPr>
      <t xml:space="preserve">  pod tabelą należy wpisać inne tereny rekreacyjne, nie wymienione w tabeli</t>
    </r>
  </si>
  <si>
    <r>
      <rPr>
        <b/>
        <vertAlign val="superscript"/>
        <sz val="11"/>
        <color indexed="8"/>
        <rFont val="Times New Roman"/>
        <family val="1"/>
      </rPr>
      <t>6)</t>
    </r>
    <r>
      <rPr>
        <b/>
        <sz val="11"/>
        <color indexed="8"/>
        <rFont val="Times New Roman"/>
        <family val="1"/>
      </rPr>
      <t xml:space="preserve">  pod tabelą należy wpisać inne obiekty użyteczności publicznej, nie wymienione w tabeli</t>
    </r>
  </si>
  <si>
    <r>
      <t>Inne</t>
    </r>
    <r>
      <rPr>
        <vertAlign val="superscript"/>
        <sz val="12"/>
        <rFont val="Times New Roman"/>
        <family val="1"/>
      </rPr>
      <t xml:space="preserve">4)  </t>
    </r>
    <r>
      <rPr>
        <b/>
        <i/>
        <sz val="12"/>
        <rFont val="Times New Roman"/>
        <family val="1"/>
      </rPr>
      <t xml:space="preserve">pod tabelą wpisać jakie </t>
    </r>
  </si>
  <si>
    <r>
      <rPr>
        <b/>
        <vertAlign val="superscript"/>
        <sz val="11"/>
        <color indexed="8"/>
        <rFont val="Times New Roman"/>
        <family val="1"/>
      </rPr>
      <t>4)</t>
    </r>
    <r>
      <rPr>
        <b/>
        <sz val="11"/>
        <color indexed="8"/>
        <rFont val="Times New Roman"/>
        <family val="1"/>
      </rPr>
      <t xml:space="preserve">  pod tabelą należy wpisać inne, nie wymienione w tabeli</t>
    </r>
  </si>
  <si>
    <r>
      <t>inne</t>
    </r>
    <r>
      <rPr>
        <vertAlign val="superscript"/>
        <sz val="12"/>
        <rFont val="Times New Roman"/>
        <family val="1"/>
      </rPr>
      <t xml:space="preserve"> 5</t>
    </r>
    <r>
      <rPr>
        <b/>
        <vertAlign val="superscript"/>
        <sz val="12"/>
        <rFont val="Times New Roman"/>
        <family val="1"/>
      </rPr>
      <t>)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pod tabelą wpisać jakie</t>
    </r>
  </si>
  <si>
    <t>apteki</t>
  </si>
  <si>
    <t>pralnie</t>
  </si>
  <si>
    <t>magle (nie uwzgledniać znajdujących się w pralniach)</t>
  </si>
  <si>
    <t xml:space="preserve">kina </t>
  </si>
  <si>
    <t>teatry</t>
  </si>
  <si>
    <t>biblioteki</t>
  </si>
  <si>
    <t>muzea</t>
  </si>
  <si>
    <t>domy kultury</t>
  </si>
  <si>
    <r>
      <t xml:space="preserve">inne obiekty kultury </t>
    </r>
    <r>
      <rPr>
        <vertAlign val="superscript"/>
        <sz val="12"/>
        <rFont val="Times New Roman"/>
        <family val="1"/>
      </rPr>
      <t>6)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pod tabelą wpisać jakie </t>
    </r>
  </si>
  <si>
    <t>stadiony</t>
  </si>
  <si>
    <t>hale sportowe</t>
  </si>
  <si>
    <t>boiska</t>
  </si>
  <si>
    <t>lodowiska</t>
  </si>
  <si>
    <t>parkingi miejskie</t>
  </si>
  <si>
    <t>parkingi leśne i miejsca postojowe</t>
  </si>
  <si>
    <t>punkty zbiórki odpadów problemowych</t>
  </si>
  <si>
    <t>punkty zlewne ścieków</t>
  </si>
  <si>
    <t>przystanki autobusowe</t>
  </si>
  <si>
    <t>przystanki tramwajowe</t>
  </si>
  <si>
    <t>hale targowe targowiska</t>
  </si>
  <si>
    <r>
      <t>inne obiekty sportowe</t>
    </r>
    <r>
      <rPr>
        <vertAlign val="superscript"/>
        <sz val="12"/>
        <rFont val="Times New Roman"/>
        <family val="1"/>
      </rPr>
      <t xml:space="preserve"> 7)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pod tabelą wpisać jakie </t>
    </r>
  </si>
  <si>
    <t>Grzywny w drodze mandatu karnego</t>
  </si>
  <si>
    <r>
      <t xml:space="preserve">Liczba decyzji  </t>
    </r>
    <r>
      <rPr>
        <b/>
        <vertAlign val="superscript"/>
        <sz val="12"/>
        <rFont val="Times New Roman"/>
        <family val="1"/>
      </rPr>
      <t>1)</t>
    </r>
  </si>
  <si>
    <t>POSTĘPOWANIE  ADMINISTRACYJNE</t>
  </si>
  <si>
    <t>POSTĘPOWANIE  MANDATOWE</t>
  </si>
  <si>
    <t>Liczba upomnień</t>
  </si>
  <si>
    <t>Liczba tytułów wykowawczych</t>
  </si>
  <si>
    <t>Postanowienia                              o nałożeniu grzywny</t>
  </si>
  <si>
    <t>POSTĘPOWANIE  EGZEKUCYJNE</t>
  </si>
  <si>
    <r>
      <t>inne</t>
    </r>
    <r>
      <rPr>
        <vertAlign val="superscript"/>
        <sz val="12"/>
        <rFont val="Times New Roman"/>
        <family val="1"/>
      </rPr>
      <t>8</t>
    </r>
    <r>
      <rPr>
        <b/>
        <vertAlign val="superscript"/>
        <sz val="12"/>
        <rFont val="Times New Roman"/>
        <family val="1"/>
      </rPr>
      <t>)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pod tabelą wpisać jakie</t>
    </r>
  </si>
  <si>
    <r>
      <t>inne</t>
    </r>
    <r>
      <rPr>
        <vertAlign val="superscript"/>
        <sz val="12"/>
        <rFont val="Times New Roman"/>
        <family val="1"/>
      </rPr>
      <t>8</t>
    </r>
    <r>
      <rPr>
        <b/>
        <vertAlign val="superscript"/>
        <sz val="12"/>
        <rFont val="Times New Roman"/>
        <family val="1"/>
      </rPr>
      <t>)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pod tabelą wpisać jakie</t>
    </r>
  </si>
  <si>
    <t>LICZBA  URZĄDZEŃ  I  OBIEKTÓW</t>
  </si>
  <si>
    <t>Ściągnięte                                 grzywny</t>
  </si>
  <si>
    <r>
      <t xml:space="preserve">Statki morskie z wyłaczeniem statków wykazanych w </t>
    </r>
    <r>
      <rPr>
        <b/>
        <i/>
        <sz val="12"/>
        <rFont val="Times New Roman"/>
        <family val="1"/>
      </rPr>
      <t>wierszu 8</t>
    </r>
  </si>
  <si>
    <r>
      <t xml:space="preserve">inne kontrolowane środki transportu </t>
    </r>
    <r>
      <rPr>
        <vertAlign val="superscript"/>
        <sz val="12"/>
        <rFont val="Times New Roman"/>
        <family val="1"/>
      </rPr>
      <t xml:space="preserve">3) </t>
    </r>
    <r>
      <rPr>
        <b/>
        <i/>
        <sz val="12"/>
        <rFont val="Times New Roman"/>
        <family val="1"/>
      </rPr>
      <t>pod tabelą wpisać jakich</t>
    </r>
  </si>
  <si>
    <t>Auto  busy</t>
  </si>
  <si>
    <t>ogrody botaniczne i zoologiczne</t>
  </si>
  <si>
    <t>hale targowe, targowiska</t>
  </si>
  <si>
    <t>parki, zieleńce</t>
  </si>
  <si>
    <t>w tym                zmienających</t>
  </si>
  <si>
    <t>Ogółem podmioty nieprowadzące zbiorowego zaopatrzenia w wodę</t>
  </si>
  <si>
    <t xml:space="preserve">Pływalnie </t>
  </si>
  <si>
    <t xml:space="preserve">Legionella  ogółem                                     </t>
  </si>
  <si>
    <t>POSTĘPOWANIE MANDATOWE</t>
  </si>
  <si>
    <t>POSTĘPOWANIE ADMINISTRACYJNE</t>
  </si>
  <si>
    <t>UWAGI</t>
  </si>
  <si>
    <t>ze stwierdzonym złym stanem</t>
  </si>
  <si>
    <t>higieniczno-sanitarnym i technicznym</t>
  </si>
  <si>
    <t>Działalność lecznicza wykonywana przez podmioty lecznicze</t>
  </si>
  <si>
    <r>
      <rPr>
        <b/>
        <sz val="10"/>
        <color indexed="8"/>
        <rFont val="Czcionka tekstu podstawowego"/>
        <family val="0"/>
      </rPr>
      <t>Ogółem</t>
    </r>
    <r>
      <rPr>
        <b/>
        <i/>
        <sz val="10"/>
        <color indexed="8"/>
        <rFont val="Czcionka tekstu podstawowego"/>
        <family val="0"/>
      </rPr>
      <t xml:space="preserve"> </t>
    </r>
    <r>
      <rPr>
        <i/>
        <sz val="9"/>
        <color indexed="8"/>
        <rFont val="Czcionka tekstu podstawowego"/>
        <family val="0"/>
      </rPr>
      <t>(suma wierszy: 02 oraz 05 do 14)</t>
    </r>
  </si>
  <si>
    <t>1)</t>
  </si>
  <si>
    <t>stacjonarne i całodobowe świadczenia zdrowotne</t>
  </si>
  <si>
    <t>szpitalne</t>
  </si>
  <si>
    <t>Szpitale ogółem</t>
  </si>
  <si>
    <t>2)</t>
  </si>
  <si>
    <t>w tym szpitale jednodniowe</t>
  </si>
  <si>
    <t>3)</t>
  </si>
  <si>
    <r>
      <t xml:space="preserve">w tym szpitale uzdrowiskowe </t>
    </r>
    <r>
      <rPr>
        <vertAlign val="superscript"/>
        <sz val="10"/>
        <color indexed="8"/>
        <rFont val="Czcionka tekstu podstawowego"/>
        <family val="0"/>
      </rPr>
      <t>2)</t>
    </r>
  </si>
  <si>
    <t>4)</t>
  </si>
  <si>
    <t>inne niż szpitalne</t>
  </si>
  <si>
    <t>Zakłady opiekuńczo-lecznicze</t>
  </si>
  <si>
    <t>5)</t>
  </si>
  <si>
    <t>Zakłady pielęgnacyjno-opiekuńcze</t>
  </si>
  <si>
    <t>6)</t>
  </si>
  <si>
    <t>Zakłady rehabilitacji leczniczej</t>
  </si>
  <si>
    <t>7)</t>
  </si>
  <si>
    <r>
      <t xml:space="preserve">Sanatoria </t>
    </r>
    <r>
      <rPr>
        <vertAlign val="superscript"/>
        <sz val="10"/>
        <color indexed="8"/>
        <rFont val="Czcionka tekstu podstawowego"/>
        <family val="0"/>
      </rPr>
      <t>2)</t>
    </r>
  </si>
  <si>
    <t>8)</t>
  </si>
  <si>
    <t>Hospicja</t>
  </si>
  <si>
    <t>9)</t>
  </si>
  <si>
    <t>Inne</t>
  </si>
  <si>
    <t>10)</t>
  </si>
  <si>
    <t>ambulatoryjne świadczenia zdrowotne</t>
  </si>
  <si>
    <t>przychodnie, ośrodki zdrowia, poradnie, ambulatoria z izbą chorych, lecznice</t>
  </si>
  <si>
    <t>11)</t>
  </si>
  <si>
    <t>Zakłady badań diagnostycznych i medyczne laboratoria diagnostyczne</t>
  </si>
  <si>
    <t>12)</t>
  </si>
  <si>
    <t>13)</t>
  </si>
  <si>
    <t>Inne ogółem</t>
  </si>
  <si>
    <t>14)</t>
  </si>
  <si>
    <r>
      <t xml:space="preserve">w tym uzdrowiskowe </t>
    </r>
    <r>
      <rPr>
        <vertAlign val="superscript"/>
        <sz val="10"/>
        <color indexed="8"/>
        <rFont val="Czcionka tekstu podstawowego"/>
        <family val="0"/>
      </rPr>
      <t>2)</t>
    </r>
  </si>
  <si>
    <t>15)</t>
  </si>
  <si>
    <t>Działalność lecznicza wykonywana przez praktykę zawodową</t>
  </si>
  <si>
    <r>
      <rPr>
        <b/>
        <sz val="10"/>
        <color indexed="8"/>
        <rFont val="Czcionka tekstu podstawowego"/>
        <family val="0"/>
      </rPr>
      <t>Ogółem</t>
    </r>
    <r>
      <rPr>
        <b/>
        <i/>
        <sz val="10"/>
        <color indexed="8"/>
        <rFont val="Czcionka tekstu podstawowego"/>
        <family val="0"/>
      </rPr>
      <t xml:space="preserve"> </t>
    </r>
    <r>
      <rPr>
        <i/>
        <sz val="9"/>
        <color indexed="8"/>
        <rFont val="Czcionka tekstu podstawowego"/>
        <family val="0"/>
      </rPr>
      <t>(suma wierszy: 17, 19, 21 oraz od 23 do 26)</t>
    </r>
  </si>
  <si>
    <t>16)</t>
  </si>
  <si>
    <t>Indywidualne praktyki lekarskie ogółem</t>
  </si>
  <si>
    <t>17)</t>
  </si>
  <si>
    <t>w tym indywidualne praktyki lekarzy dentystów</t>
  </si>
  <si>
    <t>18)</t>
  </si>
  <si>
    <t>Indywidualne specjalistyczne praktyki lekarskie ogółem</t>
  </si>
  <si>
    <t>19)</t>
  </si>
  <si>
    <t>w tym indywidualne specjalistyczne praktyki lekarzy dentystów</t>
  </si>
  <si>
    <t>20)</t>
  </si>
  <si>
    <t>Grupowe praktyki lekarskie ogółem</t>
  </si>
  <si>
    <t>21)</t>
  </si>
  <si>
    <t>w tym grupowe praktyki lekarzy dentystów</t>
  </si>
  <si>
    <t>22)</t>
  </si>
  <si>
    <t>Indywidualne praktyki pielegniarek</t>
  </si>
  <si>
    <t>23)</t>
  </si>
  <si>
    <t>Indywidualne specjalistyczne praktyki pielegniarek</t>
  </si>
  <si>
    <t>24)</t>
  </si>
  <si>
    <t>Grupowe praktyki pielęgniarek</t>
  </si>
  <si>
    <t>25)</t>
  </si>
  <si>
    <t>26)</t>
  </si>
  <si>
    <t>...</t>
  </si>
  <si>
    <t>merytorycznych</t>
  </si>
  <si>
    <t>zmieniających</t>
  </si>
  <si>
    <t>Krótki opis czego dot. zły stan higieniczno-sanitarny i techniczny</t>
  </si>
  <si>
    <r>
      <t>2)</t>
    </r>
    <r>
      <rPr>
        <b/>
        <sz val="12"/>
        <rFont val="Times New Roman"/>
        <family val="1"/>
      </rPr>
      <t xml:space="preserve">  pod tabelą należy wpisać wagony w innych pociągach, nie wymienionych w tabeli </t>
    </r>
  </si>
  <si>
    <t xml:space="preserve">Krótki opis czego dot. zły stan obiektu, urządzenia  </t>
  </si>
  <si>
    <r>
      <t>3)</t>
    </r>
    <r>
      <rPr>
        <b/>
        <sz val="12"/>
        <rFont val="Times New Roman"/>
        <family val="1"/>
      </rPr>
      <t xml:space="preserve">  pod tabelą należy wpisać inne kontrolowane samochody, nie wymienione w tabeli </t>
    </r>
  </si>
  <si>
    <t xml:space="preserve">Termin realizacji nałożonych  obowiązków                    (jeśli dotyczy) </t>
  </si>
  <si>
    <t>Liczba obiektów skontrolowanych - stan higienicznosanitarny</t>
  </si>
  <si>
    <t>Liczba przeprowadzonych kontroli - stan higienicznosanitarny</t>
  </si>
  <si>
    <t>Krótki opis nieprawidłowości</t>
  </si>
  <si>
    <t>nazwa powiatu</t>
  </si>
  <si>
    <t>liczba pobranych próbek</t>
  </si>
  <si>
    <t>liczba zakwestionowanych próbek</t>
  </si>
  <si>
    <t>liczba wydanych decyzji administracyjnych</t>
  </si>
  <si>
    <t xml:space="preserve">liczba wydanych decyzji- rachunków </t>
  </si>
  <si>
    <t>kwota wydanych rachunków</t>
  </si>
  <si>
    <t xml:space="preserve">liczba wystosowanych pism </t>
  </si>
  <si>
    <t>Białogard</t>
  </si>
  <si>
    <t>Choszczno</t>
  </si>
  <si>
    <t>SP ZOZ w Choszcznie  ul. Niedziałkowskiego 4a</t>
  </si>
  <si>
    <t>Drawsko Pomorskie</t>
  </si>
  <si>
    <t>Goleniów</t>
  </si>
  <si>
    <t xml:space="preserve">Szpitalne Centrum Medyczne Sp.z o.o.  ul. Nowogardzka 2,  Goleniów </t>
  </si>
  <si>
    <t>SP Szpital Rejonowy w Nowogardzie ul. Wojska Polskiego 7</t>
  </si>
  <si>
    <t>Gryfice</t>
  </si>
  <si>
    <t>SP ZZOZ Specjalistyczny Szpital „Medicam” w Gryficach ul. Niechorska 27</t>
  </si>
  <si>
    <t>Gryfino</t>
  </si>
  <si>
    <t>Kamień Pomorski</t>
  </si>
  <si>
    <t>Kołobrzeg</t>
  </si>
  <si>
    <t>Regionalny Szpital w Kołobrzegu ul. Łopuskiego 31</t>
  </si>
  <si>
    <t>Koszalin</t>
  </si>
  <si>
    <t>Szpital Wojewódzki im. M. Kopernika  w Koszalinie ul. Chałubińskiego 7</t>
  </si>
  <si>
    <t>Specjalistyczny Zespół Gruźlicy i Chorób Płuc w Koszalinie ul. Niepodległości 44-48</t>
  </si>
  <si>
    <t>Prywatna Lecznica Chirurgiczna „Praxis” sp. z o.o. w Koszalinie ul. Armii Krajowej 7</t>
  </si>
  <si>
    <t>Myślibórz</t>
  </si>
  <si>
    <t>Police</t>
  </si>
  <si>
    <t>SP Szpital Kliniczny Nr 1 PUM,  Szczecin, ul. Unii Lubelskiej 1</t>
  </si>
  <si>
    <t>SP Szpital Kliniczny Nr 1 PUM ul. Siedlecka 2 w Policach</t>
  </si>
  <si>
    <t>Pyrzyce</t>
  </si>
  <si>
    <t>Szpital Powiatowy w Pyrzycach ul. Jana Pawła II 2</t>
  </si>
  <si>
    <t>Sławno</t>
  </si>
  <si>
    <t>Szpital Powiatowy w Sławnie ul. I Pułku Ułanów 9</t>
  </si>
  <si>
    <t>Szczecin</t>
  </si>
  <si>
    <t>SP Szpital Kliniczny Nr 2 PUM, Szczecin, al. Powstańców Wlkp. 72</t>
  </si>
  <si>
    <t>SP Wojewódzki Szpital Zespolony; Szczecin, ul. Arkońska 4</t>
  </si>
  <si>
    <t>SP Specjalistyczny ZOZ „Zdroje”; Filia: Szczecin, ul. Św. Wojciecha 7</t>
  </si>
  <si>
    <t>Zachodniopomorskie Centrum Onkologii Szczecin , ul. Strzałowska 22</t>
  </si>
  <si>
    <t>Szczecinek</t>
  </si>
  <si>
    <t>Szpital w Szczecinku Sp. z o.o.,  ul. Kościuszki 38</t>
  </si>
  <si>
    <t>Świdwin</t>
  </si>
  <si>
    <t>Świnoujście</t>
  </si>
  <si>
    <t>Termin realizacji nałożonych  obowiązków                                         (jeśli dotyczy)</t>
  </si>
  <si>
    <t>Ogółem pływalnie, w tym parki wodne</t>
  </si>
  <si>
    <t xml:space="preserve">ogółem  </t>
  </si>
  <si>
    <t>Domy przedpogrzebowe na cmentarzach komunalnych</t>
  </si>
  <si>
    <t>Jednostka Inspekcji Sanitarnej:</t>
  </si>
  <si>
    <t>Imię:</t>
  </si>
  <si>
    <t>Nazwisko:</t>
  </si>
  <si>
    <t>Telefon:</t>
  </si>
  <si>
    <t>e-mail:</t>
  </si>
  <si>
    <t>Data przekazania informacji:</t>
  </si>
  <si>
    <t>Sprawozdanie sporządził:</t>
  </si>
  <si>
    <t>Domy przedpogrzebowe na cmentarzach wyznaniowych</t>
  </si>
  <si>
    <t>&gt;100 000</t>
  </si>
  <si>
    <t>10 001-100 000</t>
  </si>
  <si>
    <t>1 001-10 000</t>
  </si>
  <si>
    <t>101-1 000</t>
  </si>
  <si>
    <t>Szpitale Polskie s.c. Katowice                            ul. Piotrowicka 17 Drawskie Centrum Specjalistyczne Szpitale Polskie S.A.                ul. B. Chrobrego 4, 78-500 Drawsko Pomorskie
Drawskie Centrum Specjalistyczhne</t>
  </si>
  <si>
    <t xml:space="preserve">Szpitale Polskie Drawskie Centrum Specjalistyczne Drawsko Pom.
 ul. Chrobrego 4 78-500 Drawsko Pomorskie
</t>
  </si>
  <si>
    <t xml:space="preserve">EMC INSTYTUT MEDYCZNY SPÓŁKA AKCYJNA ul. Pilczycka 144-148, 54-144 Wrocław </t>
  </si>
  <si>
    <t>Szpital im. Św. Jerzego w Kamieniu Pomorskim, ul. Szpitalna 10,</t>
  </si>
  <si>
    <t>AFFIDEA ONKOTERAPIA  Spółka                 z o.o. Warszawa ul. Mokotowska 49</t>
  </si>
  <si>
    <t>Euromedic Onkoterapia-Międzynarodowe Centrum Onkoterapii Szpital w Koszalinie ul.Chałubińskiego 7</t>
  </si>
  <si>
    <t>Szpital Barlinek  Sp. z o.o.                                ul. Szpitalna 10 74-320 Barlinek</t>
  </si>
  <si>
    <t xml:space="preserve">Szpital w Dębnie Sp. z o.o   ul. Kościuszki 58   74-400 Dębno </t>
  </si>
  <si>
    <t xml:space="preserve">Szpital  Powiatowy Dębno                                                  ul. Kościuszki 58  74-400 Dębno </t>
  </si>
  <si>
    <t>Stargard</t>
  </si>
  <si>
    <t xml:space="preserve">SP Wielospecjalistyczny ZOZ w Stargardzie Szczecińskim ul. Wojska Polskiego 27 73-110 Stargard </t>
  </si>
  <si>
    <t xml:space="preserve">Szpital Wielospecjalistyczny ul. Wojska Polskiego 27 73-110 Stargard </t>
  </si>
  <si>
    <t xml:space="preserve">Stargard </t>
  </si>
  <si>
    <t xml:space="preserve">SP Wielospecjalistyczny ZOZ w Stargardzie Szczecińskim ul. Wojska Polskiego 27 73-110 Stargard Szczeciński </t>
  </si>
  <si>
    <t xml:space="preserve">Szpital Rehabilitacyjny                                                       ul. St.Staszica 16 73-110 Stargard Szczeciński </t>
  </si>
  <si>
    <t xml:space="preserve">Samodzielny Publiczny Specjalistyczny Zakład Opieki Zdrowotnej "ZDROJE", 70-780 Szczecin, ul. Mączna 4 </t>
  </si>
  <si>
    <t>Samodzielny Publiczny Specjalistyczny Zakład Opieki Zdrowotnej "ZDROJE", 70-780 Szczecin, ul. Mączna 4</t>
  </si>
  <si>
    <t>Areszt Śledczy w Szczecinie  70-952 Szczecin, ul. Kaszubska 28</t>
  </si>
  <si>
    <t>Szpital  i Ambulatorium z Izbą Chorych Aresztu Śledczego w Szczecinie-Szpital, 70-952 Szczecin, ul. Kaszubska 28</t>
  </si>
  <si>
    <t>PRZYJAZNY SZPITAL W POŁCZYNIE-ZDROJU Sp. z o.o. z siedzibą w Połczynie-Zdroju  ul. Gwardii Ludowej 5, Połczyn – Zdrój</t>
  </si>
  <si>
    <t>CENTRUM USŁUG SZPITALNYCH PRZYJAZNY SZPITAL W POŁCZYNIE-ZDROJU Sp. z o.o. ul. Gwardii Ludowej 5, Połczyn - Zdrój</t>
  </si>
  <si>
    <t xml:space="preserve">Szpital Miejski im. Jana Garguły w Świnoujściu  Sp. z o.o ul. Mieszka I 7  72-600 Świnoujście </t>
  </si>
  <si>
    <t xml:space="preserve">Szpital Miejski im. Jana Garguły w Świnoujściu      Sp. z o.o ul. Mieszka I 7 72-600 Świnoujście </t>
  </si>
  <si>
    <t>Centrum Narodzin MAMMA Spółka z ograniczoną odpowiedzialnością  70-792 Szczecin, ul. Sowia 38</t>
  </si>
  <si>
    <t>Centrum Narodzin MAMMA - Szpital, 70-792 Szczecin, ul. Sowia 38</t>
  </si>
  <si>
    <t xml:space="preserve">AMC Art.  Medical Center Sp. z o.o.            Sp. komandytowa ul. Langiewicza 28/U1              70-263 Szczecin  </t>
  </si>
  <si>
    <t>AMC ART MEDICAL CENTER SZPITAL,70-263 Szczecin, ul. Mariana Langiewicza 28/U1</t>
  </si>
  <si>
    <t xml:space="preserve">"SONOMED" Sonomed  Sp z o.o.                     ul. Pocztowa 28 Szczecin </t>
  </si>
  <si>
    <t>SONOMED, 71-685 Szczecin, ul. ks. bp. Władysława Bandurskiego 98/U13</t>
  </si>
  <si>
    <t>"DOM LEKARSKI" Spółka Akcyjna  70-783 Szczecin, ul. Lucjana Rydla 37</t>
  </si>
  <si>
    <t>DOM LEKARSKI - LECZENIE SZPITALNE – al.. Piastów Szczecin</t>
  </si>
  <si>
    <t xml:space="preserve">DOM LEKARSKI - LECZENIE SZPITALNE – GOMBROWICZA </t>
  </si>
  <si>
    <t>SCANMED Kardiologia Sp. z o.o. ul. Armii Krajowej 18 30-150 Kraków</t>
  </si>
  <si>
    <t>Centrum Kardiologii SCANMED ul. Kilińskiego 7 Szczecinek</t>
  </si>
  <si>
    <t>Centrum Usług Medycznych    DIALIZA SP. Z o.o.  ul. Kilińskiego 7w Szczecinku</t>
  </si>
  <si>
    <t>Oddział Nefrologii ul. Kilińskiego 7 Szczecinek</t>
  </si>
  <si>
    <t xml:space="preserve">Psychiatryczny Zakład Opieki Zdrowotnej "SALUS" ul. Kościuszki 38c Szczecinek </t>
  </si>
  <si>
    <t>Pomorski Ośrodek Diagnostyki Medycznej „Podimed”ul. Społdzielcza 8 Szczecinek</t>
  </si>
  <si>
    <t>RAZEM</t>
  </si>
  <si>
    <t>Nazwa wodociągu/innego podmiotu zaopatrującego w wodę</t>
  </si>
  <si>
    <t>ID wodociągu/innego podmiotu zaopatrującego w wodę</t>
  </si>
  <si>
    <t>Data zgłoszenia interwencji do PSSE</t>
  </si>
  <si>
    <t>Sposób załatwienia interwencji</t>
  </si>
  <si>
    <t xml:space="preserve">Przyczyna interwencji (wskazana przez zgłaszającego) </t>
  </si>
  <si>
    <t>Data ostatecznego załatwienia sprawy np. data odpowiedzi do zgłaszającego</t>
  </si>
  <si>
    <t>Obszar, którego dot. interwencja np. miejscowość, budynek</t>
  </si>
  <si>
    <r>
      <t xml:space="preserve">Potwierdzenie zasadności interwencji </t>
    </r>
    <r>
      <rPr>
        <b/>
        <i/>
        <sz val="14"/>
        <rFont val="Arial"/>
        <family val="2"/>
      </rPr>
      <t>(zasadna/niezasadna)</t>
    </r>
  </si>
  <si>
    <t>3.</t>
  </si>
  <si>
    <t>4.</t>
  </si>
  <si>
    <t>5.</t>
  </si>
  <si>
    <t>6.</t>
  </si>
  <si>
    <t>7.</t>
  </si>
  <si>
    <t>8.</t>
  </si>
  <si>
    <t>9.</t>
  </si>
  <si>
    <t>10.</t>
  </si>
  <si>
    <t xml:space="preserve">Nazwa i adres obiektu ze złym stanem </t>
  </si>
  <si>
    <t xml:space="preserve">dalekobieznych wyłącznie z miejscami do siedzenia </t>
  </si>
  <si>
    <t>dalekobieżne inne niż w wierszu 4</t>
  </si>
  <si>
    <t>podmiejskich</t>
  </si>
  <si>
    <t xml:space="preserve">Środki transportu ze złym stanem                                                        </t>
  </si>
  <si>
    <t>wydano decyzje administracyjne (merytoryczne + zmieniajace)</t>
  </si>
  <si>
    <r>
      <t xml:space="preserve"> 1) </t>
    </r>
    <r>
      <rPr>
        <b/>
        <sz val="12"/>
        <rFont val="Times New Roman"/>
        <family val="1"/>
      </rPr>
      <t>wykaz środków transportu ze stwierdzonym złym stanem higieniczno-sanitarnym i technicznym</t>
    </r>
    <r>
      <rPr>
        <b/>
        <sz val="12"/>
        <color indexed="10"/>
        <rFont val="Times New Roman"/>
        <family val="1"/>
      </rPr>
      <t xml:space="preserve"> w ciagu okresu sprawozdawczego </t>
    </r>
  </si>
  <si>
    <t xml:space="preserve">Liczba decyzji  </t>
  </si>
  <si>
    <t>Zakłady odnowy biologicznej</t>
  </si>
  <si>
    <t>ośrodki wsparcia (domy dziennego pobytu, dom dla matek z małoletnimi dziećmi i kobiet w ciąży, klub samopomocy, środowiskowe domy samopomocy)</t>
  </si>
  <si>
    <t>Ustępy ogólnodostepne (w budynkach użyteczności publicznej z def. Infrastruktury budynków)</t>
  </si>
  <si>
    <t>Obiekty hotelarskie skategoryzowane</t>
  </si>
  <si>
    <t>nieskateryzowane</t>
  </si>
  <si>
    <t xml:space="preserve">inne </t>
  </si>
  <si>
    <r>
      <t xml:space="preserve">inne </t>
    </r>
    <r>
      <rPr>
        <b/>
        <vertAlign val="superscript"/>
        <sz val="12"/>
        <rFont val="Times New Roman"/>
        <family val="1"/>
      </rPr>
      <t xml:space="preserve">2) </t>
    </r>
    <r>
      <rPr>
        <b/>
        <i/>
        <sz val="12"/>
        <rFont val="Times New Roman"/>
        <family val="1"/>
      </rPr>
      <t>pod tabelą wpisać jakie</t>
    </r>
  </si>
  <si>
    <t xml:space="preserve">Dworce i stacje kolejowe </t>
  </si>
  <si>
    <r>
      <rPr>
        <b/>
        <sz val="14"/>
        <color indexed="56"/>
        <rFont val="Times New Roman"/>
        <family val="1"/>
      </rPr>
      <t xml:space="preserve">Tabela 1 </t>
    </r>
    <r>
      <rPr>
        <b/>
        <i/>
        <sz val="14"/>
        <color indexed="56"/>
        <rFont val="Times New Roman"/>
        <family val="1"/>
      </rPr>
      <t>Wykaz chłodni</t>
    </r>
    <r>
      <rPr>
        <b/>
        <i/>
        <sz val="14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(nadzorowanych przez właściwych państwowych powiatowych inspektorów sanitarnych i Zachodniopomorskiego Państwowego Wojewódzkiego Inspektora Sanitarnego)</t>
    </r>
  </si>
  <si>
    <t>Powiat</t>
  </si>
  <si>
    <t>Liczba miejsc do przechowywania zwłok</t>
  </si>
  <si>
    <t>Zarządzający chłodnią/adres</t>
  </si>
  <si>
    <t>Adres chłodni</t>
  </si>
  <si>
    <t>kąpieliska morskie</t>
  </si>
  <si>
    <t>kąpieliska śródlądowe</t>
  </si>
  <si>
    <r>
      <t>Wodociągi o produkcji [m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/d]</t>
    </r>
  </si>
  <si>
    <t>w tym zmienających</t>
  </si>
  <si>
    <r>
      <t xml:space="preserve">Liczba skontrolowanych </t>
    </r>
    <r>
      <rPr>
        <b/>
        <sz val="12"/>
        <color indexed="10"/>
        <rFont val="Times New Roman"/>
        <family val="1"/>
      </rPr>
      <t>(przebadanych na jakość wody)</t>
    </r>
  </si>
  <si>
    <t>Kąpieliska - ogółem</t>
  </si>
  <si>
    <t>Miejsca okazjonalnie wykorzystywane do kąpieli - ogółem</t>
  </si>
  <si>
    <t>wodociągi - ogółem</t>
  </si>
  <si>
    <r>
      <rPr>
        <b/>
        <i/>
        <sz val="12"/>
        <rFont val="Times New Roman"/>
        <family val="1"/>
      </rPr>
      <t>Legionella</t>
    </r>
    <r>
      <rPr>
        <b/>
        <sz val="12"/>
        <rFont val="Times New Roman"/>
        <family val="1"/>
      </rPr>
      <t xml:space="preserve">  w szpitalach                                   </t>
    </r>
  </si>
  <si>
    <t>Miejsca okazjonalnie wykorzystywane do kąpieli -ogółem</t>
  </si>
  <si>
    <t>Wodociągi - ogółem</t>
  </si>
  <si>
    <t>Postanowienia o nałożeniu grzywny</t>
  </si>
  <si>
    <t>płatniczych  (decyzje-rachunki)</t>
  </si>
  <si>
    <t>Liczba tytułów wykonawczych</t>
  </si>
  <si>
    <t xml:space="preserve">liczba </t>
  </si>
  <si>
    <t>inne 3) pod tabelą wpisać jakie</t>
  </si>
  <si>
    <t xml:space="preserve">Inne4)  pod tabelą wpisać jakie </t>
  </si>
  <si>
    <t xml:space="preserve">OGÓŁEM DOMY PRZEDPOGRZEBOWE </t>
  </si>
  <si>
    <t>Domy przedpogrzebowe poza cmentarzami</t>
  </si>
  <si>
    <t>Domy przedpogrzebowe na cmentarzch komunalnych</t>
  </si>
  <si>
    <t>przystanki kolejowe</t>
  </si>
  <si>
    <t>escape roomy</t>
  </si>
  <si>
    <t>OGÓŁEM DOMY PRZEDPOGRZEBOWE</t>
  </si>
  <si>
    <t>bawialnie, sale zabaw</t>
  </si>
  <si>
    <t>Liczba opinii (jeśli dotyczy)</t>
  </si>
  <si>
    <t>siłownie plenerowe</t>
  </si>
  <si>
    <t>parki linowe</t>
  </si>
  <si>
    <t>paintball</t>
  </si>
  <si>
    <t>tory gokartowe</t>
  </si>
  <si>
    <t>skatepark</t>
  </si>
  <si>
    <t>ściany wspinaczkowe</t>
  </si>
  <si>
    <t>kręgielnie</t>
  </si>
  <si>
    <t>parki trampolin</t>
  </si>
  <si>
    <t>tymczasowe nieskanalizowane</t>
  </si>
  <si>
    <t>w tym z piaskownicami</t>
  </si>
  <si>
    <t>piaskownice funkcjonujące samodzielnie</t>
  </si>
  <si>
    <t>stałe nieskanalizowane</t>
  </si>
  <si>
    <t>według ewidencji  w okresie sprawozdawczym</t>
  </si>
  <si>
    <t>ocena skażenia</t>
  </si>
  <si>
    <t>Centrum Dializa Szpital Białogard ul. Chopina 29</t>
  </si>
  <si>
    <t>Centrum Dializa Szpital Białogard ul. Szpitalna 7</t>
  </si>
  <si>
    <t>Szpital UROMED w Koszalinie ul. Głowackiego 7</t>
  </si>
  <si>
    <t>Instytut Medyczny im. Jana Pawła II w Szczecinie</t>
  </si>
  <si>
    <t>Podmioty lecznicze w ramach którego funkcjonuje szpital</t>
  </si>
  <si>
    <t xml:space="preserve">Szpital Powiatowy 
w Gryfinie Sp. z  o. o  
ul. Parkowa 5,
74-100 Gryfino
</t>
  </si>
  <si>
    <t xml:space="preserve">Szpital Powiatowy w Gryfinie Sp. z o.o. Zakład Pielęgnacyjno – Opiekuńczy Psychiatryczny
w Nowym Czarnowie
Nowe Czarnowo 70
</t>
  </si>
  <si>
    <t>Zakład Opiekuńczo-Leczniczy, ul. Armii Krajowej 8, 74-100 Gryfino</t>
  </si>
  <si>
    <t>Szpital im. Jana Pawła II, ul. Parkowa 5,                74 -100  Gryfino</t>
  </si>
  <si>
    <t>SP ZZOZ Specjalistyczny Szpital „Medicam”              w Gryficach ul. Niechorska 27</t>
  </si>
  <si>
    <t>Szpitalne Centrum Medyczne Sp.z o.o.                   ul. Nowogardzka 2  w Goleniowie</t>
  </si>
  <si>
    <t xml:space="preserve">Oddziały szpitalne wraz z przyległą infrastrukturą zaplecza zlokalizowane przy                           ul. Alfreda Sokołowskiego 11 </t>
  </si>
  <si>
    <t>Szpital - lokalizacja obiektu szpitalnego wydzielonego na potrzeby sprawowania nadzoru nad jakością zdrowotną cwu (liczba do weryfikacji przez PSSE)</t>
  </si>
  <si>
    <t>Prywatna Lecznica Chirurgiczna „Praxis”           sp. z o.o. w Koszalinie ul. Armii Krajowej 7</t>
  </si>
  <si>
    <t xml:space="preserve">Szpital Barlinek  Sp. z o.o. - szpital                     ul. Szpitalna 10  74-320 Barlinek </t>
  </si>
  <si>
    <t>SP Szpital Kliniczny Nr 2 PUM, Szczecin,                 al. Powstańców Wlkp. 72</t>
  </si>
  <si>
    <t>Szpital Psychichiatryczny SPSK Nr 1 PUM                 w Szczecinie,  ul. Władysława Broniewskiego 24/26  Szczecin</t>
  </si>
  <si>
    <t>SP Szpital Kliniczny Nr 1 PUM,  Szczecin,                ul. Unii Lubelskiej 1</t>
  </si>
  <si>
    <t>SP Specjalistyczny ZOZ „Zdroje”; Szczecin,                   ul. Mączna 4</t>
  </si>
  <si>
    <t>Szpital Rehabilitacyjny św. K. Boromeusza                  ul. Wyzwolenia 52 w Szczecinie</t>
  </si>
  <si>
    <t>SPSZOZ "ZDROJE" - Ośrodek Terapii Uzależnienia od Alkoholu i Współuzależnienia przy ul. Żołnierskiej, 70-210 Szczecin              ul. Żołnierska 55</t>
  </si>
  <si>
    <t>Centrum Okulistyczne i Chirurgii Oka                        ul. Kościuszki 38b Szczecinek</t>
  </si>
  <si>
    <r>
      <t xml:space="preserve">Wyszczególnienie                                                                              </t>
    </r>
    <r>
      <rPr>
        <b/>
        <i/>
        <sz val="12"/>
        <rFont val="Times New Roman"/>
        <family val="1"/>
      </rPr>
      <t>(wykazywać obiekty zgodnie z "wykazem obiektów w obszarze higieny komunalnej")</t>
    </r>
  </si>
  <si>
    <t xml:space="preserve">Wyszczególnienie                                                                              </t>
  </si>
  <si>
    <t xml:space="preserve">miejsca obsługi podróżnych </t>
  </si>
  <si>
    <t>stacje paliw</t>
  </si>
  <si>
    <t>miejsca obsługi podróżnych</t>
  </si>
  <si>
    <t>Wyszczegółnienie</t>
  </si>
  <si>
    <t>hałas</t>
  </si>
  <si>
    <t>powietrze</t>
  </si>
  <si>
    <t>usługowo-handlowy</t>
  </si>
  <si>
    <t>instalacyjny</t>
  </si>
  <si>
    <t>inny</t>
  </si>
  <si>
    <t>a</t>
  </si>
  <si>
    <t>b</t>
  </si>
  <si>
    <t>Liczba zbadanych obiektów mieszkalnych</t>
  </si>
  <si>
    <t>Liczba zdyskwalifikowanych obiektów mieszkalnych</t>
  </si>
  <si>
    <t>Liczba zbadanych obiektów użyteczności publicznej</t>
  </si>
  <si>
    <t>Liczba zdyskwalifikowanych obiektów użyteczności publicznej</t>
  </si>
  <si>
    <r>
      <t xml:space="preserve">Wewnątrz pomieszczeń </t>
    </r>
    <r>
      <rPr>
        <b/>
        <vertAlign val="superscript"/>
        <sz val="11"/>
        <color indexed="8"/>
        <rFont val="Czcionka tekstu podstawowego"/>
        <family val="0"/>
      </rPr>
      <t>1)</t>
    </r>
  </si>
  <si>
    <t>obiekty zbadane</t>
  </si>
  <si>
    <t>obiekty zdyskwalifikowane</t>
  </si>
  <si>
    <t>kótki opis podjętych działań</t>
  </si>
  <si>
    <r>
      <t xml:space="preserve">w tym skontrolowanych </t>
    </r>
    <r>
      <rPr>
        <i/>
        <sz val="12"/>
        <rFont val="Times New Roman"/>
        <family val="1"/>
      </rPr>
      <t>(przebadanych na jakość wody)</t>
    </r>
  </si>
  <si>
    <r>
      <t>Liczba decyzji</t>
    </r>
    <r>
      <rPr>
        <vertAlign val="superscript"/>
        <sz val="12"/>
        <rFont val="Times New Roman"/>
        <family val="1"/>
      </rPr>
      <t xml:space="preserve"> </t>
    </r>
  </si>
  <si>
    <t>odpowiadającą wymaganiom</t>
  </si>
  <si>
    <t>nieodpowiadającą wymaganiom mikrobiologicznym</t>
  </si>
  <si>
    <t>nieodpowiadającą wymaganiom fizykochemicznym</t>
  </si>
  <si>
    <t>nieodpowiadającą wymaganiom substancji promieniotwórczych</t>
  </si>
  <si>
    <t>zaopatrywanej w wodę odpowiadającą wymaganiom</t>
  </si>
  <si>
    <t>objętej brakiem przydatności wody w zakresie wymagań mikrobiologicznych</t>
  </si>
  <si>
    <t>zaopatrywanej w wodę nieodpowiadającą wymaganiom fizykochemicznym</t>
  </si>
  <si>
    <t>zaopatrywanej w wodę nieodpowiadającą wymaganiom substancji promieniotwórczych</t>
  </si>
  <si>
    <t xml:space="preserve"> Kontrola urzędowa (PIS)</t>
  </si>
  <si>
    <t>Liczba pobranych próbek</t>
  </si>
  <si>
    <t>Kontrola wewnętrzna (zarządzający)</t>
  </si>
  <si>
    <r>
      <t xml:space="preserve">Liczba urządzeń dostarczających wodę </t>
    </r>
    <r>
      <rPr>
        <b/>
        <vertAlign val="superscript"/>
        <sz val="12"/>
        <rFont val="Times New Roman"/>
        <family val="1"/>
      </rPr>
      <t>1)</t>
    </r>
  </si>
  <si>
    <r>
      <t>1)</t>
    </r>
    <r>
      <rPr>
        <b/>
        <sz val="16"/>
        <rFont val="Times New Roman"/>
        <family val="1"/>
      </rPr>
      <t xml:space="preserve">  pod tabelą należy umieścić wykaz  wodociagów/podmiotów dostarczających wodę do spożycia nieodpowiadającą wymaganiom (mikrobiologicznym, fizykochemicznym, substancji promieniotwórczych) zgodnie z poniższą tabelą:</t>
    </r>
  </si>
  <si>
    <t>nazwa wodociągu/podmiotu</t>
  </si>
  <si>
    <t xml:space="preserve">Termin realizacji nakazów decyzji                    (jeśli dotyczy) </t>
  </si>
  <si>
    <t>Kontrola urzędowa (PIS)</t>
  </si>
  <si>
    <t>Kontrola wewnętrzna (zarządcę/właściciela/organizatora podmiotu/obiektu)</t>
  </si>
  <si>
    <t>Liczba wydanych zbiorczych rocznych ocen</t>
  </si>
  <si>
    <t>odpowiadających wymaganiom</t>
  </si>
  <si>
    <t>nieodpowiadających wymaganiom</t>
  </si>
  <si>
    <r>
      <t xml:space="preserve">administracyjnych (merytorycznych) </t>
    </r>
    <r>
      <rPr>
        <b/>
        <i/>
        <sz val="12"/>
        <rFont val="Times New Roman"/>
        <family val="1"/>
      </rPr>
      <t xml:space="preserve">w sprawie jakości wody, w tym obowiązków kontroli wewnętrznej  </t>
    </r>
  </si>
  <si>
    <r>
      <t>zastosowany sposób ochrony sieci wewn. obiektu przed bakt. z rodzaju</t>
    </r>
    <r>
      <rPr>
        <b/>
        <i/>
        <sz val="8"/>
        <color indexed="8"/>
        <rFont val="Calibri"/>
        <family val="2"/>
      </rPr>
      <t xml:space="preserve"> Legionella</t>
    </r>
    <r>
      <rPr>
        <b/>
        <sz val="8"/>
        <color indexed="8"/>
        <rFont val="Calibri"/>
        <family val="2"/>
      </rPr>
      <t xml:space="preserve"> (np.. przegrzewanie, dwutlenek chloru…)</t>
    </r>
  </si>
  <si>
    <t xml:space="preserve">ze stwierdzonym złym                                      stanem na 31.12.2019 r.                                                                        (wykazanym w dziale 5 MZ-46)                                                                         </t>
  </si>
  <si>
    <t>Liczba środków transportu skontrolowanych w 2019 r.</t>
  </si>
  <si>
    <t>Liczba przeprowadzonych                                  kontroli w 2019 r.</t>
  </si>
  <si>
    <t>Obowiązki wykonane/nie wykonane na dzień 31.12.2019</t>
  </si>
  <si>
    <r>
      <t>1)</t>
    </r>
    <r>
      <rPr>
        <b/>
        <sz val="12"/>
        <rFont val="Times New Roman"/>
        <family val="1"/>
      </rPr>
      <t xml:space="preserve">  wykaz urządzeń i obiektów ze stwierdzonym złym stanem higieniczno-sanitarnym i technicznym w ciagu okresu sprawozdawczego - umieszczono pod tabelą</t>
    </r>
  </si>
  <si>
    <t>1) Wykaz urzadzeń i obiektów ze złym stanem w ciągu okresu sprawozdawczego</t>
  </si>
  <si>
    <r>
      <t>Lokalizacja chłodni (</t>
    </r>
    <r>
      <rPr>
        <b/>
        <i/>
        <sz val="11"/>
        <rFont val="Times New Roman"/>
        <family val="1"/>
      </rPr>
      <t>szpital, cmentarz, zakłady pogrzebowe poza terenem cmentarza  itp.</t>
    </r>
    <r>
      <rPr>
        <b/>
        <sz val="11"/>
        <rFont val="Times New Roman"/>
        <family val="1"/>
      </rPr>
      <t>)</t>
    </r>
  </si>
  <si>
    <r>
      <t>Liczba ludności</t>
    </r>
    <r>
      <rPr>
        <b/>
        <sz val="18"/>
        <rFont val="Times New Roman"/>
        <family val="1"/>
      </rPr>
      <t xml:space="preserve"> </t>
    </r>
    <r>
      <rPr>
        <b/>
        <sz val="18"/>
        <color indexed="60"/>
        <rFont val="Times New Roman"/>
        <family val="1"/>
      </rPr>
      <t>(w tys.)</t>
    </r>
  </si>
  <si>
    <r>
      <t xml:space="preserve">administracyjnych (merytorycznych) </t>
    </r>
    <r>
      <rPr>
        <b/>
        <i/>
        <sz val="12"/>
        <rFont val="Times New Roman"/>
        <family val="1"/>
      </rPr>
      <t xml:space="preserve">w sprawie jakości wody </t>
    </r>
  </si>
  <si>
    <t>Lokal mieszkalny ul. Wojska Polskiego 16c/1, 72-600 Świnoujście</t>
  </si>
  <si>
    <t>Sklep spozywczy "Biedronka" ul. Wojska Polskiego 16b, 72-600 Świnoujście-hałas dzienny</t>
  </si>
  <si>
    <t>Przekazano sprawę do Powiatowego Inspektora Nadzoru Budowlanego</t>
  </si>
  <si>
    <t>Dział 3. Hałas i powietrze wewnątrz pomieszczeń w 2020 r. POWIAT Świnoujście</t>
  </si>
  <si>
    <t>według ewidencji na 31.12.2020 r.</t>
  </si>
  <si>
    <t>Dział 4. Stan sanitarny pomieszczeń i urządzeń wykorzystywanych przy udzielaniu świadczeń zdrowotnych przez podmioty wykonujące działalność leczniczą 1) 2) za  2020 r. POWIAT Świnoujście</t>
  </si>
  <si>
    <r>
      <t xml:space="preserve">Załącznik Nr 3 </t>
    </r>
    <r>
      <rPr>
        <b/>
        <i/>
        <sz val="16"/>
        <color indexed="12"/>
        <rFont val="Times New Roman"/>
        <family val="1"/>
      </rPr>
      <t>Szpitale- Legionella w 2020 r.</t>
    </r>
    <r>
      <rPr>
        <b/>
        <i/>
        <sz val="16"/>
        <rFont val="Times New Roman"/>
        <family val="1"/>
      </rPr>
      <t xml:space="preserve"> POWIAT Świnoujście</t>
    </r>
  </si>
  <si>
    <t>Obowiązki wykonane/nie wykonane na dzień 31.12.2020 r.</t>
  </si>
  <si>
    <t xml:space="preserve"> </t>
  </si>
  <si>
    <r>
      <t>ze stwierdzonym złym stanem</t>
    </r>
    <r>
      <rPr>
        <b/>
        <sz val="10"/>
        <color indexed="10"/>
        <rFont val="Times New Roman"/>
        <family val="1"/>
      </rPr>
      <t xml:space="preserve"> na dzień 31.12.2020 r. </t>
    </r>
    <r>
      <rPr>
        <b/>
        <sz val="10"/>
        <rFont val="Times New Roman"/>
        <family val="1"/>
      </rPr>
      <t xml:space="preserve"> (należy wykazać wszystkie skontrolowane obiekty i urządzenia, w odniesieniu do których w okresie sprawozdawczym, w trakcie ostatniej kontroli stwierdzono uchybienia pod względem wymagań higienicznych i zdrowotnych (tj. zły stan higieniczno-sanitarny, w tym pod względem porządku i czystości oraz zły stan techniczny), co skutkowało wszczęciem postępowania administracyjnego, wydaniem decyzji administracyjnej, czy nałożeniem grzywny w drodze mandatu karnego )                                                                                </t>
    </r>
  </si>
  <si>
    <r>
      <t>1)</t>
    </r>
    <r>
      <rPr>
        <b/>
        <sz val="12"/>
        <rFont val="Times New Roman"/>
        <family val="1"/>
      </rPr>
      <t xml:space="preserve">  pod tabelą należy umieścić wykaz  obiektów zbadanych/zdyskwalifikowanych na dzień 31.12.2020r. zgodnie z poniższą tabelą:</t>
    </r>
  </si>
  <si>
    <t xml:space="preserve">   </t>
  </si>
  <si>
    <t>tak</t>
  </si>
  <si>
    <t>nie</t>
  </si>
  <si>
    <t>brak/znikome</t>
  </si>
  <si>
    <t>przegrzewanie, kontrola temperatury wody, czyszczenie końcówek wylotowych, pobór próbek w ramach kontroli wewętrznej zgodnie z przedstawionym harmonogramem poboru próbek wody do PPIS w Świnoujściu</t>
  </si>
  <si>
    <r>
      <rPr>
        <b/>
        <sz val="14"/>
        <rFont val="Times New Roman"/>
        <family val="1"/>
      </rPr>
      <t>Załącznik Nr 1</t>
    </r>
    <r>
      <rPr>
        <b/>
        <sz val="14"/>
        <color indexed="12"/>
        <rFont val="Times New Roman"/>
        <family val="1"/>
      </rPr>
      <t xml:space="preserve"> Stan sanitarny obiektów w </t>
    </r>
    <r>
      <rPr>
        <b/>
        <sz val="14"/>
        <rFont val="Times New Roman"/>
        <family val="1"/>
      </rPr>
      <t>2021 r. POWIAT Świnoujście</t>
    </r>
  </si>
  <si>
    <t>Liczba obiektów w ewidencji w 2021</t>
  </si>
  <si>
    <t>Nazwa i adres obiektu, urządzenia  ze złym stanem na 31.12.2021 r.</t>
  </si>
  <si>
    <r>
      <t>1)</t>
    </r>
    <r>
      <rPr>
        <b/>
        <sz val="12"/>
        <rFont val="Times New Roman"/>
        <family val="1"/>
      </rPr>
      <t xml:space="preserve">  pod tabelą należy umieścić wykaz urządzeń i obiektów ze stwierdzonym złym stanem higieniczno-sanitarnym i technicznym na dzień 31.12.2021 r. zgodnie z poniższą tabelą:</t>
    </r>
  </si>
  <si>
    <r>
      <t xml:space="preserve">Załącznik Nr 2 </t>
    </r>
    <r>
      <rPr>
        <b/>
        <sz val="14"/>
        <color indexed="12"/>
        <rFont val="Times New Roman"/>
        <family val="1"/>
      </rPr>
      <t xml:space="preserve">Jakość wody do spożycia </t>
    </r>
    <r>
      <rPr>
        <b/>
        <sz val="14"/>
        <rFont val="Times New Roman"/>
        <family val="1"/>
      </rPr>
      <t>w 2021 r. POWIAT ……………………..</t>
    </r>
  </si>
  <si>
    <t>wg ewidencji w 2021 r.</t>
  </si>
  <si>
    <r>
      <t xml:space="preserve">Załącznik Nr 2 </t>
    </r>
    <r>
      <rPr>
        <b/>
        <sz val="14"/>
        <color indexed="12"/>
        <rFont val="Times New Roman"/>
        <family val="1"/>
      </rPr>
      <t xml:space="preserve">Jakość wody </t>
    </r>
    <r>
      <rPr>
        <b/>
        <sz val="14"/>
        <rFont val="Times New Roman"/>
        <family val="1"/>
      </rPr>
      <t>do kąpieli, wody ciepłej w 2021 r. POWIAT Świnoujście</t>
    </r>
  </si>
  <si>
    <t>Liczba obiektów w ewidencji w 2021 r.</t>
  </si>
  <si>
    <r>
      <t xml:space="preserve">Załącznik Nr 4 </t>
    </r>
    <r>
      <rPr>
        <b/>
        <sz val="28"/>
        <color indexed="12"/>
        <rFont val="Times New Roman"/>
        <family val="1"/>
      </rPr>
      <t xml:space="preserve">Zgłoszenia interwencyjne - Jakość wody do spożycia </t>
    </r>
    <r>
      <rPr>
        <b/>
        <sz val="28"/>
        <rFont val="Times New Roman"/>
        <family val="1"/>
      </rPr>
      <t>w 2021 r. POWIAT Świnoujście</t>
    </r>
  </si>
  <si>
    <r>
      <t xml:space="preserve">skontrolowanych pod kątem występowania bakterii z rodzaju Legionella od 01.01.2021  do 31.12.2021 </t>
    </r>
    <r>
      <rPr>
        <b/>
        <sz val="8"/>
        <color indexed="10"/>
        <rFont val="Calibri"/>
        <family val="2"/>
      </rPr>
      <t>(tak/nie)</t>
    </r>
  </si>
  <si>
    <r>
      <t xml:space="preserve">w których stwierdzono przekroczenie** bakterii z rodzaju Legionella w okresie od 01.01.2021 r. do 31.12.2021 </t>
    </r>
    <r>
      <rPr>
        <b/>
        <sz val="8"/>
        <color indexed="10"/>
        <rFont val="Calibri"/>
        <family val="2"/>
      </rPr>
      <t>(tak/nie)</t>
    </r>
  </si>
  <si>
    <r>
      <t xml:space="preserve">ze stwierdzonym złym stanem w trakcie całego okresu sprawozdawczego </t>
    </r>
    <r>
      <rPr>
        <b/>
        <sz val="10"/>
        <color indexed="10"/>
        <rFont val="Times New Roman"/>
        <family val="1"/>
      </rPr>
      <t xml:space="preserve">tj. 01.01.2021 r. - 31.12.2021 r. </t>
    </r>
    <r>
      <rPr>
        <b/>
        <sz val="10"/>
        <rFont val="Times New Roman"/>
        <family val="1"/>
      </rPr>
      <t>(należy wykazać wszystkie skontrolowane obiekty i urządzenia, w odniesieniu do których w okresie sprawozdacwzym  stwierdzono uchybienia pod względem wymagań higienicznych i zdrowotnych (tj. zły stan higieniczno-sanitarny, w tym pod względem porządku i czystości oraz zły stan techniczny), co skutkowało wszczęciem postępowania administracyjnego, wydaniem decyzji administracyjnej, czy nałożeniu grzywny w drodze mandat karnego)</t>
    </r>
  </si>
  <si>
    <t>Liczba urządzeń i obiektów skontrolowanych do 31.12.2021 r.</t>
  </si>
  <si>
    <t>liczba przeprowadzonych kontroli do 31.12.2021 r.</t>
  </si>
  <si>
    <t>MZ 46 dział 5.1. Wkład do druku  MZ-46 Dział 5: Stan sanitarny obiektów za 01.01.2021 r. - 31.12.2021 r. POWIAT Świnoujście</t>
  </si>
  <si>
    <t>MZ 46 dział 5.2. Uzupełnienie do druku  MZ-46 Dział 5: Stan sanitarny obiektów za  2021 r. POWIAT Świnoujście</t>
  </si>
  <si>
    <r>
      <rPr>
        <b/>
        <sz val="12"/>
        <color indexed="10"/>
        <rFont val="Times New Roman"/>
        <family val="1"/>
      </rPr>
      <t>wydanych do 31.12.2021 r.</t>
    </r>
    <r>
      <rPr>
        <b/>
        <sz val="12"/>
        <rFont val="Times New Roman"/>
        <family val="1"/>
      </rPr>
      <t xml:space="preserve"> na poprawę stanu sanitarnego urządzeń, obiektów</t>
    </r>
  </si>
  <si>
    <t>MZ 46 dział 6.1. Wkład do druku  MZ-46 Dział 6: Stan sanitarny środków transportu za  2021 r. POWIAT Świnoujście</t>
  </si>
  <si>
    <t xml:space="preserve">ze stwierdzonym złym stanem  na 31.12.2021 r.                                                                        (wykazanym w dziale 6 MZ-46)                                                                            </t>
  </si>
  <si>
    <r>
      <t xml:space="preserve">ze stwierdzonym złym stanem </t>
    </r>
    <r>
      <rPr>
        <b/>
        <sz val="12"/>
        <color indexed="10"/>
        <rFont val="Times New Roman"/>
        <family val="1"/>
      </rPr>
      <t xml:space="preserve">na dzień 31.12.2021 r. </t>
    </r>
    <r>
      <rPr>
        <b/>
        <sz val="12"/>
        <rFont val="Times New Roman"/>
        <family val="1"/>
      </rPr>
      <t xml:space="preserve"> (należy wykazać wszystkie skontrolowane obiekty i urządzenia, w odniesieniu do których w okresie sprawozdawczym, w trakcie ostatniej kontroli stwierdzono uchybienia pod względem wymagań higienicznych i zdrowotnych (tj. zły stan higieniczno-sanitarny, w tym pod względem porządku i czystości oraz zły stan techniczny), co skutkowało wszczęciem postępowania administracyjnego, wydaniem decyzji administracyjnej, czy nałożeniem grzywny w drodze mandatu karnego )                                                                    </t>
    </r>
  </si>
  <si>
    <t>Liczba środków transportu według ewidencji na 31.12.2021 r.</t>
  </si>
  <si>
    <t>MZ 46 dział 6.2. Uzupełnienie do druku  MZ-46 Dział 6: Stan sanitarny środków transportu za  2021 r. POWIAT Świnoujście</t>
  </si>
  <si>
    <r>
      <rPr>
        <b/>
        <sz val="12"/>
        <color indexed="10"/>
        <rFont val="Times New Roman"/>
        <family val="1"/>
      </rPr>
      <t>wydanych w ciągu 2021 r.</t>
    </r>
    <r>
      <rPr>
        <b/>
        <sz val="12"/>
        <rFont val="Times New Roman"/>
        <family val="1"/>
      </rPr>
      <t xml:space="preserve"> na poprawę stanu sanitarnego urządzeń, obiektów</t>
    </r>
  </si>
  <si>
    <t xml:space="preserve">ze stwierdzonym złym                                      stanem na 31.12.2021 r.                                                                        (wykazanym w dziale 6 MZ-46)                                                                         </t>
  </si>
  <si>
    <t>Basen w DSW Alga, ul. Juliusza Słowackiego 33</t>
  </si>
  <si>
    <t xml:space="preserve">rdzawe plamy na grzejniku; </t>
  </si>
  <si>
    <t>brudne fugi pod natryskiem; brudne kratki rynny przelewowej jacuzzi; brązowy  osad na płytkach pod natryskiem w szatni damskiej; uszkodzone wyposażenie szatni; łuszcząca się farna na ścianie w saunach</t>
  </si>
  <si>
    <t>Basen w budynku Awangard Resort, ul. Uzdrowiskowa</t>
  </si>
  <si>
    <t>Basen w RORL Admirał I, ul. Żeromskiego</t>
  </si>
  <si>
    <t>ubytki farby z widoczną rdzą na ościeżnicy drzwi, widoczna rdza na obudowach zawiasów, obudowy lampy, na powierzchni kratek rynny przelewowej basenu, armatury na Sali z niecką basenu</t>
  </si>
  <si>
    <t>Basen w budynku Uznam Arena, ul. Godzka 5</t>
  </si>
  <si>
    <t xml:space="preserve">ciemne naloty na silikonach i fugach w kabinach prysznicowych; ciemne naloty na fugach i płytkach w brodzikach do płukaniaq stóp; </t>
  </si>
  <si>
    <t>niewłaściwe postępowanie z bielizną czystą i brudną, chrropowata powierzcnia ścian w magazynie bielizny czystej</t>
  </si>
  <si>
    <t>Hotel Hamilton, ul. Uzdrowiskowa 23</t>
  </si>
  <si>
    <t>Hotel Cis, ul. Piłsudskiego 26</t>
  </si>
  <si>
    <t>niewłaściwe postępowanie z bielizną czystą i brudną, przechowywanie zbędnych rzeczy w magazynie bielizny czystej; ciemne naloty na silikonie  w sanitariacie pokoju 101; brudna podłoga w magazynie bielizny brudnej, liczne pajęczyny w pokoju socjalnym</t>
  </si>
  <si>
    <t>Hotel Ottawiano, ul. Monte Cassino 3</t>
  </si>
  <si>
    <t>brudna umywalka w pokoju 103 i 201; pęknięte urządzenia sanitarne i ubytki sylikonów w pokojach</t>
  </si>
  <si>
    <t>Hotel Nat, ul. Kasprowicza 14</t>
  </si>
  <si>
    <t>niewłaściwe postępowanie z bielizną czystą; ciemny, śliski nalot w dolnych cząściach uszczelek drzwi kabin prysznicowych w pokocjach; brudne lodówki w pokojach; brak listew przypodłogowych, uszkodzone okleiny meblowe szafek; uszkodzone łóżka na rehabilitacji; zabrudzone tapicerki foteli i kanap w pokojach</t>
  </si>
  <si>
    <t>Hotel Radisson blu, ul. Aleja Baltic Park Molo 2</t>
  </si>
  <si>
    <t xml:space="preserve">niewłaściwe postępowanie z bielizną czystą i brudną; </t>
  </si>
  <si>
    <t>Hotel Trzy Wyspy, ul. Cieszkowskiego 1</t>
  </si>
  <si>
    <t>uszkodzone drzwi w magazynie bielizny czystej, brudnej uszkodzona okleina szafkii umywalkowej w pomieszczeniu zabiegowym, ubytki terakowty przy wejściu na pływalnię</t>
  </si>
  <si>
    <t>Kemping Relax, ul. Słowackiego 1</t>
  </si>
  <si>
    <t>zabrudzone tapicerki wersalek oraz tapczanów w domkach wypoczynkowych; uszkodzone ościeżnice w pomieszczeniu sanitarnym dla gości; brak szaf umożliwiających rozdział odzieży wierzcniej od roboczej</t>
  </si>
  <si>
    <t>DW Warta ul. Wojska Polskiego 93</t>
  </si>
  <si>
    <t>ubytki kitu szklarskiego w szybach balkonowych w pokojach; łuszcząca farba na skrzydłach balkonowych w pokojach; ubytki sylikonów i fug w sannitariatach pokoi; niewłaściwe postępowanie z bielizną czystą i brudną</t>
  </si>
  <si>
    <t>DW Lazur, ul. Słowackiego 21</t>
  </si>
  <si>
    <t>niewłaściwe postępowanie z brudną bielizną; brudna podłoga oraz zalegający na półkach kurz w magazynie bielizny czystej; zakurzone kratki wentylacyjne w pokojach dla gości</t>
  </si>
  <si>
    <t>ON Arstone, ul. Trentowskiego 1</t>
  </si>
  <si>
    <t>niewłaściwy stan techniczny magazynu bielizny czystej; rdzawe plamy powierzchni mocujących drabinki basenu</t>
  </si>
  <si>
    <t>DW Elpak, ul. Sienkiewicza 7</t>
  </si>
  <si>
    <t>pęknięta terakota w pokoju 403; rdza na metalowym koszu w sanitariacie pokoju 403; uszkodzone skrzydło drzwiowe w pokoju 309, pęknięta ściana w rogu szafy oraz uszkodzona powierzchnia półek  w miejscu magazynowania bielizny czystej; ubytki terakoty, płytek, pokryty rdzą kosz na odpady komunalne w pomieszczeniu socjalnym; niezabezpieczone gniazdo instalacji niskoprądowej, ubytek sylikonu wokół wanny, złuszczona farba na grzejniku w pomieszczeniach zabiegowych</t>
  </si>
  <si>
    <t>Rezydencja Royal Park, ul. Wyszyńskiego 10</t>
  </si>
  <si>
    <t>niewłaściwy stan techniczny pomieszczenia do magazynowania bielizny czystej; niewłaściwa powierzchnia regałów na środki czystości; brak miejsca do magazynowania bielizny brudnej; uszkodzone powierzcnie grzejników, uszkodzona powierzchnia drzwi w pomieszczeniu socjalnym; uszkodzone brodziki i ubytki silikonów w sanitariatach pokoi</t>
  </si>
  <si>
    <t>OSW, ul. Słowackiego 4-6</t>
  </si>
  <si>
    <t xml:space="preserve">rdza na armaturze ogólnodostępnego sanitariatu; uszkodzona powierzchnia drzwi w toalecie damskiej; brak listew przypodłogowych; uszkodzona powierzchnia drzwi łazienkowychuszkodzona powierzchnia szafki; uszkodzenie tynku; liczne ubytki i zabrudzenia wykładzin; rdza na ościeżnicy drzwi;  </t>
  </si>
  <si>
    <t>DW B&amp;A, ul. Okólna 16</t>
  </si>
  <si>
    <t>brak wydzielone miejsca do magazynowania środków czystościi sprzętu porządkowego, niewłaściwa powierzchnia półek w magazynie bielizny czystej i brudnej</t>
  </si>
  <si>
    <t>OSW Słowianin, ul. Niedziałkowskiego 2A</t>
  </si>
  <si>
    <t>niewłaściwe postępowanie z bielizna czystą i brudną, niewłaściwa powierzchnia półek w magazynie bielizny czystej</t>
  </si>
  <si>
    <t>Zakład Fryzjerski, ul. Konstytucji 3 Maja 27</t>
  </si>
  <si>
    <t xml:space="preserve">niewłaściwe przechowywanie narzędzi i akcesoriów po dezynfekcji; zanieczyszczona maszynka do włosów            </t>
  </si>
  <si>
    <t>Zakład Fryzjerski, ul. Wojska Polskiego 80</t>
  </si>
  <si>
    <t>niewłaściwa powierzchnia krzesła, uszkodzone powierzchnie grzejników</t>
  </si>
  <si>
    <t>brak armatury w sanitariacie, odprysk farby na ścianie, brak kratki wentylacyjnej; brak listew przypodłogowych, ciemy śliski nalot na dzwiach z natrysku</t>
  </si>
  <si>
    <t>Dworzec PKP, ul. Dworcowa 1</t>
  </si>
  <si>
    <t>Zakład tatuażu, ul. Paderewskiego 24 C</t>
  </si>
  <si>
    <t>ubytki terakoty, ruchome listwy przypodłogowe; ubytek parapetu; pęknięte płytki ścienne, uszkodzone drzwi</t>
  </si>
  <si>
    <t xml:space="preserve">Przystań jachtowa, ul. Jachtowa </t>
  </si>
  <si>
    <t>szare zacieki na suficie w sanitariacie; pęknięte płytki ścienne w sanitariacie damskim; uszkodzone drzwi w sanitariacie męskim</t>
  </si>
  <si>
    <t>Pralnia, ul. Teligi 1</t>
  </si>
  <si>
    <t>niewłaściwe postępowanie z bielizną czystą i brudną</t>
  </si>
  <si>
    <t>EKG, ul. Kościuszki 9</t>
  </si>
  <si>
    <t>niezabezpieczona płyta pilśniowa na sali,  niewłaściwa powierzchnia podłogi w magazynie na sprzęt sportowy, pęknięta szyba na sali</t>
  </si>
  <si>
    <t>Ustęp publiczny, ul. Chopina</t>
  </si>
  <si>
    <t>uszkodzone drzwi wejściowe, plamy po zalaniu na suficie sanitariatów i magazynu, uszkodzona powierzchnia grzejnika</t>
  </si>
  <si>
    <t>Ustęp publiczny ul. Chrobrego/Mieszka I</t>
  </si>
  <si>
    <t>uszkodzony przycisk spłuczki; uszkodzony korpus łącznika uchwytu dla osób z niepełnosprawnością</t>
  </si>
  <si>
    <t>Sun &amp; Snow zarządzanie apartamentami</t>
  </si>
  <si>
    <t>niewłaściwe postępowanie z bielizną czystą i brudną, niewłaściwa powierzchnia ścian, sufitów i podłóg magazynów bielizny czystej, brudnej i na środki czystości</t>
  </si>
  <si>
    <t>Baltic Apartaments zarządzanie nieruchomościami</t>
  </si>
  <si>
    <t>brak wydzielonego miejsca do magazynowania bielizny czystej, brudnej oraz środków czystości</t>
  </si>
  <si>
    <t>Cmentarz Komunalny</t>
  </si>
  <si>
    <t>12 miejsc</t>
  </si>
  <si>
    <t>REMONDIS SZCZECIN" Sp. z o.o., ul. Janiny Smoleńskiej ps. „Jachna” 35, 71-005 Szczecin</t>
  </si>
  <si>
    <t>Szpital Miejski im. Jana Garduły</t>
  </si>
  <si>
    <t>ul. Mieszka I 7, 72-600 Świnoujście</t>
  </si>
  <si>
    <t>ul. Karsiborska 11, 72-600 Świnoujście</t>
  </si>
  <si>
    <t>6 komór</t>
  </si>
  <si>
    <t>Szpital Miejski im. Jana Garduły, ul. Mieszka I 7, 72-600 Świnoujście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</si>
</sst>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Adresat&quot;;\ ????"/>
    <numFmt numFmtId="167" formatCode="0.000"/>
    <numFmt numFmtId="168" formatCode="[$-415]d\ mmmm\ yyyy"/>
    <numFmt numFmtId="169" formatCode="00\-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d/mm/yyyy"/>
    <numFmt numFmtId="175" formatCode="@&quot;Wersja elektorniczna 'e-MZ-46 EXCEL' - © Paweł Redmer WSSE N.HK Bydgoszcz&quot;"/>
    <numFmt numFmtId="176" formatCode="#,##0.000"/>
  </numFmts>
  <fonts count="1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Czcionka tekstu podstawowego"/>
      <family val="2"/>
    </font>
    <font>
      <i/>
      <sz val="9"/>
      <color indexed="8"/>
      <name val="Times New Roman"/>
      <family val="1"/>
    </font>
    <font>
      <i/>
      <sz val="9"/>
      <color indexed="8"/>
      <name val="Czcionka tekstu podstawowego"/>
      <family val="0"/>
    </font>
    <font>
      <sz val="8"/>
      <name val="Czcionka tekstu podstawowego"/>
      <family val="2"/>
    </font>
    <font>
      <i/>
      <sz val="12"/>
      <name val="Times New Roman"/>
      <family val="1"/>
    </font>
    <font>
      <b/>
      <vertAlign val="superscript"/>
      <sz val="11"/>
      <color indexed="10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Czcionka tekstu podstawowego"/>
      <family val="2"/>
    </font>
    <font>
      <i/>
      <sz val="12"/>
      <color indexed="8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indexed="3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i/>
      <sz val="8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vertAlign val="superscript"/>
      <sz val="10"/>
      <color indexed="8"/>
      <name val="Czcionka tekstu podstawowego"/>
      <family val="0"/>
    </font>
    <font>
      <sz val="11"/>
      <name val="Czcionka tekstu podstawowego"/>
      <family val="2"/>
    </font>
    <font>
      <b/>
      <sz val="2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vertAlign val="superscript"/>
      <sz val="16"/>
      <name val="Times New Roman"/>
      <family val="1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name val="Arial CE"/>
      <family val="0"/>
    </font>
    <font>
      <sz val="11"/>
      <name val="Calibri"/>
      <family val="2"/>
    </font>
    <font>
      <b/>
      <sz val="10"/>
      <name val="Calibri"/>
      <family val="2"/>
    </font>
    <font>
      <b/>
      <i/>
      <sz val="16"/>
      <color indexed="12"/>
      <name val="Times New Roman"/>
      <family val="1"/>
    </font>
    <font>
      <b/>
      <sz val="10"/>
      <color indexed="16"/>
      <name val="Arial"/>
      <family val="2"/>
    </font>
    <font>
      <u val="single"/>
      <sz val="10"/>
      <color indexed="12"/>
      <name val="Arial CE"/>
      <family val="2"/>
    </font>
    <font>
      <sz val="16"/>
      <color indexed="8"/>
      <name val="Czcionka tekstu podstawowego"/>
      <family val="2"/>
    </font>
    <font>
      <sz val="8"/>
      <color indexed="8"/>
      <name val="Calibri"/>
      <family val="2"/>
    </font>
    <font>
      <b/>
      <sz val="8"/>
      <name val="Arial CE"/>
      <family val="0"/>
    </font>
    <font>
      <sz val="10"/>
      <name val="Times New Roman"/>
      <family val="1"/>
    </font>
    <font>
      <b/>
      <sz val="28"/>
      <color indexed="12"/>
      <name val="Times New Roman"/>
      <family val="1"/>
    </font>
    <font>
      <b/>
      <sz val="14"/>
      <color indexed="8"/>
      <name val="Arial"/>
      <family val="2"/>
    </font>
    <font>
      <b/>
      <i/>
      <sz val="16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i/>
      <sz val="14"/>
      <color indexed="56"/>
      <name val="Times New Roman"/>
      <family val="1"/>
    </font>
    <font>
      <b/>
      <i/>
      <sz val="14"/>
      <name val="Times New Roman"/>
      <family val="1"/>
    </font>
    <font>
      <sz val="11"/>
      <name val="Arial CE"/>
      <family val="0"/>
    </font>
    <font>
      <sz val="14"/>
      <color indexed="8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sz val="14"/>
      <color indexed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1"/>
      <color indexed="56"/>
      <name val="Czcionka tekstu podstawowego"/>
      <family val="2"/>
    </font>
    <font>
      <b/>
      <vertAlign val="superscript"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8"/>
      <color indexed="8"/>
      <name val="Calibri"/>
      <family val="2"/>
    </font>
    <font>
      <b/>
      <i/>
      <sz val="11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0"/>
    </font>
    <font>
      <sz val="20"/>
      <color indexed="8"/>
      <name val="Czcionka tekstu podstawowego"/>
      <family val="2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b/>
      <sz val="11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  <font>
      <sz val="20"/>
      <color theme="1"/>
      <name val="Times New Roman"/>
      <family val="1"/>
    </font>
    <font>
      <sz val="20"/>
      <color theme="1"/>
      <name val="Czcionka tekstu podstawowego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zcionka tekstu podstawowego"/>
      <family val="2"/>
    </font>
    <font>
      <sz val="11"/>
      <color theme="1"/>
      <name val="Calibri"/>
      <family val="2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sz val="11"/>
      <color rgb="FFC00000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26" borderId="1" applyNumberFormat="0" applyAlignment="0" applyProtection="0"/>
    <xf numFmtId="0" fontId="117" fillId="27" borderId="2" applyNumberFormat="0" applyAlignment="0" applyProtection="0"/>
    <xf numFmtId="0" fontId="11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3" applyNumberFormat="0" applyFill="0" applyAlignment="0" applyProtection="0"/>
    <xf numFmtId="0" fontId="121" fillId="29" borderId="4" applyNumberFormat="0" applyAlignment="0" applyProtection="0"/>
    <xf numFmtId="0" fontId="122" fillId="0" borderId="5" applyNumberFormat="0" applyFill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4" fillId="0" borderId="0" applyNumberFormat="0" applyFill="0" applyBorder="0" applyAlignment="0" applyProtection="0"/>
    <xf numFmtId="0" fontId="125" fillId="30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126" fillId="27" borderId="1" applyNumberFormat="0" applyAlignment="0" applyProtection="0"/>
    <xf numFmtId="0" fontId="1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8" fillId="0" borderId="8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2" fillId="32" borderId="0" applyNumberFormat="0" applyBorder="0" applyAlignment="0" applyProtection="0"/>
  </cellStyleXfs>
  <cellXfs count="823">
    <xf numFmtId="0" fontId="0" fillId="0" borderId="0" xfId="0" applyAlignment="1">
      <alignment/>
    </xf>
    <xf numFmtId="0" fontId="23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/>
      <protection/>
    </xf>
    <xf numFmtId="0" fontId="4" fillId="0" borderId="0" xfId="52" applyFont="1" applyBorder="1" applyAlignment="1">
      <alignment wrapText="1"/>
      <protection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0" fillId="0" borderId="0" xfId="0" applyAlignment="1">
      <alignment wrapText="1"/>
    </xf>
    <xf numFmtId="0" fontId="25" fillId="0" borderId="1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10" xfId="52" applyFont="1" applyBorder="1">
      <alignment/>
      <protection/>
    </xf>
    <xf numFmtId="0" fontId="16" fillId="0" borderId="12" xfId="52" applyFont="1" applyBorder="1">
      <alignment/>
      <protection/>
    </xf>
    <xf numFmtId="0" fontId="16" fillId="0" borderId="10" xfId="52" applyFont="1" applyBorder="1" applyAlignment="1">
      <alignment wrapText="1"/>
      <protection/>
    </xf>
    <xf numFmtId="0" fontId="16" fillId="0" borderId="10" xfId="52" applyFont="1" applyFill="1" applyBorder="1">
      <alignment/>
      <protection/>
    </xf>
    <xf numFmtId="0" fontId="16" fillId="0" borderId="0" xfId="52" applyFont="1" applyBorder="1">
      <alignment/>
      <protection/>
    </xf>
    <xf numFmtId="0" fontId="16" fillId="0" borderId="0" xfId="52" applyFont="1" applyFill="1" applyBorder="1">
      <alignment/>
      <protection/>
    </xf>
    <xf numFmtId="0" fontId="18" fillId="0" borderId="0" xfId="52" applyFont="1" applyBorder="1" applyAlignment="1">
      <alignment/>
      <protection/>
    </xf>
    <xf numFmtId="0" fontId="8" fillId="0" borderId="0" xfId="52" applyFont="1" applyBorder="1" applyAlignment="1">
      <alignment vertical="center"/>
      <protection/>
    </xf>
    <xf numFmtId="0" fontId="16" fillId="0" borderId="11" xfId="52" applyFont="1" applyBorder="1">
      <alignment/>
      <protection/>
    </xf>
    <xf numFmtId="0" fontId="0" fillId="0" borderId="13" xfId="0" applyBorder="1" applyAlignment="1">
      <alignment/>
    </xf>
    <xf numFmtId="0" fontId="13" fillId="0" borderId="0" xfId="52" applyFont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14" xfId="52" applyNumberFormat="1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8" fillId="0" borderId="13" xfId="52" applyFont="1" applyBorder="1" applyAlignment="1">
      <alignment vertical="center"/>
      <protection/>
    </xf>
    <xf numFmtId="0" fontId="0" fillId="0" borderId="0" xfId="0" applyBorder="1" applyAlignment="1">
      <alignment/>
    </xf>
    <xf numFmtId="0" fontId="21" fillId="0" borderId="0" xfId="52" applyFont="1" applyBorder="1" applyAlignment="1">
      <alignment/>
      <protection/>
    </xf>
    <xf numFmtId="0" fontId="7" fillId="0" borderId="16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vertical="center"/>
      <protection/>
    </xf>
    <xf numFmtId="0" fontId="16" fillId="0" borderId="18" xfId="52" applyFont="1" applyBorder="1" applyAlignment="1">
      <alignment horizontal="left" vertical="center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vertical="center"/>
      <protection/>
    </xf>
    <xf numFmtId="0" fontId="16" fillId="0" borderId="10" xfId="52" applyFont="1" applyBorder="1" applyAlignment="1">
      <alignment horizontal="left" vertical="center" wrapText="1"/>
      <protection/>
    </xf>
    <xf numFmtId="0" fontId="0" fillId="0" borderId="20" xfId="0" applyBorder="1" applyAlignment="1">
      <alignment/>
    </xf>
    <xf numFmtId="0" fontId="8" fillId="0" borderId="0" xfId="52" applyFont="1" applyBorder="1" applyAlignment="1">
      <alignment horizontal="left" vertical="center"/>
      <protection/>
    </xf>
    <xf numFmtId="0" fontId="4" fillId="0" borderId="17" xfId="52" applyFont="1" applyBorder="1">
      <alignment/>
      <protection/>
    </xf>
    <xf numFmtId="0" fontId="22" fillId="0" borderId="0" xfId="0" applyFont="1" applyBorder="1" applyAlignment="1">
      <alignment/>
    </xf>
    <xf numFmtId="0" fontId="0" fillId="0" borderId="21" xfId="0" applyBorder="1" applyAlignment="1">
      <alignment/>
    </xf>
    <xf numFmtId="0" fontId="16" fillId="0" borderId="21" xfId="52" applyFont="1" applyFill="1" applyBorder="1">
      <alignment/>
      <protection/>
    </xf>
    <xf numFmtId="0" fontId="16" fillId="0" borderId="21" xfId="52" applyFont="1" applyBorder="1">
      <alignment/>
      <protection/>
    </xf>
    <xf numFmtId="0" fontId="16" fillId="0" borderId="0" xfId="52" applyFont="1">
      <alignment/>
      <protection/>
    </xf>
    <xf numFmtId="0" fontId="16" fillId="0" borderId="22" xfId="52" applyFont="1" applyBorder="1" applyAlignment="1">
      <alignment horizontal="left" wrapText="1"/>
      <protection/>
    </xf>
    <xf numFmtId="0" fontId="16" fillId="0" borderId="22" xfId="52" applyFont="1" applyBorder="1" applyAlignment="1">
      <alignment wrapText="1"/>
      <protection/>
    </xf>
    <xf numFmtId="0" fontId="16" fillId="0" borderId="23" xfId="52" applyFont="1" applyBorder="1" applyAlignment="1">
      <alignment wrapText="1"/>
      <protection/>
    </xf>
    <xf numFmtId="0" fontId="10" fillId="0" borderId="0" xfId="0" applyFont="1" applyAlignment="1">
      <alignment vertical="center"/>
    </xf>
    <xf numFmtId="0" fontId="8" fillId="0" borderId="10" xfId="52" applyFont="1" applyBorder="1" applyAlignment="1">
      <alignment wrapText="1"/>
      <protection/>
    </xf>
    <xf numFmtId="0" fontId="23" fillId="0" borderId="0" xfId="0" applyFont="1" applyAlignment="1">
      <alignment wrapText="1"/>
    </xf>
    <xf numFmtId="0" fontId="7" fillId="0" borderId="13" xfId="52" applyFont="1" applyBorder="1" applyAlignment="1">
      <alignment horizontal="center" vertical="center"/>
      <protection/>
    </xf>
    <xf numFmtId="0" fontId="16" fillId="0" borderId="22" xfId="52" applyFont="1" applyBorder="1" applyAlignment="1">
      <alignment horizontal="left" vertical="center"/>
      <protection/>
    </xf>
    <xf numFmtId="0" fontId="16" fillId="0" borderId="22" xfId="52" applyFont="1" applyBorder="1" applyAlignment="1">
      <alignment vertical="center"/>
      <protection/>
    </xf>
    <xf numFmtId="0" fontId="16" fillId="0" borderId="10" xfId="52" applyFont="1" applyBorder="1" applyAlignment="1">
      <alignment vertical="center" wrapText="1"/>
      <protection/>
    </xf>
    <xf numFmtId="0" fontId="8" fillId="0" borderId="17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horizontal="left" vertical="center"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5" fillId="0" borderId="23" xfId="5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33" fillId="33" borderId="0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32" fillId="34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8" fillId="34" borderId="12" xfId="52" applyFont="1" applyFill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7" fillId="0" borderId="24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133" fillId="0" borderId="0" xfId="0" applyFont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134" fillId="0" borderId="0" xfId="0" applyFont="1" applyAlignment="1">
      <alignment/>
    </xf>
    <xf numFmtId="0" fontId="48" fillId="0" borderId="22" xfId="0" applyFont="1" applyBorder="1" applyAlignment="1">
      <alignment horizontal="center" vertical="center" wrapText="1"/>
    </xf>
    <xf numFmtId="0" fontId="135" fillId="0" borderId="0" xfId="0" applyFont="1" applyAlignment="1">
      <alignment/>
    </xf>
    <xf numFmtId="0" fontId="49" fillId="0" borderId="0" xfId="0" applyFont="1" applyAlignment="1">
      <alignment/>
    </xf>
    <xf numFmtId="0" fontId="136" fillId="0" borderId="0" xfId="0" applyFont="1" applyAlignment="1">
      <alignment horizontal="left" vertical="center"/>
    </xf>
    <xf numFmtId="0" fontId="28" fillId="34" borderId="16" xfId="52" applyFont="1" applyFill="1" applyBorder="1" applyAlignment="1">
      <alignment horizontal="center" vertical="center"/>
      <protection/>
    </xf>
    <xf numFmtId="0" fontId="16" fillId="0" borderId="11" xfId="52" applyFont="1" applyFill="1" applyBorder="1">
      <alignment/>
      <protection/>
    </xf>
    <xf numFmtId="0" fontId="15" fillId="0" borderId="10" xfId="0" applyFont="1" applyFill="1" applyBorder="1" applyAlignment="1">
      <alignment/>
    </xf>
    <xf numFmtId="0" fontId="8" fillId="0" borderId="10" xfId="52" applyFont="1" applyFill="1" applyBorder="1">
      <alignment/>
      <protection/>
    </xf>
    <xf numFmtId="0" fontId="15" fillId="0" borderId="15" xfId="0" applyFont="1" applyFill="1" applyBorder="1" applyAlignment="1">
      <alignment/>
    </xf>
    <xf numFmtId="0" fontId="16" fillId="0" borderId="10" xfId="52" applyFont="1" applyFill="1" applyBorder="1" applyAlignment="1">
      <alignment horizontal="left"/>
      <protection/>
    </xf>
    <xf numFmtId="0" fontId="16" fillId="0" borderId="22" xfId="52" applyFont="1" applyFill="1" applyBorder="1">
      <alignment/>
      <protection/>
    </xf>
    <xf numFmtId="0" fontId="16" fillId="0" borderId="15" xfId="52" applyFont="1" applyFill="1" applyBorder="1">
      <alignment/>
      <protection/>
    </xf>
    <xf numFmtId="0" fontId="4" fillId="0" borderId="11" xfId="52" applyFont="1" applyFill="1" applyBorder="1">
      <alignment/>
      <protection/>
    </xf>
    <xf numFmtId="0" fontId="4" fillId="0" borderId="25" xfId="52" applyFont="1" applyFill="1" applyBorder="1">
      <alignment/>
      <protection/>
    </xf>
    <xf numFmtId="0" fontId="0" fillId="0" borderId="2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7" xfId="0" applyFill="1" applyBorder="1" applyAlignment="1">
      <alignment/>
    </xf>
    <xf numFmtId="0" fontId="4" fillId="0" borderId="10" xfId="52" applyFont="1" applyFill="1" applyBorder="1">
      <alignment/>
      <protection/>
    </xf>
    <xf numFmtId="0" fontId="0" fillId="0" borderId="2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0" fontId="31" fillId="0" borderId="28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5" fillId="0" borderId="22" xfId="52" applyFont="1" applyFill="1" applyBorder="1">
      <alignment/>
      <protection/>
    </xf>
    <xf numFmtId="0" fontId="16" fillId="0" borderId="28" xfId="52" applyFont="1" applyFill="1" applyBorder="1">
      <alignment/>
      <protection/>
    </xf>
    <xf numFmtId="0" fontId="4" fillId="0" borderId="22" xfId="52" applyFont="1" applyFill="1" applyBorder="1">
      <alignment/>
      <protection/>
    </xf>
    <xf numFmtId="0" fontId="16" fillId="0" borderId="12" xfId="52" applyFont="1" applyFill="1" applyBorder="1" applyAlignment="1">
      <alignment wrapText="1"/>
      <protection/>
    </xf>
    <xf numFmtId="0" fontId="28" fillId="0" borderId="12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center" vertical="center" wrapText="1"/>
      <protection/>
    </xf>
    <xf numFmtId="0" fontId="12" fillId="0" borderId="12" xfId="52" applyFont="1" applyFill="1" applyBorder="1" applyAlignment="1">
      <alignment wrapText="1"/>
      <protection/>
    </xf>
    <xf numFmtId="0" fontId="16" fillId="0" borderId="30" xfId="52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57" fillId="35" borderId="31" xfId="53" applyFont="1" applyFill="1" applyBorder="1" applyAlignment="1">
      <alignment/>
      <protection/>
    </xf>
    <xf numFmtId="0" fontId="38" fillId="35" borderId="32" xfId="53" applyFill="1" applyBorder="1">
      <alignment/>
      <protection/>
    </xf>
    <xf numFmtId="0" fontId="38" fillId="0" borderId="0" xfId="53" applyFill="1" applyBorder="1">
      <alignment/>
      <protection/>
    </xf>
    <xf numFmtId="0" fontId="9" fillId="36" borderId="33" xfId="53" applyFont="1" applyFill="1" applyBorder="1" applyAlignment="1">
      <alignment horizontal="left"/>
      <protection/>
    </xf>
    <xf numFmtId="0" fontId="38" fillId="0" borderId="33" xfId="53" applyFont="1" applyBorder="1" applyAlignment="1" applyProtection="1">
      <alignment horizontal="left" wrapText="1"/>
      <protection locked="0"/>
    </xf>
    <xf numFmtId="0" fontId="38" fillId="37" borderId="0" xfId="53" applyFill="1" applyBorder="1">
      <alignment/>
      <protection/>
    </xf>
    <xf numFmtId="174" fontId="58" fillId="0" borderId="33" xfId="44" applyNumberFormat="1" applyFont="1" applyFill="1" applyBorder="1" applyAlignment="1" applyProtection="1">
      <alignment horizontal="left" wrapText="1"/>
      <protection locked="0"/>
    </xf>
    <xf numFmtId="0" fontId="38" fillId="0" borderId="0" xfId="53" applyFont="1" applyFill="1" applyBorder="1">
      <alignment/>
      <protection/>
    </xf>
    <xf numFmtId="0" fontId="34" fillId="34" borderId="11" xfId="52" applyFont="1" applyFill="1" applyBorder="1" applyAlignment="1">
      <alignment horizontal="center" vertical="center" wrapText="1"/>
      <protection/>
    </xf>
    <xf numFmtId="0" fontId="34" fillId="34" borderId="14" xfId="52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61" fillId="38" borderId="10" xfId="0" applyFont="1" applyFill="1" applyBorder="1" applyAlignment="1">
      <alignment vertical="center"/>
    </xf>
    <xf numFmtId="0" fontId="53" fillId="38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/>
    </xf>
    <xf numFmtId="2" fontId="55" fillId="0" borderId="10" xfId="0" applyNumberFormat="1" applyFont="1" applyFill="1" applyBorder="1" applyAlignment="1">
      <alignment vertical="center"/>
    </xf>
    <xf numFmtId="0" fontId="28" fillId="39" borderId="12" xfId="52" applyFont="1" applyFill="1" applyBorder="1" applyAlignment="1">
      <alignment horizontal="center" vertical="center" wrapText="1"/>
      <protection/>
    </xf>
    <xf numFmtId="0" fontId="34" fillId="34" borderId="26" xfId="52" applyFont="1" applyFill="1" applyBorder="1" applyAlignment="1">
      <alignment horizontal="center" vertical="center" wrapText="1"/>
      <protection/>
    </xf>
    <xf numFmtId="0" fontId="28" fillId="34" borderId="34" xfId="52" applyFont="1" applyFill="1" applyBorder="1" applyAlignment="1">
      <alignment horizontal="center" vertical="center" wrapText="1"/>
      <protection/>
    </xf>
    <xf numFmtId="0" fontId="32" fillId="34" borderId="12" xfId="0" applyFont="1" applyFill="1" applyBorder="1" applyAlignment="1">
      <alignment horizontal="center"/>
    </xf>
    <xf numFmtId="0" fontId="34" fillId="4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4" fillId="41" borderId="35" xfId="0" applyFont="1" applyFill="1" applyBorder="1" applyAlignment="1">
      <alignment horizontal="center" vertical="center" wrapText="1"/>
    </xf>
    <xf numFmtId="0" fontId="37" fillId="33" borderId="36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23" fillId="0" borderId="22" xfId="0" applyFont="1" applyBorder="1" applyAlignment="1">
      <alignment/>
    </xf>
    <xf numFmtId="0" fontId="7" fillId="42" borderId="38" xfId="52" applyFont="1" applyFill="1" applyBorder="1" applyAlignment="1">
      <alignment horizontal="center" vertical="center" wrapText="1"/>
      <protection/>
    </xf>
    <xf numFmtId="0" fontId="7" fillId="42" borderId="39" xfId="52" applyFont="1" applyFill="1" applyBorder="1" applyAlignment="1">
      <alignment horizontal="center" vertical="center" wrapText="1"/>
      <protection/>
    </xf>
    <xf numFmtId="0" fontId="7" fillId="43" borderId="15" xfId="52" applyFont="1" applyFill="1" applyBorder="1" applyAlignment="1">
      <alignment horizontal="center" vertical="center"/>
      <protection/>
    </xf>
    <xf numFmtId="0" fontId="8" fillId="43" borderId="22" xfId="52" applyFont="1" applyFill="1" applyBorder="1">
      <alignment/>
      <protection/>
    </xf>
    <xf numFmtId="0" fontId="8" fillId="43" borderId="10" xfId="52" applyFont="1" applyFill="1" applyBorder="1">
      <alignment/>
      <protection/>
    </xf>
    <xf numFmtId="0" fontId="8" fillId="43" borderId="29" xfId="52" applyFont="1" applyFill="1" applyBorder="1">
      <alignment/>
      <protection/>
    </xf>
    <xf numFmtId="0" fontId="8" fillId="43" borderId="22" xfId="52" applyFont="1" applyFill="1" applyBorder="1" applyAlignment="1">
      <alignment wrapText="1"/>
      <protection/>
    </xf>
    <xf numFmtId="0" fontId="17" fillId="42" borderId="40" xfId="52" applyFont="1" applyFill="1" applyBorder="1">
      <alignment/>
      <protection/>
    </xf>
    <xf numFmtId="0" fontId="17" fillId="42" borderId="41" xfId="52" applyFont="1" applyFill="1" applyBorder="1">
      <alignment/>
      <protection/>
    </xf>
    <xf numFmtId="0" fontId="8" fillId="42" borderId="0" xfId="52" applyFont="1" applyFill="1" applyBorder="1" applyAlignment="1">
      <alignment vertical="center"/>
      <protection/>
    </xf>
    <xf numFmtId="0" fontId="7" fillId="42" borderId="17" xfId="52" applyFont="1" applyFill="1" applyBorder="1" applyAlignment="1">
      <alignment horizontal="center" vertical="center"/>
      <protection/>
    </xf>
    <xf numFmtId="0" fontId="8" fillId="42" borderId="10" xfId="52" applyFont="1" applyFill="1" applyBorder="1" applyAlignment="1">
      <alignment horizontal="center" vertical="center" wrapText="1"/>
      <protection/>
    </xf>
    <xf numFmtId="0" fontId="7" fillId="42" borderId="42" xfId="52" applyFont="1" applyFill="1" applyBorder="1" applyAlignment="1">
      <alignment horizontal="center" vertical="center" wrapText="1"/>
      <protection/>
    </xf>
    <xf numFmtId="0" fontId="7" fillId="43" borderId="16" xfId="52" applyFont="1" applyFill="1" applyBorder="1" applyAlignment="1">
      <alignment horizontal="center" vertical="center"/>
      <protection/>
    </xf>
    <xf numFmtId="0" fontId="7" fillId="42" borderId="43" xfId="52" applyFont="1" applyFill="1" applyBorder="1" applyAlignment="1">
      <alignment horizontal="center" vertical="center"/>
      <protection/>
    </xf>
    <xf numFmtId="0" fontId="8" fillId="42" borderId="44" xfId="52" applyFont="1" applyFill="1" applyBorder="1" applyAlignment="1">
      <alignment horizontal="center" wrapText="1"/>
      <protection/>
    </xf>
    <xf numFmtId="0" fontId="8" fillId="42" borderId="0" xfId="52" applyFont="1" applyFill="1" applyBorder="1" applyAlignment="1">
      <alignment horizontal="center" wrapText="1"/>
      <protection/>
    </xf>
    <xf numFmtId="0" fontId="7" fillId="42" borderId="17" xfId="52" applyFont="1" applyFill="1" applyBorder="1" applyAlignment="1">
      <alignment horizontal="center" vertical="center" wrapText="1"/>
      <protection/>
    </xf>
    <xf numFmtId="0" fontId="8" fillId="42" borderId="26" xfId="52" applyFont="1" applyFill="1" applyBorder="1" applyAlignment="1">
      <alignment horizontal="center" wrapText="1"/>
      <protection/>
    </xf>
    <xf numFmtId="0" fontId="8" fillId="42" borderId="37" xfId="52" applyFont="1" applyFill="1" applyBorder="1" applyAlignment="1">
      <alignment horizontal="center" wrapText="1"/>
      <protection/>
    </xf>
    <xf numFmtId="0" fontId="7" fillId="42" borderId="27" xfId="52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/>
    </xf>
    <xf numFmtId="0" fontId="20" fillId="43" borderId="45" xfId="52" applyFont="1" applyFill="1" applyBorder="1" applyAlignment="1">
      <alignment horizontal="center" vertical="center" wrapText="1"/>
      <protection/>
    </xf>
    <xf numFmtId="0" fontId="8" fillId="43" borderId="12" xfId="52" applyFont="1" applyFill="1" applyBorder="1" applyAlignment="1">
      <alignment horizontal="center" vertical="center" wrapText="1"/>
      <protection/>
    </xf>
    <xf numFmtId="0" fontId="8" fillId="43" borderId="12" xfId="52" applyFont="1" applyFill="1" applyBorder="1" applyAlignment="1">
      <alignment wrapText="1"/>
      <protection/>
    </xf>
    <xf numFmtId="0" fontId="20" fillId="43" borderId="15" xfId="52" applyFont="1" applyFill="1" applyBorder="1" applyAlignment="1">
      <alignment horizontal="center" vertical="center" wrapText="1"/>
      <protection/>
    </xf>
    <xf numFmtId="0" fontId="20" fillId="43" borderId="15" xfId="52" applyFont="1" applyFill="1" applyBorder="1" applyAlignment="1">
      <alignment horizontal="center" vertical="center"/>
      <protection/>
    </xf>
    <xf numFmtId="0" fontId="8" fillId="43" borderId="30" xfId="52" applyFont="1" applyFill="1" applyBorder="1">
      <alignment/>
      <protection/>
    </xf>
    <xf numFmtId="0" fontId="17" fillId="42" borderId="46" xfId="52" applyFont="1" applyFill="1" applyBorder="1" applyAlignment="1">
      <alignment/>
      <protection/>
    </xf>
    <xf numFmtId="0" fontId="10" fillId="0" borderId="10" xfId="0" applyFont="1" applyBorder="1" applyAlignment="1">
      <alignment wrapText="1"/>
    </xf>
    <xf numFmtId="0" fontId="119" fillId="0" borderId="33" xfId="44" applyNumberFormat="1" applyFill="1" applyBorder="1" applyAlignment="1" applyProtection="1">
      <alignment horizontal="left" wrapText="1"/>
      <protection locked="0"/>
    </xf>
    <xf numFmtId="0" fontId="16" fillId="13" borderId="47" xfId="52" applyFont="1" applyFill="1" applyBorder="1" applyAlignment="1">
      <alignment horizontal="left"/>
      <protection/>
    </xf>
    <xf numFmtId="0" fontId="8" fillId="0" borderId="23" xfId="52" applyFont="1" applyBorder="1" applyAlignment="1">
      <alignment wrapText="1"/>
      <protection/>
    </xf>
    <xf numFmtId="0" fontId="8" fillId="38" borderId="29" xfId="52" applyFont="1" applyFill="1" applyBorder="1">
      <alignment/>
      <protection/>
    </xf>
    <xf numFmtId="0" fontId="8" fillId="38" borderId="10" xfId="52" applyFont="1" applyFill="1" applyBorder="1">
      <alignment/>
      <protection/>
    </xf>
    <xf numFmtId="0" fontId="8" fillId="38" borderId="11" xfId="52" applyFont="1" applyFill="1" applyBorder="1">
      <alignment/>
      <protection/>
    </xf>
    <xf numFmtId="0" fontId="5" fillId="0" borderId="48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42" borderId="49" xfId="52" applyFont="1" applyFill="1" applyBorder="1" applyAlignment="1">
      <alignment vertical="center"/>
      <protection/>
    </xf>
    <xf numFmtId="0" fontId="8" fillId="42" borderId="50" xfId="52" applyFont="1" applyFill="1" applyBorder="1" applyAlignment="1">
      <alignment vertical="center"/>
      <protection/>
    </xf>
    <xf numFmtId="0" fontId="16" fillId="44" borderId="10" xfId="52" applyFont="1" applyFill="1" applyBorder="1">
      <alignment/>
      <protection/>
    </xf>
    <xf numFmtId="0" fontId="15" fillId="44" borderId="10" xfId="0" applyFont="1" applyFill="1" applyBorder="1" applyAlignment="1">
      <alignment/>
    </xf>
    <xf numFmtId="0" fontId="15" fillId="44" borderId="15" xfId="0" applyFont="1" applyFill="1" applyBorder="1" applyAlignment="1">
      <alignment/>
    </xf>
    <xf numFmtId="0" fontId="137" fillId="0" borderId="10" xfId="0" applyFont="1" applyBorder="1" applyAlignment="1">
      <alignment/>
    </xf>
    <xf numFmtId="0" fontId="137" fillId="0" borderId="15" xfId="0" applyFont="1" applyBorder="1" applyAlignment="1">
      <alignment/>
    </xf>
    <xf numFmtId="0" fontId="15" fillId="0" borderId="38" xfId="0" applyFont="1" applyFill="1" applyBorder="1" applyAlignment="1">
      <alignment/>
    </xf>
    <xf numFmtId="0" fontId="16" fillId="0" borderId="38" xfId="52" applyFont="1" applyFill="1" applyBorder="1">
      <alignment/>
      <protection/>
    </xf>
    <xf numFmtId="0" fontId="137" fillId="0" borderId="38" xfId="0" applyFont="1" applyBorder="1" applyAlignment="1">
      <alignment/>
    </xf>
    <xf numFmtId="0" fontId="137" fillId="0" borderId="51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52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6" fillId="0" borderId="10" xfId="52" applyFont="1" applyFill="1" applyBorder="1" applyAlignment="1">
      <alignment/>
      <protection/>
    </xf>
    <xf numFmtId="0" fontId="14" fillId="45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138" fillId="0" borderId="0" xfId="0" applyFont="1" applyAlignment="1">
      <alignment/>
    </xf>
    <xf numFmtId="0" fontId="8" fillId="0" borderId="38" xfId="0" applyFont="1" applyFill="1" applyBorder="1" applyAlignment="1" applyProtection="1">
      <alignment horizontal="left" vertical="center" wrapText="1"/>
      <protection/>
    </xf>
    <xf numFmtId="0" fontId="14" fillId="45" borderId="36" xfId="0" applyFont="1" applyFill="1" applyBorder="1" applyAlignment="1">
      <alignment horizontal="center"/>
    </xf>
    <xf numFmtId="0" fontId="72" fillId="33" borderId="53" xfId="0" applyFont="1" applyFill="1" applyBorder="1" applyAlignment="1">
      <alignment horizontal="left" vertical="center"/>
    </xf>
    <xf numFmtId="0" fontId="8" fillId="40" borderId="36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5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43" xfId="0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6" fillId="0" borderId="51" xfId="0" applyFont="1" applyBorder="1" applyAlignment="1">
      <alignment/>
    </xf>
    <xf numFmtId="0" fontId="16" fillId="46" borderId="10" xfId="0" applyFont="1" applyFill="1" applyBorder="1" applyAlignment="1">
      <alignment horizontal="center" vertical="center"/>
    </xf>
    <xf numFmtId="0" fontId="16" fillId="46" borderId="38" xfId="0" applyFont="1" applyFill="1" applyBorder="1" applyAlignment="1">
      <alignment horizontal="center" vertical="center"/>
    </xf>
    <xf numFmtId="0" fontId="16" fillId="47" borderId="18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vertical="center"/>
    </xf>
    <xf numFmtId="0" fontId="138" fillId="0" borderId="0" xfId="0" applyFont="1" applyBorder="1" applyAlignment="1">
      <alignment/>
    </xf>
    <xf numFmtId="0" fontId="138" fillId="0" borderId="0" xfId="0" applyFont="1" applyBorder="1" applyAlignment="1">
      <alignment wrapText="1"/>
    </xf>
    <xf numFmtId="0" fontId="138" fillId="0" borderId="0" xfId="0" applyFont="1" applyAlignment="1">
      <alignment wrapText="1"/>
    </xf>
    <xf numFmtId="0" fontId="15" fillId="48" borderId="55" xfId="0" applyFont="1" applyFill="1" applyBorder="1" applyAlignment="1">
      <alignment/>
    </xf>
    <xf numFmtId="0" fontId="137" fillId="48" borderId="55" xfId="0" applyFont="1" applyFill="1" applyBorder="1" applyAlignment="1">
      <alignment/>
    </xf>
    <xf numFmtId="0" fontId="137" fillId="48" borderId="43" xfId="0" applyFont="1" applyFill="1" applyBorder="1" applyAlignment="1">
      <alignment/>
    </xf>
    <xf numFmtId="0" fontId="8" fillId="48" borderId="18" xfId="52" applyFont="1" applyFill="1" applyBorder="1" applyAlignment="1">
      <alignment horizontal="center" vertical="center" wrapText="1"/>
      <protection/>
    </xf>
    <xf numFmtId="0" fontId="8" fillId="48" borderId="54" xfId="52" applyFont="1" applyFill="1" applyBorder="1" applyAlignment="1">
      <alignment horizontal="center" vertical="center" wrapText="1"/>
      <protection/>
    </xf>
    <xf numFmtId="0" fontId="15" fillId="0" borderId="26" xfId="0" applyFont="1" applyBorder="1" applyAlignment="1">
      <alignment horizontal="center"/>
    </xf>
    <xf numFmtId="0" fontId="137" fillId="0" borderId="11" xfId="0" applyFont="1" applyBorder="1" applyAlignment="1">
      <alignment/>
    </xf>
    <xf numFmtId="0" fontId="137" fillId="0" borderId="14" xfId="0" applyFont="1" applyBorder="1" applyAlignment="1">
      <alignment/>
    </xf>
    <xf numFmtId="0" fontId="72" fillId="33" borderId="48" xfId="0" applyFont="1" applyFill="1" applyBorder="1" applyAlignment="1">
      <alignment horizontal="left" vertical="center"/>
    </xf>
    <xf numFmtId="0" fontId="15" fillId="48" borderId="56" xfId="0" applyFont="1" applyFill="1" applyBorder="1" applyAlignment="1">
      <alignment horizontal="center"/>
    </xf>
    <xf numFmtId="0" fontId="8" fillId="48" borderId="18" xfId="0" applyFont="1" applyFill="1" applyBorder="1" applyAlignment="1">
      <alignment horizontal="center" vertical="center"/>
    </xf>
    <xf numFmtId="0" fontId="8" fillId="48" borderId="54" xfId="0" applyFont="1" applyFill="1" applyBorder="1" applyAlignment="1">
      <alignment horizontal="center" vertical="center"/>
    </xf>
    <xf numFmtId="0" fontId="16" fillId="0" borderId="22" xfId="52" applyFont="1" applyFill="1" applyBorder="1" applyAlignment="1">
      <alignment vertical="center"/>
      <protection/>
    </xf>
    <xf numFmtId="0" fontId="8" fillId="0" borderId="22" xfId="52" applyFont="1" applyFill="1" applyBorder="1" applyAlignment="1">
      <alignment vertical="center"/>
      <protection/>
    </xf>
    <xf numFmtId="0" fontId="16" fillId="13" borderId="10" xfId="52" applyFont="1" applyFill="1" applyBorder="1" applyAlignment="1">
      <alignment/>
      <protection/>
    </xf>
    <xf numFmtId="0" fontId="7" fillId="43" borderId="14" xfId="52" applyNumberFormat="1" applyFont="1" applyFill="1" applyBorder="1" applyAlignment="1">
      <alignment horizontal="center" vertical="center"/>
      <protection/>
    </xf>
    <xf numFmtId="0" fontId="16" fillId="44" borderId="47" xfId="52" applyFont="1" applyFill="1" applyBorder="1" applyAlignment="1">
      <alignment horizontal="left"/>
      <protection/>
    </xf>
    <xf numFmtId="0" fontId="7" fillId="44" borderId="15" xfId="52" applyFont="1" applyFill="1" applyBorder="1" applyAlignment="1">
      <alignment horizontal="center" vertical="center"/>
      <protection/>
    </xf>
    <xf numFmtId="0" fontId="16" fillId="44" borderId="15" xfId="0" applyFont="1" applyFill="1" applyBorder="1" applyAlignment="1">
      <alignment/>
    </xf>
    <xf numFmtId="0" fontId="10" fillId="0" borderId="0" xfId="0" applyFont="1" applyAlignment="1">
      <alignment horizontal="left" vertical="center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Border="1" applyAlignment="1">
      <alignment horizontal="center" vertical="center"/>
      <protection/>
    </xf>
    <xf numFmtId="0" fontId="7" fillId="44" borderId="10" xfId="52" applyFont="1" applyFill="1" applyBorder="1" applyAlignment="1">
      <alignment horizontal="center" vertical="center"/>
      <protection/>
    </xf>
    <xf numFmtId="0" fontId="7" fillId="44" borderId="10" xfId="52" applyNumberFormat="1" applyFont="1" applyFill="1" applyBorder="1" applyAlignment="1">
      <alignment horizontal="center" vertical="center"/>
      <protection/>
    </xf>
    <xf numFmtId="0" fontId="7" fillId="43" borderId="10" xfId="52" applyFont="1" applyFill="1" applyBorder="1" applyAlignment="1">
      <alignment horizontal="center" vertical="center"/>
      <protection/>
    </xf>
    <xf numFmtId="0" fontId="7" fillId="42" borderId="10" xfId="52" applyFont="1" applyFill="1" applyBorder="1" applyAlignment="1">
      <alignment horizontal="center" vertical="center"/>
      <protection/>
    </xf>
    <xf numFmtId="0" fontId="7" fillId="38" borderId="10" xfId="52" applyFont="1" applyFill="1" applyBorder="1" applyAlignment="1">
      <alignment horizontal="center" vertical="center"/>
      <protection/>
    </xf>
    <xf numFmtId="0" fontId="8" fillId="38" borderId="22" xfId="52" applyFont="1" applyFill="1" applyBorder="1">
      <alignment/>
      <protection/>
    </xf>
    <xf numFmtId="0" fontId="8" fillId="38" borderId="28" xfId="52" applyFont="1" applyFill="1" applyBorder="1">
      <alignment/>
      <protection/>
    </xf>
    <xf numFmtId="0" fontId="7" fillId="0" borderId="36" xfId="52" applyFont="1" applyBorder="1" applyAlignment="1">
      <alignment horizontal="center" vertical="center"/>
      <protection/>
    </xf>
    <xf numFmtId="0" fontId="7" fillId="38" borderId="16" xfId="52" applyFont="1" applyFill="1" applyBorder="1" applyAlignment="1">
      <alignment horizontal="center" vertical="center"/>
      <protection/>
    </xf>
    <xf numFmtId="0" fontId="7" fillId="42" borderId="10" xfId="52" applyNumberFormat="1" applyFont="1" applyFill="1" applyBorder="1" applyAlignment="1">
      <alignment horizontal="center" vertical="center"/>
      <protection/>
    </xf>
    <xf numFmtId="0" fontId="8" fillId="43" borderId="57" xfId="52" applyFont="1" applyFill="1" applyBorder="1">
      <alignment/>
      <protection/>
    </xf>
    <xf numFmtId="0" fontId="8" fillId="43" borderId="23" xfId="52" applyFont="1" applyFill="1" applyBorder="1">
      <alignment/>
      <protection/>
    </xf>
    <xf numFmtId="0" fontId="16" fillId="43" borderId="11" xfId="52" applyFont="1" applyFill="1" applyBorder="1">
      <alignment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8" fillId="0" borderId="10" xfId="52" applyFont="1" applyBorder="1">
      <alignment/>
      <protection/>
    </xf>
    <xf numFmtId="0" fontId="137" fillId="0" borderId="0" xfId="0" applyFont="1" applyAlignment="1">
      <alignment/>
    </xf>
    <xf numFmtId="0" fontId="7" fillId="0" borderId="34" xfId="52" applyFont="1" applyBorder="1" applyAlignment="1">
      <alignment horizontal="center" vertical="center"/>
      <protection/>
    </xf>
    <xf numFmtId="0" fontId="16" fillId="43" borderId="22" xfId="52" applyFont="1" applyFill="1" applyBorder="1">
      <alignment/>
      <protection/>
    </xf>
    <xf numFmtId="0" fontId="16" fillId="43" borderId="10" xfId="52" applyFont="1" applyFill="1" applyBorder="1">
      <alignment/>
      <protection/>
    </xf>
    <xf numFmtId="0" fontId="16" fillId="43" borderId="29" xfId="52" applyFont="1" applyFill="1" applyBorder="1">
      <alignment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60" fillId="38" borderId="10" xfId="0" applyFont="1" applyFill="1" applyBorder="1" applyAlignment="1">
      <alignment vertical="center"/>
    </xf>
    <xf numFmtId="0" fontId="54" fillId="38" borderId="10" xfId="0" applyFon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8" borderId="0" xfId="0" applyFill="1" applyAlignment="1">
      <alignment vertical="center"/>
    </xf>
    <xf numFmtId="0" fontId="46" fillId="38" borderId="10" xfId="0" applyFont="1" applyFill="1" applyBorder="1" applyAlignment="1">
      <alignment vertical="center"/>
    </xf>
    <xf numFmtId="2" fontId="46" fillId="38" borderId="10" xfId="0" applyNumberFormat="1" applyFont="1" applyFill="1" applyBorder="1" applyAlignment="1">
      <alignment vertical="center"/>
    </xf>
    <xf numFmtId="0" fontId="0" fillId="38" borderId="10" xfId="0" applyFont="1" applyFill="1" applyBorder="1" applyAlignment="1">
      <alignment vertical="center"/>
    </xf>
    <xf numFmtId="0" fontId="139" fillId="38" borderId="0" xfId="0" applyFont="1" applyFill="1" applyAlignment="1">
      <alignment vertical="center"/>
    </xf>
    <xf numFmtId="0" fontId="54" fillId="38" borderId="33" xfId="0" applyFont="1" applyFill="1" applyBorder="1" applyAlignment="1">
      <alignment vertical="center"/>
    </xf>
    <xf numFmtId="0" fontId="0" fillId="38" borderId="33" xfId="0" applyFont="1" applyFill="1" applyBorder="1" applyAlignment="1">
      <alignment vertical="center"/>
    </xf>
    <xf numFmtId="0" fontId="53" fillId="38" borderId="33" xfId="0" applyFont="1" applyFill="1" applyBorder="1" applyAlignment="1">
      <alignment vertical="center" wrapText="1"/>
    </xf>
    <xf numFmtId="0" fontId="46" fillId="38" borderId="33" xfId="0" applyFont="1" applyFill="1" applyBorder="1" applyAlignment="1">
      <alignment vertical="center"/>
    </xf>
    <xf numFmtId="0" fontId="54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ill="1" applyBorder="1" applyAlignment="1">
      <alignment vertical="center" wrapText="1"/>
    </xf>
    <xf numFmtId="0" fontId="51" fillId="38" borderId="10" xfId="0" applyFont="1" applyFill="1" applyBorder="1" applyAlignment="1">
      <alignment vertical="center" wrapText="1"/>
    </xf>
    <xf numFmtId="0" fontId="54" fillId="38" borderId="22" xfId="0" applyFont="1" applyFill="1" applyBorder="1" applyAlignment="1">
      <alignment vertical="center"/>
    </xf>
    <xf numFmtId="0" fontId="140" fillId="0" borderId="0" xfId="52" applyFont="1" applyBorder="1" applyAlignment="1">
      <alignment vertical="center"/>
      <protection/>
    </xf>
    <xf numFmtId="0" fontId="141" fillId="0" borderId="10" xfId="52" applyFont="1" applyFill="1" applyBorder="1">
      <alignment/>
      <protection/>
    </xf>
    <xf numFmtId="0" fontId="141" fillId="0" borderId="11" xfId="52" applyFont="1" applyFill="1" applyBorder="1">
      <alignment/>
      <protection/>
    </xf>
    <xf numFmtId="0" fontId="142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7" fillId="0" borderId="36" xfId="52" applyNumberFormat="1" applyFont="1" applyBorder="1" applyAlignment="1">
      <alignment horizontal="center" vertical="center"/>
      <protection/>
    </xf>
    <xf numFmtId="0" fontId="7" fillId="0" borderId="45" xfId="52" applyFont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10" xfId="0" applyFont="1" applyFill="1" applyBorder="1" applyAlignment="1">
      <alignment horizontal="center" vertical="center"/>
    </xf>
    <xf numFmtId="0" fontId="137" fillId="0" borderId="0" xfId="0" applyFont="1" applyAlignment="1">
      <alignment horizontal="left" vertical="center"/>
    </xf>
    <xf numFmtId="0" fontId="14" fillId="0" borderId="22" xfId="0" applyFont="1" applyBorder="1" applyAlignment="1">
      <alignment horizontal="center" vertical="center" wrapText="1"/>
    </xf>
    <xf numFmtId="0" fontId="81" fillId="0" borderId="10" xfId="0" applyFont="1" applyBorder="1" applyAlignment="1">
      <alignment vertical="center" wrapText="1"/>
    </xf>
    <xf numFmtId="0" fontId="81" fillId="0" borderId="10" xfId="0" applyFont="1" applyBorder="1" applyAlignment="1">
      <alignment/>
    </xf>
    <xf numFmtId="0" fontId="143" fillId="0" borderId="10" xfId="0" applyFont="1" applyBorder="1" applyAlignment="1">
      <alignment/>
    </xf>
    <xf numFmtId="0" fontId="81" fillId="0" borderId="57" xfId="0" applyFont="1" applyBorder="1" applyAlignment="1">
      <alignment vertical="center" wrapText="1"/>
    </xf>
    <xf numFmtId="0" fontId="81" fillId="0" borderId="15" xfId="0" applyFont="1" applyBorder="1" applyAlignment="1">
      <alignment vertical="center" wrapText="1"/>
    </xf>
    <xf numFmtId="0" fontId="81" fillId="0" borderId="57" xfId="0" applyFont="1" applyBorder="1" applyAlignment="1">
      <alignment/>
    </xf>
    <xf numFmtId="0" fontId="81" fillId="0" borderId="15" xfId="0" applyFont="1" applyBorder="1" applyAlignment="1">
      <alignment/>
    </xf>
    <xf numFmtId="0" fontId="81" fillId="0" borderId="42" xfId="0" applyFont="1" applyBorder="1" applyAlignment="1">
      <alignment/>
    </xf>
    <xf numFmtId="0" fontId="81" fillId="0" borderId="38" xfId="0" applyFont="1" applyBorder="1" applyAlignment="1">
      <alignment/>
    </xf>
    <xf numFmtId="0" fontId="81" fillId="0" borderId="51" xfId="0" applyFont="1" applyBorder="1" applyAlignment="1">
      <alignment/>
    </xf>
    <xf numFmtId="0" fontId="143" fillId="0" borderId="15" xfId="0" applyFont="1" applyBorder="1" applyAlignment="1">
      <alignment/>
    </xf>
    <xf numFmtId="0" fontId="143" fillId="0" borderId="38" xfId="0" applyFont="1" applyBorder="1" applyAlignment="1">
      <alignment/>
    </xf>
    <xf numFmtId="0" fontId="143" fillId="0" borderId="51" xfId="0" applyFont="1" applyBorder="1" applyAlignment="1">
      <alignment/>
    </xf>
    <xf numFmtId="0" fontId="143" fillId="0" borderId="58" xfId="0" applyFont="1" applyBorder="1" applyAlignment="1">
      <alignment/>
    </xf>
    <xf numFmtId="0" fontId="81" fillId="0" borderId="59" xfId="0" applyFont="1" applyBorder="1" applyAlignment="1">
      <alignment horizontal="center" vertical="center"/>
    </xf>
    <xf numFmtId="0" fontId="81" fillId="0" borderId="59" xfId="0" applyFont="1" applyBorder="1" applyAlignment="1">
      <alignment horizontal="center"/>
    </xf>
    <xf numFmtId="0" fontId="81" fillId="0" borderId="60" xfId="0" applyFont="1" applyBorder="1" applyAlignment="1">
      <alignment horizontal="center"/>
    </xf>
    <xf numFmtId="0" fontId="5" fillId="0" borderId="12" xfId="52" applyFont="1" applyBorder="1" applyAlignment="1">
      <alignment horizontal="center" vertical="center" wrapText="1"/>
      <protection/>
    </xf>
    <xf numFmtId="0" fontId="8" fillId="39" borderId="12" xfId="52" applyFont="1" applyFill="1" applyBorder="1" applyAlignment="1">
      <alignment horizontal="center" vertical="center" wrapText="1"/>
      <protection/>
    </xf>
    <xf numFmtId="0" fontId="8" fillId="39" borderId="11" xfId="52" applyFont="1" applyFill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left" vertical="center" wrapText="1"/>
      <protection/>
    </xf>
    <xf numFmtId="0" fontId="8" fillId="0" borderId="34" xfId="0" applyFont="1" applyFill="1" applyBorder="1" applyAlignment="1" applyProtection="1">
      <alignment horizontal="left" vertical="center" wrapText="1"/>
      <protection/>
    </xf>
    <xf numFmtId="0" fontId="8" fillId="48" borderId="50" xfId="0" applyFont="1" applyFill="1" applyBorder="1" applyAlignment="1">
      <alignment horizontal="center" vertical="center"/>
    </xf>
    <xf numFmtId="0" fontId="28" fillId="34" borderId="61" xfId="52" applyFont="1" applyFill="1" applyBorder="1" applyAlignment="1">
      <alignment horizontal="center" vertical="center" wrapText="1"/>
      <protection/>
    </xf>
    <xf numFmtId="0" fontId="28" fillId="34" borderId="16" xfId="52" applyFont="1" applyFill="1" applyBorder="1" applyAlignment="1">
      <alignment horizontal="center" vertical="center" wrapText="1"/>
      <protection/>
    </xf>
    <xf numFmtId="0" fontId="8" fillId="48" borderId="62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8" fillId="39" borderId="16" xfId="52" applyFont="1" applyFill="1" applyBorder="1" applyAlignment="1">
      <alignment horizontal="center" vertical="center" wrapText="1"/>
      <protection/>
    </xf>
    <xf numFmtId="0" fontId="8" fillId="34" borderId="57" xfId="52" applyFont="1" applyFill="1" applyBorder="1" applyAlignment="1">
      <alignment horizontal="center" vertical="center" wrapText="1"/>
      <protection/>
    </xf>
    <xf numFmtId="0" fontId="8" fillId="34" borderId="15" xfId="52" applyFont="1" applyFill="1" applyBorder="1" applyAlignment="1">
      <alignment horizontal="center" vertical="center" wrapText="1"/>
      <protection/>
    </xf>
    <xf numFmtId="0" fontId="28" fillId="34" borderId="63" xfId="52" applyFont="1" applyFill="1" applyBorder="1" applyAlignment="1">
      <alignment horizontal="center" vertical="center"/>
      <protection/>
    </xf>
    <xf numFmtId="0" fontId="16" fillId="0" borderId="29" xfId="0" applyFont="1" applyBorder="1" applyAlignment="1">
      <alignment/>
    </xf>
    <xf numFmtId="0" fontId="16" fillId="0" borderId="63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vertical="center" wrapText="1"/>
    </xf>
    <xf numFmtId="0" fontId="53" fillId="0" borderId="33" xfId="0" applyFont="1" applyFill="1" applyBorder="1" applyAlignment="1">
      <alignment vertical="center" wrapText="1"/>
    </xf>
    <xf numFmtId="0" fontId="53" fillId="0" borderId="33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8" fillId="42" borderId="24" xfId="52" applyFont="1" applyFill="1" applyBorder="1" applyAlignment="1">
      <alignment horizontal="center" vertical="center" textRotation="90" wrapText="1"/>
      <protection/>
    </xf>
    <xf numFmtId="0" fontId="8" fillId="42" borderId="11" xfId="52" applyFont="1" applyFill="1" applyBorder="1" applyAlignment="1">
      <alignment horizontal="center" vertical="center" textRotation="90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8" fillId="34" borderId="30" xfId="52" applyFont="1" applyFill="1" applyBorder="1" applyAlignment="1">
      <alignment horizontal="center" vertical="center" wrapText="1"/>
      <protection/>
    </xf>
    <xf numFmtId="0" fontId="8" fillId="48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47" borderId="1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47" borderId="38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47" borderId="55" xfId="0" applyFont="1" applyFill="1" applyBorder="1" applyAlignment="1">
      <alignment horizontal="center" vertical="center"/>
    </xf>
    <xf numFmtId="0" fontId="16" fillId="47" borderId="62" xfId="0" applyFont="1" applyFill="1" applyBorder="1" applyAlignment="1">
      <alignment horizontal="center" vertical="center"/>
    </xf>
    <xf numFmtId="0" fontId="16" fillId="49" borderId="42" xfId="0" applyFont="1" applyFill="1" applyBorder="1" applyAlignment="1">
      <alignment horizontal="center" vertical="center"/>
    </xf>
    <xf numFmtId="0" fontId="28" fillId="50" borderId="10" xfId="52" applyFont="1" applyFill="1" applyBorder="1" applyAlignment="1">
      <alignment horizontal="center" vertical="center" wrapText="1"/>
      <protection/>
    </xf>
    <xf numFmtId="0" fontId="8" fillId="50" borderId="36" xfId="52" applyFont="1" applyFill="1" applyBorder="1" applyAlignment="1">
      <alignment horizontal="center" vertical="center" wrapText="1"/>
      <protection/>
    </xf>
    <xf numFmtId="0" fontId="32" fillId="50" borderId="57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/>
    </xf>
    <xf numFmtId="0" fontId="81" fillId="0" borderId="57" xfId="0" applyFont="1" applyBorder="1" applyAlignment="1">
      <alignment wrapText="1"/>
    </xf>
    <xf numFmtId="0" fontId="81" fillId="0" borderId="10" xfId="0" applyFont="1" applyBorder="1" applyAlignment="1">
      <alignment wrapText="1"/>
    </xf>
    <xf numFmtId="0" fontId="81" fillId="0" borderId="15" xfId="0" applyFont="1" applyBorder="1" applyAlignment="1">
      <alignment wrapText="1"/>
    </xf>
    <xf numFmtId="0" fontId="81" fillId="0" borderId="42" xfId="0" applyFont="1" applyBorder="1" applyAlignment="1">
      <alignment wrapText="1"/>
    </xf>
    <xf numFmtId="0" fontId="16" fillId="19" borderId="22" xfId="52" applyFont="1" applyFill="1" applyBorder="1">
      <alignment/>
      <protection/>
    </xf>
    <xf numFmtId="0" fontId="16" fillId="25" borderId="10" xfId="52" applyFont="1" applyFill="1" applyBorder="1">
      <alignment/>
      <protection/>
    </xf>
    <xf numFmtId="0" fontId="16" fillId="25" borderId="22" xfId="52" applyFont="1" applyFill="1" applyBorder="1">
      <alignment/>
      <protection/>
    </xf>
    <xf numFmtId="0" fontId="8" fillId="43" borderId="22" xfId="52" applyFont="1" applyFill="1" applyBorder="1">
      <alignment/>
      <protection/>
    </xf>
    <xf numFmtId="0" fontId="16" fillId="0" borderId="22" xfId="52" applyFont="1" applyBorder="1">
      <alignment/>
      <protection/>
    </xf>
    <xf numFmtId="0" fontId="8" fillId="43" borderId="64" xfId="52" applyFont="1" applyFill="1" applyBorder="1">
      <alignment/>
      <protection/>
    </xf>
    <xf numFmtId="0" fontId="8" fillId="43" borderId="38" xfId="52" applyFont="1" applyFill="1" applyBorder="1">
      <alignment/>
      <protection/>
    </xf>
    <xf numFmtId="0" fontId="0" fillId="0" borderId="10" xfId="0" applyBorder="1" applyAlignment="1">
      <alignment/>
    </xf>
    <xf numFmtId="0" fontId="81" fillId="0" borderId="22" xfId="0" applyFont="1" applyBorder="1" applyAlignment="1">
      <alignment/>
    </xf>
    <xf numFmtId="0" fontId="81" fillId="0" borderId="64" xfId="0" applyFont="1" applyBorder="1" applyAlignment="1">
      <alignment/>
    </xf>
    <xf numFmtId="0" fontId="32" fillId="34" borderId="3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49" fontId="0" fillId="0" borderId="10" xfId="0" applyNumberFormat="1" applyBorder="1" applyAlignment="1" applyProtection="1">
      <alignment vertical="center"/>
      <protection locked="0"/>
    </xf>
    <xf numFmtId="49" fontId="35" fillId="33" borderId="10" xfId="0" applyNumberFormat="1" applyFont="1" applyFill="1" applyBorder="1" applyAlignment="1">
      <alignment horizontal="center" vertical="center" wrapText="1"/>
    </xf>
    <xf numFmtId="49" fontId="144" fillId="0" borderId="10" xfId="0" applyNumberFormat="1" applyFont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 wrapText="1"/>
    </xf>
    <xf numFmtId="0" fontId="145" fillId="0" borderId="0" xfId="0" applyFont="1" applyAlignment="1">
      <alignment vertical="top" wrapText="1"/>
    </xf>
    <xf numFmtId="14" fontId="35" fillId="0" borderId="10" xfId="0" applyNumberFormat="1" applyFont="1" applyBorder="1" applyAlignment="1">
      <alignment horizontal="center" vertical="center"/>
    </xf>
    <xf numFmtId="0" fontId="54" fillId="38" borderId="10" xfId="0" applyFont="1" applyFill="1" applyBorder="1" applyAlignment="1">
      <alignment horizontal="center" vertical="center"/>
    </xf>
    <xf numFmtId="0" fontId="146" fillId="0" borderId="10" xfId="52" applyFont="1" applyFill="1" applyBorder="1">
      <alignment/>
      <protection/>
    </xf>
    <xf numFmtId="0" fontId="8" fillId="48" borderId="55" xfId="0" applyFont="1" applyFill="1" applyBorder="1" applyAlignment="1">
      <alignment/>
    </xf>
    <xf numFmtId="0" fontId="8" fillId="48" borderId="55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57" xfId="0" applyFont="1" applyFill="1" applyBorder="1" applyAlignment="1">
      <alignment horizontal="center" vertical="center"/>
    </xf>
    <xf numFmtId="0" fontId="147" fillId="0" borderId="10" xfId="0" applyFont="1" applyBorder="1" applyAlignment="1">
      <alignment horizontal="center" vertical="center"/>
    </xf>
    <xf numFmtId="0" fontId="147" fillId="0" borderId="12" xfId="0" applyFont="1" applyBorder="1" applyAlignment="1">
      <alignment horizontal="center" vertical="center"/>
    </xf>
    <xf numFmtId="0" fontId="146" fillId="0" borderId="12" xfId="0" applyFont="1" applyBorder="1" applyAlignment="1">
      <alignment horizontal="center" vertical="center"/>
    </xf>
    <xf numFmtId="0" fontId="147" fillId="48" borderId="18" xfId="0" applyFont="1" applyFill="1" applyBorder="1" applyAlignment="1">
      <alignment horizontal="center" vertical="center"/>
    </xf>
    <xf numFmtId="0" fontId="146" fillId="48" borderId="18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6" fillId="38" borderId="10" xfId="0" applyFont="1" applyFill="1" applyBorder="1" applyAlignment="1">
      <alignment horizontal="center" vertical="center"/>
    </xf>
    <xf numFmtId="0" fontId="46" fillId="38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6" fillId="0" borderId="47" xfId="52" applyFont="1" applyBorder="1" applyAlignment="1">
      <alignment horizontal="left" vertical="center"/>
      <protection/>
    </xf>
    <xf numFmtId="0" fontId="8" fillId="38" borderId="22" xfId="52" applyFont="1" applyFill="1" applyBorder="1" applyAlignment="1">
      <alignment horizontal="left"/>
      <protection/>
    </xf>
    <xf numFmtId="0" fontId="16" fillId="38" borderId="47" xfId="52" applyFont="1" applyFill="1" applyBorder="1" applyAlignment="1">
      <alignment horizontal="left"/>
      <protection/>
    </xf>
    <xf numFmtId="0" fontId="7" fillId="0" borderId="14" xfId="52" applyFont="1" applyBorder="1" applyAlignment="1">
      <alignment horizontal="center" vertical="center"/>
      <protection/>
    </xf>
    <xf numFmtId="0" fontId="16" fillId="0" borderId="27" xfId="0" applyFont="1" applyBorder="1" applyAlignment="1">
      <alignment/>
    </xf>
    <xf numFmtId="0" fontId="16" fillId="0" borderId="10" xfId="52" applyFont="1" applyBorder="1" applyAlignment="1">
      <alignment horizontal="left"/>
      <protection/>
    </xf>
    <xf numFmtId="0" fontId="16" fillId="0" borderId="36" xfId="52" applyFont="1" applyBorder="1" applyAlignment="1">
      <alignment horizontal="left" vertical="center"/>
      <protection/>
    </xf>
    <xf numFmtId="0" fontId="16" fillId="0" borderId="23" xfId="52" applyFont="1" applyBorder="1">
      <alignment/>
      <protection/>
    </xf>
    <xf numFmtId="0" fontId="16" fillId="0" borderId="15" xfId="52" applyFont="1" applyBorder="1">
      <alignment/>
      <protection/>
    </xf>
    <xf numFmtId="0" fontId="16" fillId="0" borderId="10" xfId="52" applyFont="1" applyBorder="1" applyAlignment="1">
      <alignment horizontal="left" vertical="center"/>
      <protection/>
    </xf>
    <xf numFmtId="0" fontId="7" fillId="43" borderId="14" xfId="52" applyFont="1" applyFill="1" applyBorder="1" applyAlignment="1">
      <alignment horizontal="center" vertical="center"/>
      <protection/>
    </xf>
    <xf numFmtId="0" fontId="5" fillId="43" borderId="10" xfId="52" applyFont="1" applyFill="1" applyBorder="1" applyAlignment="1">
      <alignment horizontal="right" vertical="center"/>
      <protection/>
    </xf>
    <xf numFmtId="0" fontId="16" fillId="0" borderId="28" xfId="0" applyFont="1" applyBorder="1" applyAlignment="1">
      <alignment/>
    </xf>
    <xf numFmtId="0" fontId="141" fillId="0" borderId="22" xfId="52" applyFont="1" applyBorder="1">
      <alignment/>
      <protection/>
    </xf>
    <xf numFmtId="0" fontId="141" fillId="0" borderId="10" xfId="52" applyFont="1" applyBorder="1">
      <alignment/>
      <protection/>
    </xf>
    <xf numFmtId="0" fontId="141" fillId="0" borderId="11" xfId="52" applyFont="1" applyBorder="1">
      <alignment/>
      <protection/>
    </xf>
    <xf numFmtId="0" fontId="141" fillId="0" borderId="29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0" fontId="23" fillId="0" borderId="36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52" applyFont="1" applyBorder="1" applyAlignment="1">
      <alignment horizontal="left" wrapText="1"/>
      <protection/>
    </xf>
    <xf numFmtId="0" fontId="23" fillId="0" borderId="10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8" fillId="0" borderId="36" xfId="0" applyFont="1" applyBorder="1" applyAlignment="1">
      <alignment horizontal="center" vertical="center" wrapText="1"/>
    </xf>
    <xf numFmtId="0" fontId="148" fillId="0" borderId="22" xfId="0" applyFont="1" applyBorder="1" applyAlignment="1">
      <alignment horizontal="center" vertical="center" wrapText="1"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/>
    </xf>
    <xf numFmtId="0" fontId="72" fillId="33" borderId="53" xfId="0" applyFont="1" applyFill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48" borderId="56" xfId="0" applyFont="1" applyFill="1" applyBorder="1" applyAlignment="1">
      <alignment horizontal="center"/>
    </xf>
    <xf numFmtId="0" fontId="15" fillId="48" borderId="46" xfId="0" applyFont="1" applyFill="1" applyBorder="1" applyAlignment="1">
      <alignment horizontal="center"/>
    </xf>
    <xf numFmtId="0" fontId="8" fillId="33" borderId="65" xfId="0" applyFont="1" applyFill="1" applyBorder="1" applyAlignment="1">
      <alignment horizontal="left" vertical="center"/>
    </xf>
    <xf numFmtId="0" fontId="8" fillId="33" borderId="64" xfId="0" applyFont="1" applyFill="1" applyBorder="1" applyAlignment="1">
      <alignment horizontal="left" vertical="center"/>
    </xf>
    <xf numFmtId="0" fontId="72" fillId="33" borderId="46" xfId="0" applyFont="1" applyFill="1" applyBorder="1" applyAlignment="1">
      <alignment horizontal="left" vertical="center" wrapText="1"/>
    </xf>
    <xf numFmtId="0" fontId="8" fillId="33" borderId="66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textRotation="90" wrapText="1"/>
      <protection/>
    </xf>
    <xf numFmtId="0" fontId="15" fillId="0" borderId="38" xfId="0" applyFont="1" applyFill="1" applyBorder="1" applyAlignment="1">
      <alignment horizontal="center"/>
    </xf>
    <xf numFmtId="0" fontId="5" fillId="0" borderId="34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/>
    </xf>
    <xf numFmtId="0" fontId="74" fillId="0" borderId="37" xfId="0" applyFont="1" applyBorder="1" applyAlignment="1">
      <alignment/>
    </xf>
    <xf numFmtId="0" fontId="71" fillId="0" borderId="37" xfId="0" applyFont="1" applyBorder="1" applyAlignment="1">
      <alignment/>
    </xf>
    <xf numFmtId="0" fontId="71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33" borderId="61" xfId="0" applyFont="1" applyFill="1" applyBorder="1" applyAlignment="1">
      <alignment horizontal="center" vertical="center" textRotation="90" wrapText="1"/>
    </xf>
    <xf numFmtId="0" fontId="8" fillId="33" borderId="67" xfId="0" applyFont="1" applyFill="1" applyBorder="1" applyAlignment="1">
      <alignment horizontal="center" vertical="center" textRotation="90" wrapText="1"/>
    </xf>
    <xf numFmtId="0" fontId="8" fillId="33" borderId="68" xfId="0" applyFont="1" applyFill="1" applyBorder="1" applyAlignment="1">
      <alignment horizontal="center" vertical="center" textRotation="90" wrapText="1"/>
    </xf>
    <xf numFmtId="0" fontId="72" fillId="33" borderId="66" xfId="0" applyFont="1" applyFill="1" applyBorder="1" applyAlignment="1">
      <alignment horizontal="left" vertical="center"/>
    </xf>
    <xf numFmtId="0" fontId="72" fillId="33" borderId="50" xfId="0" applyFont="1" applyFill="1" applyBorder="1" applyAlignment="1">
      <alignment horizontal="left" vertical="center"/>
    </xf>
    <xf numFmtId="0" fontId="7" fillId="0" borderId="12" xfId="52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5" fillId="0" borderId="28" xfId="52" applyFont="1" applyBorder="1" applyAlignment="1">
      <alignment horizontal="center" vertical="center" wrapText="1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24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2" fillId="33" borderId="66" xfId="0" applyFont="1" applyFill="1" applyBorder="1" applyAlignment="1">
      <alignment horizontal="center" vertical="center"/>
    </xf>
    <xf numFmtId="0" fontId="72" fillId="33" borderId="49" xfId="0" applyFont="1" applyFill="1" applyBorder="1" applyAlignment="1">
      <alignment horizontal="center" vertical="center"/>
    </xf>
    <xf numFmtId="0" fontId="8" fillId="34" borderId="16" xfId="52" applyFont="1" applyFill="1" applyBorder="1" applyAlignment="1">
      <alignment horizontal="center" vertical="center" wrapText="1"/>
      <protection/>
    </xf>
    <xf numFmtId="0" fontId="8" fillId="50" borderId="14" xfId="52" applyFont="1" applyFill="1" applyBorder="1" applyAlignment="1">
      <alignment horizontal="center" vertical="center" wrapText="1"/>
      <protection/>
    </xf>
    <xf numFmtId="0" fontId="8" fillId="34" borderId="12" xfId="52" applyFont="1" applyFill="1" applyBorder="1" applyAlignment="1">
      <alignment horizontal="center" vertical="center" wrapText="1"/>
      <protection/>
    </xf>
    <xf numFmtId="0" fontId="8" fillId="34" borderId="11" xfId="52" applyFont="1" applyFill="1" applyBorder="1" applyAlignment="1">
      <alignment horizontal="center" vertical="center" wrapText="1"/>
      <protection/>
    </xf>
    <xf numFmtId="0" fontId="72" fillId="33" borderId="10" xfId="0" applyFont="1" applyFill="1" applyBorder="1" applyAlignment="1">
      <alignment horizontal="center" vertical="center" wrapText="1"/>
    </xf>
    <xf numFmtId="0" fontId="137" fillId="0" borderId="36" xfId="0" applyFont="1" applyBorder="1" applyAlignment="1">
      <alignment vertical="center" wrapText="1"/>
    </xf>
    <xf numFmtId="0" fontId="149" fillId="34" borderId="61" xfId="0" applyFont="1" applyFill="1" applyBorder="1" applyAlignment="1">
      <alignment horizontal="center" vertical="center" wrapText="1"/>
    </xf>
    <xf numFmtId="0" fontId="149" fillId="34" borderId="69" xfId="0" applyFont="1" applyFill="1" applyBorder="1" applyAlignment="1">
      <alignment horizontal="center" vertical="center" wrapText="1"/>
    </xf>
    <xf numFmtId="0" fontId="8" fillId="34" borderId="27" xfId="52" applyFont="1" applyFill="1" applyBorder="1" applyAlignment="1">
      <alignment horizontal="center" vertical="center"/>
      <protection/>
    </xf>
    <xf numFmtId="0" fontId="8" fillId="34" borderId="29" xfId="52" applyFont="1" applyFill="1" applyBorder="1" applyAlignment="1">
      <alignment horizontal="center" vertical="center"/>
      <protection/>
    </xf>
    <xf numFmtId="0" fontId="8" fillId="34" borderId="61" xfId="52" applyFont="1" applyFill="1" applyBorder="1" applyAlignment="1">
      <alignment horizontal="center" vertical="center" wrapText="1"/>
      <protection/>
    </xf>
    <xf numFmtId="0" fontId="8" fillId="34" borderId="69" xfId="52" applyFont="1" applyFill="1" applyBorder="1" applyAlignment="1">
      <alignment horizontal="center" vertical="center" wrapText="1"/>
      <protection/>
    </xf>
    <xf numFmtId="0" fontId="8" fillId="34" borderId="66" xfId="52" applyFont="1" applyFill="1" applyBorder="1" applyAlignment="1">
      <alignment horizontal="center" vertical="center" wrapText="1"/>
      <protection/>
    </xf>
    <xf numFmtId="0" fontId="8" fillId="34" borderId="70" xfId="52" applyFont="1" applyFill="1" applyBorder="1" applyAlignment="1">
      <alignment horizontal="center" vertical="center" wrapText="1"/>
      <protection/>
    </xf>
    <xf numFmtId="0" fontId="8" fillId="34" borderId="57" xfId="52" applyFont="1" applyFill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0" fontId="8" fillId="50" borderId="10" xfId="52" applyFont="1" applyFill="1" applyBorder="1" applyAlignment="1">
      <alignment horizontal="center" vertical="center" wrapText="1"/>
      <protection/>
    </xf>
    <xf numFmtId="0" fontId="8" fillId="50" borderId="36" xfId="52" applyFont="1" applyFill="1" applyBorder="1" applyAlignment="1">
      <alignment horizontal="center" vertical="center" wrapText="1"/>
      <protection/>
    </xf>
    <xf numFmtId="0" fontId="32" fillId="34" borderId="12" xfId="0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center" vertical="center" wrapText="1"/>
    </xf>
    <xf numFmtId="0" fontId="71" fillId="0" borderId="36" xfId="0" applyFont="1" applyBorder="1" applyAlignment="1">
      <alignment horizontal="center"/>
    </xf>
    <xf numFmtId="0" fontId="71" fillId="0" borderId="28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150" fillId="0" borderId="36" xfId="0" applyFont="1" applyBorder="1" applyAlignment="1">
      <alignment horizontal="center"/>
    </xf>
    <xf numFmtId="0" fontId="150" fillId="0" borderId="28" xfId="0" applyFont="1" applyBorder="1" applyAlignment="1">
      <alignment horizontal="center"/>
    </xf>
    <xf numFmtId="0" fontId="150" fillId="0" borderId="22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50" fillId="0" borderId="0" xfId="52" applyFont="1" applyBorder="1" applyAlignment="1">
      <alignment horizontal="left" vertical="center" wrapText="1"/>
      <protection/>
    </xf>
    <xf numFmtId="0" fontId="17" fillId="33" borderId="71" xfId="0" applyFont="1" applyFill="1" applyBorder="1" applyAlignment="1">
      <alignment horizontal="left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 wrapText="1"/>
    </xf>
    <xf numFmtId="0" fontId="8" fillId="41" borderId="26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36" xfId="0" applyFont="1" applyFill="1" applyBorder="1" applyAlignment="1">
      <alignment horizontal="center" vertical="center" wrapText="1"/>
    </xf>
    <xf numFmtId="0" fontId="137" fillId="34" borderId="10" xfId="0" applyFont="1" applyFill="1" applyBorder="1" applyAlignment="1">
      <alignment horizontal="center" vertical="center" wrapText="1"/>
    </xf>
    <xf numFmtId="0" fontId="137" fillId="34" borderId="36" xfId="0" applyFont="1" applyFill="1" applyBorder="1" applyAlignment="1">
      <alignment horizontal="center" vertical="center" wrapText="1"/>
    </xf>
    <xf numFmtId="0" fontId="8" fillId="34" borderId="49" xfId="52" applyFont="1" applyFill="1" applyBorder="1" applyAlignment="1">
      <alignment horizontal="center" vertical="center" wrapText="1"/>
      <protection/>
    </xf>
    <xf numFmtId="0" fontId="8" fillId="34" borderId="62" xfId="52" applyFont="1" applyFill="1" applyBorder="1" applyAlignment="1">
      <alignment horizontal="center" vertical="center" wrapText="1"/>
      <protection/>
    </xf>
    <xf numFmtId="0" fontId="8" fillId="34" borderId="54" xfId="52" applyFont="1" applyFill="1" applyBorder="1" applyAlignment="1">
      <alignment horizontal="center" vertical="center" wrapText="1"/>
      <protection/>
    </xf>
    <xf numFmtId="0" fontId="8" fillId="34" borderId="15" xfId="52" applyFont="1" applyFill="1" applyBorder="1" applyAlignment="1">
      <alignment horizontal="center" vertical="center" wrapText="1"/>
      <protection/>
    </xf>
    <xf numFmtId="0" fontId="14" fillId="50" borderId="72" xfId="0" applyFont="1" applyFill="1" applyBorder="1" applyAlignment="1">
      <alignment horizontal="center" vertical="center" wrapText="1"/>
    </xf>
    <xf numFmtId="0" fontId="14" fillId="50" borderId="67" xfId="0" applyFont="1" applyFill="1" applyBorder="1" applyAlignment="1">
      <alignment horizontal="center" vertical="center" wrapText="1"/>
    </xf>
    <xf numFmtId="0" fontId="14" fillId="50" borderId="69" xfId="0" applyFont="1" applyFill="1" applyBorder="1" applyAlignment="1">
      <alignment horizontal="center" vertical="center" wrapText="1"/>
    </xf>
    <xf numFmtId="0" fontId="151" fillId="0" borderId="36" xfId="0" applyFont="1" applyBorder="1" applyAlignment="1">
      <alignment horizontal="center" vertical="center" wrapText="1"/>
    </xf>
    <xf numFmtId="0" fontId="151" fillId="0" borderId="28" xfId="0" applyFont="1" applyBorder="1" applyAlignment="1">
      <alignment horizontal="center" vertical="center" wrapText="1"/>
    </xf>
    <xf numFmtId="0" fontId="151" fillId="0" borderId="22" xfId="0" applyFont="1" applyBorder="1" applyAlignment="1">
      <alignment horizontal="center" vertical="center" wrapText="1"/>
    </xf>
    <xf numFmtId="0" fontId="8" fillId="39" borderId="16" xfId="52" applyFont="1" applyFill="1" applyBorder="1" applyAlignment="1">
      <alignment horizontal="center" vertical="center" wrapText="1"/>
      <protection/>
    </xf>
    <xf numFmtId="0" fontId="8" fillId="39" borderId="14" xfId="52" applyFont="1" applyFill="1" applyBorder="1" applyAlignment="1">
      <alignment horizontal="center" vertical="center" wrapText="1"/>
      <protection/>
    </xf>
    <xf numFmtId="0" fontId="82" fillId="0" borderId="36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36" xfId="0" applyFont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/>
    </xf>
    <xf numFmtId="0" fontId="8" fillId="50" borderId="19" xfId="52" applyFont="1" applyFill="1" applyBorder="1" applyAlignment="1">
      <alignment horizontal="center" vertical="center" wrapText="1"/>
      <protection/>
    </xf>
    <xf numFmtId="0" fontId="8" fillId="50" borderId="45" xfId="52" applyFont="1" applyFill="1" applyBorder="1" applyAlignment="1">
      <alignment horizontal="center" vertical="center" wrapText="1"/>
      <protection/>
    </xf>
    <xf numFmtId="0" fontId="8" fillId="33" borderId="65" xfId="0" applyFont="1" applyFill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16" fillId="33" borderId="47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65" xfId="0" applyFont="1" applyFill="1" applyBorder="1" applyAlignment="1">
      <alignment horizontal="center" vertical="center"/>
    </xf>
    <xf numFmtId="0" fontId="16" fillId="33" borderId="64" xfId="0" applyFont="1" applyFill="1" applyBorder="1" applyAlignment="1">
      <alignment horizontal="center" vertical="center"/>
    </xf>
    <xf numFmtId="0" fontId="72" fillId="33" borderId="74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8" fillId="34" borderId="35" xfId="52" applyFont="1" applyFill="1" applyBorder="1" applyAlignment="1">
      <alignment horizontal="center" vertical="center" wrapText="1"/>
      <protection/>
    </xf>
    <xf numFmtId="0" fontId="8" fillId="34" borderId="50" xfId="52" applyFont="1" applyFill="1" applyBorder="1" applyAlignment="1">
      <alignment horizontal="center" vertical="center" wrapText="1"/>
      <protection/>
    </xf>
    <xf numFmtId="0" fontId="73" fillId="33" borderId="66" xfId="0" applyFont="1" applyFill="1" applyBorder="1" applyAlignment="1">
      <alignment horizontal="center" vertical="center" wrapText="1"/>
    </xf>
    <xf numFmtId="0" fontId="73" fillId="33" borderId="49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137" fillId="34" borderId="10" xfId="0" applyFont="1" applyFill="1" applyBorder="1" applyAlignment="1">
      <alignment wrapText="1"/>
    </xf>
    <xf numFmtId="0" fontId="8" fillId="34" borderId="14" xfId="52" applyFont="1" applyFill="1" applyBorder="1" applyAlignment="1">
      <alignment horizontal="center" vertical="center"/>
      <protection/>
    </xf>
    <xf numFmtId="0" fontId="8" fillId="34" borderId="15" xfId="52" applyFont="1" applyFill="1" applyBorder="1" applyAlignment="1">
      <alignment horizontal="center" vertical="center"/>
      <protection/>
    </xf>
    <xf numFmtId="0" fontId="8" fillId="34" borderId="75" xfId="52" applyFont="1" applyFill="1" applyBorder="1" applyAlignment="1">
      <alignment horizontal="center" vertical="center" wrapText="1"/>
      <protection/>
    </xf>
    <xf numFmtId="0" fontId="8" fillId="34" borderId="24" xfId="52" applyFont="1" applyFill="1" applyBorder="1" applyAlignment="1">
      <alignment horizontal="center" vertical="center" wrapText="1"/>
      <protection/>
    </xf>
    <xf numFmtId="0" fontId="72" fillId="33" borderId="66" xfId="0" applyFont="1" applyFill="1" applyBorder="1" applyAlignment="1">
      <alignment horizontal="center" vertical="center" wrapText="1"/>
    </xf>
    <xf numFmtId="0" fontId="72" fillId="33" borderId="50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textRotation="90"/>
    </xf>
    <xf numFmtId="0" fontId="8" fillId="33" borderId="67" xfId="0" applyFont="1" applyFill="1" applyBorder="1" applyAlignment="1">
      <alignment horizontal="center" vertical="center" textRotation="90"/>
    </xf>
    <xf numFmtId="0" fontId="8" fillId="33" borderId="69" xfId="0" applyFont="1" applyFill="1" applyBorder="1" applyAlignment="1">
      <alignment horizontal="center" vertical="center" textRotation="90"/>
    </xf>
    <xf numFmtId="0" fontId="16" fillId="33" borderId="76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72" fillId="33" borderId="62" xfId="0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0" fontId="47" fillId="33" borderId="71" xfId="0" applyFont="1" applyFill="1" applyBorder="1" applyAlignment="1">
      <alignment horizontal="left" vertical="center" wrapText="1"/>
    </xf>
    <xf numFmtId="0" fontId="40" fillId="33" borderId="13" xfId="0" applyFont="1" applyFill="1" applyBorder="1" applyAlignment="1">
      <alignment horizontal="left" vertical="center" wrapText="1"/>
    </xf>
    <xf numFmtId="0" fontId="152" fillId="0" borderId="66" xfId="0" applyFont="1" applyBorder="1" applyAlignment="1">
      <alignment horizontal="center"/>
    </xf>
    <xf numFmtId="0" fontId="152" fillId="0" borderId="49" xfId="0" applyFont="1" applyBorder="1" applyAlignment="1">
      <alignment horizontal="center"/>
    </xf>
    <xf numFmtId="0" fontId="152" fillId="0" borderId="70" xfId="0" applyFont="1" applyBorder="1" applyAlignment="1">
      <alignment horizontal="center"/>
    </xf>
    <xf numFmtId="0" fontId="21" fillId="0" borderId="0" xfId="52" applyFont="1" applyBorder="1" applyAlignment="1">
      <alignment horizontal="left" vertical="center" wrapText="1"/>
      <protection/>
    </xf>
    <xf numFmtId="0" fontId="14" fillId="0" borderId="37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2" fillId="0" borderId="36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39" fillId="33" borderId="26" xfId="0" applyFont="1" applyFill="1" applyBorder="1" applyAlignment="1">
      <alignment vertical="center" wrapText="1"/>
    </xf>
    <xf numFmtId="0" fontId="39" fillId="33" borderId="37" xfId="0" applyFont="1" applyFill="1" applyBorder="1" applyAlignment="1">
      <alignment vertical="center" wrapText="1"/>
    </xf>
    <xf numFmtId="0" fontId="51" fillId="0" borderId="37" xfId="0" applyFont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23" fillId="0" borderId="36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8" fillId="43" borderId="47" xfId="52" applyFont="1" applyFill="1" applyBorder="1" applyAlignment="1">
      <alignment horizontal="left"/>
      <protection/>
    </xf>
    <xf numFmtId="0" fontId="8" fillId="43" borderId="22" xfId="52" applyFont="1" applyFill="1" applyBorder="1" applyAlignment="1">
      <alignment horizontal="left"/>
      <protection/>
    </xf>
    <xf numFmtId="0" fontId="10" fillId="0" borderId="0" xfId="0" applyFont="1" applyAlignment="1">
      <alignment horizontal="left" vertical="center"/>
    </xf>
    <xf numFmtId="0" fontId="8" fillId="0" borderId="61" xfId="52" applyFont="1" applyBorder="1" applyAlignment="1">
      <alignment horizontal="center" vertical="center" textRotation="90"/>
      <protection/>
    </xf>
    <xf numFmtId="0" fontId="8" fillId="0" borderId="67" xfId="52" applyFont="1" applyBorder="1" applyAlignment="1">
      <alignment horizontal="center" vertical="center" textRotation="90"/>
      <protection/>
    </xf>
    <xf numFmtId="0" fontId="8" fillId="0" borderId="69" xfId="52" applyFont="1" applyBorder="1" applyAlignment="1">
      <alignment horizontal="center" vertical="center" textRotation="90"/>
      <protection/>
    </xf>
    <xf numFmtId="0" fontId="8" fillId="0" borderId="61" xfId="52" applyFont="1" applyBorder="1" applyAlignment="1">
      <alignment horizontal="center" vertical="center" textRotation="90" wrapText="1"/>
      <protection/>
    </xf>
    <xf numFmtId="0" fontId="8" fillId="0" borderId="67" xfId="52" applyFont="1" applyBorder="1" applyAlignment="1">
      <alignment horizontal="center" vertical="center" textRotation="90" wrapText="1"/>
      <protection/>
    </xf>
    <xf numFmtId="0" fontId="8" fillId="0" borderId="69" xfId="52" applyFont="1" applyBorder="1" applyAlignment="1">
      <alignment horizontal="center" vertical="center" textRotation="90" wrapText="1"/>
      <protection/>
    </xf>
    <xf numFmtId="0" fontId="17" fillId="42" borderId="53" xfId="52" applyFont="1" applyFill="1" applyBorder="1" applyAlignment="1">
      <alignment horizontal="left"/>
      <protection/>
    </xf>
    <xf numFmtId="0" fontId="17" fillId="42" borderId="46" xfId="52" applyFont="1" applyFill="1" applyBorder="1" applyAlignment="1">
      <alignment horizontal="left"/>
      <protection/>
    </xf>
    <xf numFmtId="0" fontId="8" fillId="43" borderId="65" xfId="52" applyFont="1" applyFill="1" applyBorder="1" applyAlignment="1">
      <alignment horizontal="left" wrapText="1"/>
      <protection/>
    </xf>
    <xf numFmtId="0" fontId="8" fillId="43" borderId="64" xfId="52" applyFont="1" applyFill="1" applyBorder="1" applyAlignment="1">
      <alignment horizontal="left" wrapText="1"/>
      <protection/>
    </xf>
    <xf numFmtId="0" fontId="17" fillId="0" borderId="21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6" fillId="0" borderId="47" xfId="52" applyFont="1" applyBorder="1" applyAlignment="1">
      <alignment horizontal="left"/>
      <protection/>
    </xf>
    <xf numFmtId="0" fontId="16" fillId="0" borderId="22" xfId="52" applyFont="1" applyBorder="1" applyAlignment="1">
      <alignment horizontal="left"/>
      <protection/>
    </xf>
    <xf numFmtId="0" fontId="16" fillId="0" borderId="47" xfId="52" applyFont="1" applyBorder="1" applyAlignment="1">
      <alignment horizontal="left" vertical="center"/>
      <protection/>
    </xf>
    <xf numFmtId="0" fontId="16" fillId="0" borderId="22" xfId="52" applyFont="1" applyBorder="1" applyAlignment="1">
      <alignment horizontal="left" vertical="center"/>
      <protection/>
    </xf>
    <xf numFmtId="0" fontId="23" fillId="0" borderId="36" xfId="0" applyFont="1" applyBorder="1" applyAlignment="1">
      <alignment horizontal="left" wrapText="1"/>
    </xf>
    <xf numFmtId="0" fontId="23" fillId="0" borderId="28" xfId="0" applyFont="1" applyBorder="1" applyAlignment="1">
      <alignment horizontal="left" wrapText="1"/>
    </xf>
    <xf numFmtId="0" fontId="23" fillId="0" borderId="22" xfId="0" applyFont="1" applyBorder="1" applyAlignment="1">
      <alignment horizontal="left" wrapText="1"/>
    </xf>
    <xf numFmtId="0" fontId="21" fillId="0" borderId="0" xfId="52" applyFont="1" applyBorder="1" applyAlignment="1">
      <alignment horizontal="left"/>
      <protection/>
    </xf>
    <xf numFmtId="0" fontId="8" fillId="42" borderId="24" xfId="52" applyFont="1" applyFill="1" applyBorder="1" applyAlignment="1">
      <alignment horizontal="center" vertical="center" textRotation="90" wrapText="1"/>
      <protection/>
    </xf>
    <xf numFmtId="0" fontId="8" fillId="42" borderId="11" xfId="52" applyFont="1" applyFill="1" applyBorder="1" applyAlignment="1">
      <alignment horizontal="center" vertical="center" textRotation="90" wrapText="1"/>
      <protection/>
    </xf>
    <xf numFmtId="0" fontId="8" fillId="0" borderId="47" xfId="52" applyFont="1" applyBorder="1" applyAlignment="1">
      <alignment horizontal="left"/>
      <protection/>
    </xf>
    <xf numFmtId="0" fontId="8" fillId="0" borderId="22" xfId="52" applyFont="1" applyBorder="1" applyAlignment="1">
      <alignment horizontal="left"/>
      <protection/>
    </xf>
    <xf numFmtId="0" fontId="8" fillId="42" borderId="12" xfId="52" applyFont="1" applyFill="1" applyBorder="1" applyAlignment="1">
      <alignment horizontal="center" vertical="center" wrapText="1"/>
      <protection/>
    </xf>
    <xf numFmtId="0" fontId="8" fillId="42" borderId="24" xfId="52" applyFont="1" applyFill="1" applyBorder="1" applyAlignment="1">
      <alignment horizontal="center" vertical="center" wrapText="1"/>
      <protection/>
    </xf>
    <xf numFmtId="0" fontId="8" fillId="42" borderId="11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left" vertical="center"/>
      <protection/>
    </xf>
    <xf numFmtId="0" fontId="149" fillId="0" borderId="16" xfId="0" applyFont="1" applyBorder="1" applyAlignment="1">
      <alignment horizontal="center" textRotation="90" wrapText="1"/>
    </xf>
    <xf numFmtId="0" fontId="149" fillId="0" borderId="45" xfId="0" applyFont="1" applyBorder="1" applyAlignment="1">
      <alignment horizontal="center" textRotation="90" wrapText="1"/>
    </xf>
    <xf numFmtId="0" fontId="149" fillId="0" borderId="14" xfId="0" applyFont="1" applyBorder="1" applyAlignment="1">
      <alignment horizontal="center" textRotation="90" wrapText="1"/>
    </xf>
    <xf numFmtId="0" fontId="3" fillId="42" borderId="36" xfId="52" applyFont="1" applyFill="1" applyBorder="1" applyAlignment="1">
      <alignment horizontal="center" vertical="center" wrapText="1"/>
      <protection/>
    </xf>
    <xf numFmtId="0" fontId="3" fillId="42" borderId="28" xfId="52" applyFont="1" applyFill="1" applyBorder="1" applyAlignment="1">
      <alignment horizontal="center" vertical="center" wrapText="1"/>
      <protection/>
    </xf>
    <xf numFmtId="0" fontId="3" fillId="42" borderId="22" xfId="52" applyFont="1" applyFill="1" applyBorder="1" applyAlignment="1">
      <alignment horizontal="center" vertical="center" wrapText="1"/>
      <protection/>
    </xf>
    <xf numFmtId="0" fontId="8" fillId="43" borderId="47" xfId="52" applyFont="1" applyFill="1" applyBorder="1" applyAlignment="1">
      <alignment horizontal="left" wrapText="1"/>
      <protection/>
    </xf>
    <xf numFmtId="0" fontId="8" fillId="43" borderId="22" xfId="52" applyFont="1" applyFill="1" applyBorder="1" applyAlignment="1">
      <alignment horizontal="left" wrapText="1"/>
      <protection/>
    </xf>
    <xf numFmtId="0" fontId="8" fillId="42" borderId="79" xfId="52" applyFont="1" applyFill="1" applyBorder="1" applyAlignment="1">
      <alignment horizontal="center" vertical="center" wrapText="1"/>
      <protection/>
    </xf>
    <xf numFmtId="0" fontId="8" fillId="42" borderId="37" xfId="52" applyFont="1" applyFill="1" applyBorder="1" applyAlignment="1">
      <alignment horizontal="center" vertical="center" wrapText="1"/>
      <protection/>
    </xf>
    <xf numFmtId="0" fontId="8" fillId="42" borderId="27" xfId="52" applyFont="1" applyFill="1" applyBorder="1" applyAlignment="1">
      <alignment horizontal="center" vertical="center" wrapText="1"/>
      <protection/>
    </xf>
    <xf numFmtId="0" fontId="8" fillId="42" borderId="26" xfId="52" applyFont="1" applyFill="1" applyBorder="1" applyAlignment="1">
      <alignment horizontal="center" vertical="center" wrapText="1"/>
      <protection/>
    </xf>
    <xf numFmtId="0" fontId="8" fillId="42" borderId="23" xfId="52" applyFont="1" applyFill="1" applyBorder="1" applyAlignment="1">
      <alignment horizontal="center" vertical="center" wrapText="1"/>
      <protection/>
    </xf>
    <xf numFmtId="0" fontId="8" fillId="38" borderId="47" xfId="52" applyFont="1" applyFill="1" applyBorder="1" applyAlignment="1">
      <alignment horizontal="left"/>
      <protection/>
    </xf>
    <xf numFmtId="0" fontId="8" fillId="38" borderId="22" xfId="52" applyFont="1" applyFill="1" applyBorder="1" applyAlignment="1">
      <alignment horizontal="left"/>
      <protection/>
    </xf>
    <xf numFmtId="0" fontId="8" fillId="42" borderId="63" xfId="52" applyFont="1" applyFill="1" applyBorder="1" applyAlignment="1">
      <alignment horizontal="center" vertical="center" textRotation="90" wrapText="1"/>
      <protection/>
    </xf>
    <xf numFmtId="0" fontId="8" fillId="42" borderId="17" xfId="52" applyFont="1" applyFill="1" applyBorder="1" applyAlignment="1">
      <alignment horizontal="center" vertical="center" textRotation="90" wrapText="1"/>
      <protection/>
    </xf>
    <xf numFmtId="0" fontId="8" fillId="42" borderId="27" xfId="52" applyFont="1" applyFill="1" applyBorder="1" applyAlignment="1">
      <alignment horizontal="center" vertical="center" textRotation="90" wrapText="1"/>
      <protection/>
    </xf>
    <xf numFmtId="0" fontId="8" fillId="43" borderId="57" xfId="52" applyFont="1" applyFill="1" applyBorder="1" applyAlignment="1">
      <alignment horizontal="left"/>
      <protection/>
    </xf>
    <xf numFmtId="0" fontId="8" fillId="43" borderId="10" xfId="52" applyFont="1" applyFill="1" applyBorder="1" applyAlignment="1">
      <alignment horizontal="left"/>
      <protection/>
    </xf>
    <xf numFmtId="0" fontId="7" fillId="42" borderId="65" xfId="52" applyFont="1" applyFill="1" applyBorder="1" applyAlignment="1">
      <alignment horizontal="center" vertical="center" wrapText="1"/>
      <protection/>
    </xf>
    <xf numFmtId="0" fontId="7" fillId="42" borderId="73" xfId="52" applyFont="1" applyFill="1" applyBorder="1" applyAlignment="1">
      <alignment horizontal="center" vertical="center" wrapText="1"/>
      <protection/>
    </xf>
    <xf numFmtId="0" fontId="7" fillId="42" borderId="39" xfId="52" applyFont="1" applyFill="1" applyBorder="1" applyAlignment="1">
      <alignment horizontal="center" vertical="center" wrapText="1"/>
      <protection/>
    </xf>
    <xf numFmtId="0" fontId="8" fillId="0" borderId="76" xfId="52" applyFont="1" applyBorder="1" applyAlignment="1">
      <alignment horizontal="center" vertical="center" textRotation="90" wrapText="1"/>
      <protection/>
    </xf>
    <xf numFmtId="0" fontId="8" fillId="0" borderId="20" xfId="52" applyFont="1" applyBorder="1" applyAlignment="1">
      <alignment horizontal="center" vertical="center" textRotation="90" wrapText="1"/>
      <protection/>
    </xf>
    <xf numFmtId="0" fontId="3" fillId="0" borderId="61" xfId="52" applyFont="1" applyBorder="1" applyAlignment="1">
      <alignment horizontal="center" vertical="center" textRotation="90" wrapText="1"/>
      <protection/>
    </xf>
    <xf numFmtId="0" fontId="3" fillId="0" borderId="67" xfId="52" applyFont="1" applyBorder="1" applyAlignment="1">
      <alignment horizontal="center" vertical="center" textRotation="90" wrapText="1"/>
      <protection/>
    </xf>
    <xf numFmtId="0" fontId="3" fillId="0" borderId="69" xfId="52" applyFont="1" applyBorder="1" applyAlignment="1">
      <alignment horizontal="center" vertical="center" textRotation="90" wrapText="1"/>
      <protection/>
    </xf>
    <xf numFmtId="0" fontId="152" fillId="0" borderId="34" xfId="0" applyFont="1" applyBorder="1" applyAlignment="1">
      <alignment horizontal="center" textRotation="90" wrapText="1"/>
    </xf>
    <xf numFmtId="0" fontId="152" fillId="0" borderId="44" xfId="0" applyFont="1" applyBorder="1" applyAlignment="1">
      <alignment horizontal="center" textRotation="90" wrapText="1"/>
    </xf>
    <xf numFmtId="0" fontId="152" fillId="0" borderId="26" xfId="0" applyFont="1" applyBorder="1" applyAlignment="1">
      <alignment horizontal="center" textRotation="90" wrapText="1"/>
    </xf>
    <xf numFmtId="0" fontId="8" fillId="43" borderId="47" xfId="52" applyFont="1" applyFill="1" applyBorder="1" applyAlignment="1">
      <alignment horizontal="left" vertical="center"/>
      <protection/>
    </xf>
    <xf numFmtId="0" fontId="8" fillId="43" borderId="22" xfId="52" applyFont="1" applyFill="1" applyBorder="1" applyAlignment="1">
      <alignment horizontal="left" vertical="center"/>
      <protection/>
    </xf>
    <xf numFmtId="0" fontId="8" fillId="42" borderId="80" xfId="52" applyFont="1" applyFill="1" applyBorder="1" applyAlignment="1">
      <alignment horizontal="center" vertical="center" wrapText="1"/>
      <protection/>
    </xf>
    <xf numFmtId="0" fontId="8" fillId="42" borderId="0" xfId="52" applyFont="1" applyFill="1" applyBorder="1" applyAlignment="1">
      <alignment horizontal="center" vertical="center" wrapText="1"/>
      <protection/>
    </xf>
    <xf numFmtId="0" fontId="8" fillId="42" borderId="17" xfId="52" applyFont="1" applyFill="1" applyBorder="1" applyAlignment="1">
      <alignment horizontal="center" vertical="center" wrapText="1"/>
      <protection/>
    </xf>
    <xf numFmtId="0" fontId="8" fillId="42" borderId="20" xfId="52" applyFont="1" applyFill="1" applyBorder="1" applyAlignment="1">
      <alignment horizontal="center" vertical="center" wrapText="1"/>
      <protection/>
    </xf>
    <xf numFmtId="0" fontId="8" fillId="0" borderId="47" xfId="52" applyFont="1" applyBorder="1" applyAlignment="1">
      <alignment horizontal="left" wrapText="1"/>
      <protection/>
    </xf>
    <xf numFmtId="0" fontId="8" fillId="0" borderId="22" xfId="52" applyFont="1" applyBorder="1" applyAlignment="1">
      <alignment horizontal="left" wrapText="1"/>
      <protection/>
    </xf>
    <xf numFmtId="0" fontId="16" fillId="38" borderId="47" xfId="52" applyFont="1" applyFill="1" applyBorder="1" applyAlignment="1">
      <alignment horizontal="left"/>
      <protection/>
    </xf>
    <xf numFmtId="0" fontId="16" fillId="38" borderId="22" xfId="52" applyFont="1" applyFill="1" applyBorder="1" applyAlignment="1">
      <alignment horizontal="left"/>
      <protection/>
    </xf>
    <xf numFmtId="0" fontId="8" fillId="42" borderId="35" xfId="52" applyFont="1" applyFill="1" applyBorder="1" applyAlignment="1">
      <alignment horizontal="center" vertical="center" wrapText="1"/>
      <protection/>
    </xf>
    <xf numFmtId="0" fontId="8" fillId="42" borderId="50" xfId="52" applyFont="1" applyFill="1" applyBorder="1" applyAlignment="1">
      <alignment horizontal="center" vertical="center" wrapText="1"/>
      <protection/>
    </xf>
    <xf numFmtId="0" fontId="14" fillId="42" borderId="34" xfId="0" applyFont="1" applyFill="1" applyBorder="1" applyAlignment="1">
      <alignment horizontal="center" vertical="center" wrapText="1"/>
    </xf>
    <xf numFmtId="0" fontId="14" fillId="42" borderId="30" xfId="0" applyFont="1" applyFill="1" applyBorder="1" applyAlignment="1">
      <alignment horizontal="center" vertical="center" wrapText="1"/>
    </xf>
    <xf numFmtId="0" fontId="14" fillId="42" borderId="26" xfId="0" applyFont="1" applyFill="1" applyBorder="1" applyAlignment="1">
      <alignment horizontal="center" vertical="center" wrapText="1"/>
    </xf>
    <xf numFmtId="0" fontId="14" fillId="42" borderId="23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 wrapText="1"/>
    </xf>
    <xf numFmtId="0" fontId="14" fillId="42" borderId="24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0" fontId="8" fillId="42" borderId="36" xfId="52" applyFont="1" applyFill="1" applyBorder="1" applyAlignment="1">
      <alignment horizontal="center" vertical="center" wrapText="1"/>
      <protection/>
    </xf>
    <xf numFmtId="0" fontId="8" fillId="42" borderId="22" xfId="52" applyFont="1" applyFill="1" applyBorder="1" applyAlignment="1">
      <alignment horizontal="center" vertical="center" wrapText="1"/>
      <protection/>
    </xf>
    <xf numFmtId="0" fontId="14" fillId="42" borderId="63" xfId="0" applyFont="1" applyFill="1" applyBorder="1" applyAlignment="1">
      <alignment horizontal="center" vertical="center" wrapText="1"/>
    </xf>
    <xf numFmtId="0" fontId="14" fillId="42" borderId="27" xfId="0" applyFont="1" applyFill="1" applyBorder="1" applyAlignment="1">
      <alignment horizontal="center" vertical="center" wrapText="1"/>
    </xf>
    <xf numFmtId="0" fontId="8" fillId="42" borderId="16" xfId="52" applyFont="1" applyFill="1" applyBorder="1" applyAlignment="1">
      <alignment horizontal="center" vertical="center" wrapText="1"/>
      <protection/>
    </xf>
    <xf numFmtId="0" fontId="8" fillId="42" borderId="14" xfId="52" applyFont="1" applyFill="1" applyBorder="1" applyAlignment="1">
      <alignment horizontal="center" vertical="center" wrapText="1"/>
      <protection/>
    </xf>
    <xf numFmtId="0" fontId="8" fillId="42" borderId="34" xfId="52" applyFont="1" applyFill="1" applyBorder="1" applyAlignment="1">
      <alignment horizontal="center" vertical="center" wrapText="1"/>
      <protection/>
    </xf>
    <xf numFmtId="0" fontId="8" fillId="42" borderId="30" xfId="52" applyFont="1" applyFill="1" applyBorder="1" applyAlignment="1">
      <alignment horizontal="center" vertical="center" wrapText="1"/>
      <protection/>
    </xf>
    <xf numFmtId="0" fontId="8" fillId="42" borderId="28" xfId="52" applyFont="1" applyFill="1" applyBorder="1" applyAlignment="1">
      <alignment horizontal="center" vertical="center" wrapText="1"/>
      <protection/>
    </xf>
    <xf numFmtId="0" fontId="16" fillId="0" borderId="47" xfId="52" applyFont="1" applyBorder="1" applyAlignment="1">
      <alignment horizontal="left" wrapText="1"/>
      <protection/>
    </xf>
    <xf numFmtId="0" fontId="16" fillId="0" borderId="22" xfId="52" applyFont="1" applyBorder="1" applyAlignment="1">
      <alignment horizontal="left" wrapText="1"/>
      <protection/>
    </xf>
    <xf numFmtId="0" fontId="17" fillId="42" borderId="81" xfId="52" applyFont="1" applyFill="1" applyBorder="1" applyAlignment="1">
      <alignment horizontal="left"/>
      <protection/>
    </xf>
    <xf numFmtId="0" fontId="8" fillId="42" borderId="35" xfId="52" applyFont="1" applyFill="1" applyBorder="1" applyAlignment="1">
      <alignment horizontal="center" vertical="center"/>
      <protection/>
    </xf>
    <xf numFmtId="0" fontId="8" fillId="42" borderId="49" xfId="52" applyFont="1" applyFill="1" applyBorder="1" applyAlignment="1">
      <alignment horizontal="center" vertical="center"/>
      <protection/>
    </xf>
    <xf numFmtId="0" fontId="8" fillId="42" borderId="70" xfId="52" applyFont="1" applyFill="1" applyBorder="1" applyAlignment="1">
      <alignment horizontal="center" vertical="center"/>
      <protection/>
    </xf>
    <xf numFmtId="0" fontId="152" fillId="0" borderId="12" xfId="0" applyFont="1" applyFill="1" applyBorder="1" applyAlignment="1">
      <alignment horizontal="center" textRotation="90" wrapText="1"/>
    </xf>
    <xf numFmtId="0" fontId="152" fillId="0" borderId="24" xfId="0" applyFont="1" applyFill="1" applyBorder="1" applyAlignment="1">
      <alignment horizontal="center" textRotation="90" wrapText="1"/>
    </xf>
    <xf numFmtId="0" fontId="152" fillId="0" borderId="11" xfId="0" applyFont="1" applyFill="1" applyBorder="1" applyAlignment="1">
      <alignment horizontal="center" textRotation="90" wrapText="1"/>
    </xf>
    <xf numFmtId="0" fontId="23" fillId="0" borderId="36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8" fillId="0" borderId="47" xfId="52" applyFont="1" applyFill="1" applyBorder="1" applyAlignment="1">
      <alignment horizontal="left" vertical="center"/>
      <protection/>
    </xf>
    <xf numFmtId="0" fontId="8" fillId="0" borderId="22" xfId="52" applyFont="1" applyFill="1" applyBorder="1" applyAlignment="1">
      <alignment horizontal="left" vertical="center"/>
      <protection/>
    </xf>
    <xf numFmtId="0" fontId="8" fillId="0" borderId="47" xfId="52" applyFont="1" applyFill="1" applyBorder="1" applyAlignment="1">
      <alignment horizontal="left" vertical="center" wrapText="1"/>
      <protection/>
    </xf>
    <xf numFmtId="0" fontId="8" fillId="0" borderId="22" xfId="52" applyFont="1" applyFill="1" applyBorder="1" applyAlignment="1">
      <alignment horizontal="left" vertical="center" wrapText="1"/>
      <protection/>
    </xf>
    <xf numFmtId="0" fontId="16" fillId="0" borderId="47" xfId="52" applyFont="1" applyBorder="1" applyAlignment="1">
      <alignment horizontal="left" vertical="center" wrapText="1"/>
      <protection/>
    </xf>
    <xf numFmtId="0" fontId="16" fillId="0" borderId="22" xfId="52" applyFont="1" applyBorder="1" applyAlignment="1">
      <alignment horizontal="left" vertical="center" wrapText="1"/>
      <protection/>
    </xf>
    <xf numFmtId="0" fontId="8" fillId="42" borderId="75" xfId="52" applyFont="1" applyFill="1" applyBorder="1" applyAlignment="1">
      <alignment horizontal="center" vertical="center" textRotation="90" wrapText="1"/>
      <protection/>
    </xf>
    <xf numFmtId="0" fontId="8" fillId="42" borderId="21" xfId="52" applyFont="1" applyFill="1" applyBorder="1" applyAlignment="1">
      <alignment horizontal="center" vertical="center" wrapText="1"/>
      <protection/>
    </xf>
    <xf numFmtId="0" fontId="8" fillId="42" borderId="78" xfId="52" applyFont="1" applyFill="1" applyBorder="1" applyAlignment="1">
      <alignment horizontal="center" vertical="center" wrapText="1"/>
      <protection/>
    </xf>
    <xf numFmtId="0" fontId="8" fillId="0" borderId="72" xfId="52" applyFont="1" applyBorder="1" applyAlignment="1">
      <alignment horizontal="center" vertical="center" textRotation="90" wrapText="1"/>
      <protection/>
    </xf>
    <xf numFmtId="0" fontId="8" fillId="43" borderId="47" xfId="52" applyFont="1" applyFill="1" applyBorder="1" applyAlignment="1">
      <alignment horizontal="left" vertical="center" wrapText="1"/>
      <protection/>
    </xf>
    <xf numFmtId="0" fontId="8" fillId="43" borderId="22" xfId="52" applyFont="1" applyFill="1" applyBorder="1" applyAlignment="1">
      <alignment horizontal="left" vertical="center" wrapText="1"/>
      <protection/>
    </xf>
    <xf numFmtId="0" fontId="8" fillId="0" borderId="47" xfId="52" applyFont="1" applyBorder="1" applyAlignment="1">
      <alignment vertical="center"/>
      <protection/>
    </xf>
    <xf numFmtId="0" fontId="8" fillId="0" borderId="22" xfId="52" applyFont="1" applyBorder="1" applyAlignment="1">
      <alignment vertical="center"/>
      <protection/>
    </xf>
    <xf numFmtId="0" fontId="14" fillId="0" borderId="61" xfId="0" applyFont="1" applyBorder="1" applyAlignment="1">
      <alignment horizontal="center" vertical="center" textRotation="90" wrapText="1"/>
    </xf>
    <xf numFmtId="0" fontId="14" fillId="0" borderId="67" xfId="0" applyFont="1" applyBorder="1" applyAlignment="1">
      <alignment horizontal="center" vertical="center" textRotation="90" wrapText="1"/>
    </xf>
    <xf numFmtId="0" fontId="14" fillId="0" borderId="69" xfId="0" applyFont="1" applyBorder="1" applyAlignment="1">
      <alignment horizontal="center" vertical="center" textRotation="90" wrapText="1"/>
    </xf>
    <xf numFmtId="0" fontId="8" fillId="0" borderId="79" xfId="52" applyFont="1" applyBorder="1" applyAlignment="1">
      <alignment horizontal="left" vertical="center"/>
      <protection/>
    </xf>
    <xf numFmtId="0" fontId="8" fillId="0" borderId="23" xfId="52" applyFont="1" applyBorder="1" applyAlignment="1">
      <alignment horizontal="left" vertical="center"/>
      <protection/>
    </xf>
    <xf numFmtId="0" fontId="14" fillId="43" borderId="47" xfId="0" applyFont="1" applyFill="1" applyBorder="1" applyAlignment="1">
      <alignment horizontal="left" vertical="center" wrapText="1"/>
    </xf>
    <xf numFmtId="0" fontId="14" fillId="43" borderId="22" xfId="0" applyFont="1" applyFill="1" applyBorder="1" applyAlignment="1">
      <alignment horizontal="left" vertical="center" wrapText="1"/>
    </xf>
    <xf numFmtId="0" fontId="8" fillId="43" borderId="65" xfId="52" applyFont="1" applyFill="1" applyBorder="1" applyAlignment="1">
      <alignment horizontal="left" vertical="center"/>
      <protection/>
    </xf>
    <xf numFmtId="0" fontId="8" fillId="43" borderId="64" xfId="52" applyFont="1" applyFill="1" applyBorder="1" applyAlignment="1">
      <alignment horizontal="left" vertical="center"/>
      <protection/>
    </xf>
    <xf numFmtId="0" fontId="6" fillId="0" borderId="0" xfId="52" applyFont="1" applyFill="1" applyBorder="1" applyAlignment="1">
      <alignment wrapText="1"/>
      <protection/>
    </xf>
    <xf numFmtId="0" fontId="4" fillId="0" borderId="0" xfId="52" applyFont="1" applyBorder="1" applyAlignment="1">
      <alignment wrapText="1"/>
      <protection/>
    </xf>
    <xf numFmtId="0" fontId="14" fillId="42" borderId="12" xfId="0" applyFont="1" applyFill="1" applyBorder="1" applyAlignment="1">
      <alignment horizontal="center" vertical="center" textRotation="90" wrapText="1"/>
    </xf>
    <xf numFmtId="0" fontId="14" fillId="42" borderId="24" xfId="0" applyFont="1" applyFill="1" applyBorder="1" applyAlignment="1">
      <alignment horizontal="center" vertical="center" textRotation="90" wrapText="1"/>
    </xf>
    <xf numFmtId="0" fontId="14" fillId="42" borderId="11" xfId="0" applyFont="1" applyFill="1" applyBorder="1" applyAlignment="1">
      <alignment horizontal="center" vertical="center" textRotation="90" wrapText="1"/>
    </xf>
    <xf numFmtId="0" fontId="8" fillId="42" borderId="12" xfId="52" applyFont="1" applyFill="1" applyBorder="1" applyAlignment="1">
      <alignment horizontal="center" vertical="center" textRotation="90" wrapText="1"/>
      <protection/>
    </xf>
    <xf numFmtId="0" fontId="0" fillId="0" borderId="17" xfId="0" applyBorder="1" applyAlignment="1">
      <alignment horizontal="center"/>
    </xf>
    <xf numFmtId="0" fontId="8" fillId="0" borderId="47" xfId="52" applyFont="1" applyBorder="1" applyAlignment="1">
      <alignment horizontal="left" vertical="center"/>
      <protection/>
    </xf>
    <xf numFmtId="0" fontId="8" fillId="0" borderId="22" xfId="52" applyFont="1" applyBorder="1" applyAlignment="1">
      <alignment horizontal="left" vertical="center"/>
      <protection/>
    </xf>
    <xf numFmtId="0" fontId="17" fillId="42" borderId="53" xfId="52" applyFont="1" applyFill="1" applyBorder="1" applyAlignment="1">
      <alignment horizontal="left" vertical="center"/>
      <protection/>
    </xf>
    <xf numFmtId="0" fontId="17" fillId="42" borderId="46" xfId="52" applyFont="1" applyFill="1" applyBorder="1" applyAlignment="1">
      <alignment horizontal="left" vertical="center"/>
      <protection/>
    </xf>
    <xf numFmtId="0" fontId="10" fillId="0" borderId="11" xfId="0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20MWdkXXX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1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rgb="FF000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zoomScalePageLayoutView="0" workbookViewId="0" topLeftCell="A1">
      <selection activeCell="I14" sqref="I14"/>
    </sheetView>
  </sheetViews>
  <sheetFormatPr defaultColWidth="8.796875" defaultRowHeight="14.25"/>
  <cols>
    <col min="1" max="1" width="3.3984375" style="0" customWidth="1"/>
    <col min="2" max="2" width="7" style="0" customWidth="1"/>
    <col min="3" max="3" width="19.59765625" style="0" customWidth="1"/>
    <col min="4" max="4" width="8.8984375" style="0" customWidth="1"/>
    <col min="5" max="5" width="8.19921875" style="0" customWidth="1"/>
    <col min="6" max="6" width="10.3984375" style="0" customWidth="1"/>
    <col min="7" max="7" width="0.203125" style="0" customWidth="1"/>
    <col min="8" max="8" width="16" style="0" customWidth="1"/>
    <col min="9" max="9" width="18.8984375" style="0" customWidth="1"/>
    <col min="10" max="10" width="11.59765625" style="0" customWidth="1"/>
    <col min="11" max="11" width="15.09765625" style="0" customWidth="1"/>
    <col min="12" max="12" width="10.19921875" style="0" customWidth="1"/>
    <col min="13" max="13" width="13.59765625" style="0" customWidth="1"/>
    <col min="15" max="15" width="18.3984375" style="0" customWidth="1"/>
    <col min="17" max="17" width="12.69921875" style="0" customWidth="1"/>
    <col min="18" max="18" width="13.8984375" style="0" customWidth="1"/>
  </cols>
  <sheetData>
    <row r="1" spans="1:13" ht="27" customHeight="1">
      <c r="A1" s="499" t="s">
        <v>504</v>
      </c>
      <c r="B1" s="500"/>
      <c r="C1" s="500"/>
      <c r="D1" s="500"/>
      <c r="E1" s="500"/>
      <c r="F1" s="500"/>
      <c r="G1" s="500"/>
      <c r="H1" s="501"/>
      <c r="I1" s="501"/>
      <c r="J1" s="501"/>
      <c r="K1" s="501"/>
      <c r="L1" s="501"/>
      <c r="M1" s="501"/>
    </row>
    <row r="2" spans="1:18" ht="36" customHeight="1">
      <c r="A2" s="502" t="s">
        <v>0</v>
      </c>
      <c r="B2" s="491" t="s">
        <v>1</v>
      </c>
      <c r="C2" s="491"/>
      <c r="D2" s="492" t="s">
        <v>505</v>
      </c>
      <c r="E2" s="492" t="s">
        <v>237</v>
      </c>
      <c r="F2" s="492" t="s">
        <v>238</v>
      </c>
      <c r="G2" s="503"/>
      <c r="H2" s="511" t="s">
        <v>169</v>
      </c>
      <c r="I2" s="511"/>
      <c r="J2" s="511"/>
      <c r="K2" s="511"/>
      <c r="L2" s="511" t="s">
        <v>168</v>
      </c>
      <c r="M2" s="511"/>
      <c r="N2" s="521" t="s">
        <v>153</v>
      </c>
      <c r="O2" s="521"/>
      <c r="P2" s="521"/>
      <c r="Q2" s="521"/>
      <c r="R2" s="512" t="s">
        <v>170</v>
      </c>
    </row>
    <row r="3" spans="1:18" s="9" customFormat="1" ht="51" customHeight="1">
      <c r="A3" s="502"/>
      <c r="B3" s="491"/>
      <c r="C3" s="491"/>
      <c r="D3" s="492"/>
      <c r="E3" s="492"/>
      <c r="F3" s="503"/>
      <c r="G3" s="503"/>
      <c r="H3" s="515" t="s">
        <v>79</v>
      </c>
      <c r="I3" s="515"/>
      <c r="J3" s="515"/>
      <c r="K3" s="516"/>
      <c r="L3" s="494" t="s">
        <v>146</v>
      </c>
      <c r="M3" s="495"/>
      <c r="N3" s="522" t="s">
        <v>150</v>
      </c>
      <c r="O3" s="518" t="s">
        <v>151</v>
      </c>
      <c r="P3" s="517" t="s">
        <v>152</v>
      </c>
      <c r="Q3" s="517"/>
      <c r="R3" s="513"/>
    </row>
    <row r="4" spans="1:18" ht="15" customHeight="1">
      <c r="A4" s="502"/>
      <c r="B4" s="491"/>
      <c r="C4" s="491"/>
      <c r="D4" s="492"/>
      <c r="E4" s="492"/>
      <c r="F4" s="503"/>
      <c r="G4" s="503"/>
      <c r="H4" s="494" t="s">
        <v>60</v>
      </c>
      <c r="I4" s="495"/>
      <c r="J4" s="494" t="s">
        <v>34</v>
      </c>
      <c r="K4" s="495"/>
      <c r="L4" s="496"/>
      <c r="M4" s="497"/>
      <c r="N4" s="523"/>
      <c r="O4" s="519"/>
      <c r="P4" s="517"/>
      <c r="Q4" s="517"/>
      <c r="R4" s="513"/>
    </row>
    <row r="5" spans="1:18" ht="15" customHeight="1">
      <c r="A5" s="502"/>
      <c r="B5" s="491"/>
      <c r="C5" s="491"/>
      <c r="D5" s="492"/>
      <c r="E5" s="492"/>
      <c r="F5" s="503"/>
      <c r="G5" s="503"/>
      <c r="H5" s="496"/>
      <c r="I5" s="497"/>
      <c r="J5" s="496"/>
      <c r="K5" s="497"/>
      <c r="L5" s="335" t="s">
        <v>5</v>
      </c>
      <c r="M5" s="479" t="s">
        <v>6</v>
      </c>
      <c r="N5" s="523"/>
      <c r="O5" s="519"/>
      <c r="P5" s="518" t="s">
        <v>5</v>
      </c>
      <c r="Q5" s="518" t="s">
        <v>6</v>
      </c>
      <c r="R5" s="513"/>
    </row>
    <row r="6" spans="1:18" ht="30" customHeight="1">
      <c r="A6" s="502"/>
      <c r="B6" s="491"/>
      <c r="C6" s="491"/>
      <c r="D6" s="492"/>
      <c r="E6" s="492"/>
      <c r="F6" s="503"/>
      <c r="G6" s="503"/>
      <c r="H6" s="64" t="s">
        <v>7</v>
      </c>
      <c r="I6" s="4" t="s">
        <v>376</v>
      </c>
      <c r="J6" s="3" t="s">
        <v>5</v>
      </c>
      <c r="K6" s="3" t="s">
        <v>6</v>
      </c>
      <c r="L6" s="4"/>
      <c r="M6" s="480"/>
      <c r="N6" s="524"/>
      <c r="O6" s="520"/>
      <c r="P6" s="520"/>
      <c r="Q6" s="520"/>
      <c r="R6" s="514"/>
    </row>
    <row r="7" spans="1:18" ht="15" customHeight="1" thickBot="1">
      <c r="A7" s="10">
        <v>1</v>
      </c>
      <c r="B7" s="73">
        <v>2</v>
      </c>
      <c r="C7" s="73">
        <v>3</v>
      </c>
      <c r="D7" s="76">
        <v>4</v>
      </c>
      <c r="E7" s="76">
        <v>5</v>
      </c>
      <c r="F7" s="509">
        <v>6</v>
      </c>
      <c r="G7" s="510"/>
      <c r="H7" s="76">
        <v>7</v>
      </c>
      <c r="I7" s="76">
        <v>8</v>
      </c>
      <c r="J7" s="76">
        <v>9</v>
      </c>
      <c r="K7" s="77">
        <v>10</v>
      </c>
      <c r="L7" s="76">
        <v>11</v>
      </c>
      <c r="M7" s="76">
        <v>12</v>
      </c>
      <c r="N7" s="76">
        <v>13</v>
      </c>
      <c r="O7" s="76">
        <v>14</v>
      </c>
      <c r="P7" s="76">
        <v>15</v>
      </c>
      <c r="Q7" s="76">
        <v>16</v>
      </c>
      <c r="R7" s="76">
        <v>17</v>
      </c>
    </row>
    <row r="8" spans="1:18" ht="22.5" customHeight="1">
      <c r="A8" s="10"/>
      <c r="B8" s="507" t="s">
        <v>380</v>
      </c>
      <c r="C8" s="508"/>
      <c r="D8" s="239">
        <f>SUM(D9:D13)</f>
        <v>3</v>
      </c>
      <c r="E8" s="239">
        <f aca="true" t="shared" si="0" ref="E8:P8">SUM(E9:E13)</f>
        <v>3</v>
      </c>
      <c r="F8" s="239">
        <f t="shared" si="0"/>
        <v>3</v>
      </c>
      <c r="G8" s="239">
        <f t="shared" si="0"/>
        <v>0</v>
      </c>
      <c r="H8" s="239">
        <f t="shared" si="0"/>
        <v>0</v>
      </c>
      <c r="I8" s="239">
        <f t="shared" si="0"/>
        <v>0</v>
      </c>
      <c r="J8" s="239">
        <f t="shared" si="0"/>
        <v>3</v>
      </c>
      <c r="K8" s="239">
        <f t="shared" si="0"/>
        <v>321.26</v>
      </c>
      <c r="L8" s="239">
        <f t="shared" si="0"/>
        <v>0</v>
      </c>
      <c r="M8" s="239">
        <f t="shared" si="0"/>
        <v>0</v>
      </c>
      <c r="N8" s="239">
        <f t="shared" si="0"/>
        <v>0</v>
      </c>
      <c r="O8" s="239">
        <f t="shared" si="0"/>
        <v>0</v>
      </c>
      <c r="P8" s="239">
        <f t="shared" si="0"/>
        <v>0</v>
      </c>
      <c r="Q8" s="239">
        <f>SUM(Q9:Q13)</f>
        <v>0</v>
      </c>
      <c r="R8" s="240"/>
    </row>
    <row r="9" spans="1:18" s="210" customFormat="1" ht="20.25" customHeight="1">
      <c r="A9" s="208">
        <v>2</v>
      </c>
      <c r="B9" s="504" t="s">
        <v>375</v>
      </c>
      <c r="C9" s="209" t="s">
        <v>35</v>
      </c>
      <c r="D9" s="426"/>
      <c r="E9" s="16"/>
      <c r="F9" s="481"/>
      <c r="G9" s="481"/>
      <c r="H9" s="16"/>
      <c r="I9" s="16"/>
      <c r="J9" s="16"/>
      <c r="K9" s="16"/>
      <c r="L9" s="16"/>
      <c r="M9" s="16"/>
      <c r="N9" s="198"/>
      <c r="O9" s="198"/>
      <c r="P9" s="198"/>
      <c r="Q9" s="198"/>
      <c r="R9" s="199"/>
    </row>
    <row r="10" spans="1:18" s="210" customFormat="1" ht="20.25" customHeight="1">
      <c r="A10" s="208">
        <v>3</v>
      </c>
      <c r="B10" s="505"/>
      <c r="C10" s="209" t="s">
        <v>36</v>
      </c>
      <c r="D10" s="16"/>
      <c r="E10" s="16"/>
      <c r="F10" s="481"/>
      <c r="G10" s="481"/>
      <c r="H10" s="16"/>
      <c r="I10" s="16"/>
      <c r="J10" s="16"/>
      <c r="K10" s="16"/>
      <c r="L10" s="16"/>
      <c r="M10" s="16"/>
      <c r="N10" s="198"/>
      <c r="O10" s="198"/>
      <c r="P10" s="198"/>
      <c r="Q10" s="198"/>
      <c r="R10" s="199"/>
    </row>
    <row r="11" spans="1:18" s="210" customFormat="1" ht="20.25" customHeight="1">
      <c r="A11" s="208">
        <v>4</v>
      </c>
      <c r="B11" s="505"/>
      <c r="C11" s="209" t="s">
        <v>37</v>
      </c>
      <c r="D11" s="16">
        <v>3</v>
      </c>
      <c r="E11" s="16">
        <v>3</v>
      </c>
      <c r="F11" s="498">
        <v>3</v>
      </c>
      <c r="G11" s="498"/>
      <c r="H11" s="16">
        <v>0</v>
      </c>
      <c r="I11" s="16">
        <v>0</v>
      </c>
      <c r="J11" s="16">
        <v>3</v>
      </c>
      <c r="K11" s="16">
        <v>321.26</v>
      </c>
      <c r="L11" s="16">
        <v>0</v>
      </c>
      <c r="M11" s="16">
        <v>0</v>
      </c>
      <c r="N11" s="198">
        <v>0</v>
      </c>
      <c r="O11" s="198">
        <v>0</v>
      </c>
      <c r="P11" s="198">
        <v>0</v>
      </c>
      <c r="Q11" s="198">
        <v>0</v>
      </c>
      <c r="R11" s="199">
        <v>0</v>
      </c>
    </row>
    <row r="12" spans="1:18" s="210" customFormat="1" ht="20.25" customHeight="1">
      <c r="A12" s="208">
        <v>5</v>
      </c>
      <c r="B12" s="505"/>
      <c r="C12" s="209" t="s">
        <v>38</v>
      </c>
      <c r="D12" s="207"/>
      <c r="E12" s="207"/>
      <c r="F12" s="481"/>
      <c r="G12" s="481"/>
      <c r="H12" s="16"/>
      <c r="I12" s="16"/>
      <c r="J12" s="16"/>
      <c r="K12" s="16"/>
      <c r="L12" s="16"/>
      <c r="M12" s="16"/>
      <c r="N12" s="198"/>
      <c r="O12" s="198"/>
      <c r="P12" s="198"/>
      <c r="Q12" s="198"/>
      <c r="R12" s="199"/>
    </row>
    <row r="13" spans="1:18" s="210" customFormat="1" ht="20.25" customHeight="1" thickBot="1">
      <c r="A13" s="208">
        <v>6</v>
      </c>
      <c r="B13" s="506"/>
      <c r="C13" s="211" t="s">
        <v>39</v>
      </c>
      <c r="D13" s="200"/>
      <c r="E13" s="200"/>
      <c r="F13" s="493"/>
      <c r="G13" s="493"/>
      <c r="H13" s="201"/>
      <c r="I13" s="201"/>
      <c r="J13" s="201"/>
      <c r="K13" s="201"/>
      <c r="L13" s="201"/>
      <c r="M13" s="201"/>
      <c r="N13" s="202"/>
      <c r="O13" s="202"/>
      <c r="P13" s="202"/>
      <c r="Q13" s="202"/>
      <c r="R13" s="203"/>
    </row>
    <row r="14" spans="1:18" s="210" customFormat="1" ht="55.5" customHeight="1" thickBot="1">
      <c r="A14" s="208">
        <v>7</v>
      </c>
      <c r="B14" s="482" t="s">
        <v>165</v>
      </c>
      <c r="C14" s="483"/>
      <c r="D14" s="236">
        <v>0</v>
      </c>
      <c r="E14" s="236">
        <v>0</v>
      </c>
      <c r="F14" s="484">
        <v>0</v>
      </c>
      <c r="G14" s="485"/>
      <c r="H14" s="236">
        <v>0</v>
      </c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7">
        <v>0</v>
      </c>
      <c r="O14" s="237">
        <v>0</v>
      </c>
      <c r="P14" s="237">
        <v>0</v>
      </c>
      <c r="Q14" s="237">
        <v>0</v>
      </c>
      <c r="R14" s="238">
        <v>0</v>
      </c>
    </row>
    <row r="15" spans="1:18" s="210" customFormat="1" ht="30.75" customHeight="1" thickBot="1">
      <c r="A15" s="212"/>
      <c r="B15" s="213" t="s">
        <v>378</v>
      </c>
      <c r="C15" s="244"/>
      <c r="D15" s="427">
        <v>4</v>
      </c>
      <c r="E15" s="427">
        <v>4</v>
      </c>
      <c r="F15" s="428">
        <v>7</v>
      </c>
      <c r="G15" s="428">
        <f aca="true" t="shared" si="1" ref="G15:Q15">SUM(G16:G17)</f>
        <v>0</v>
      </c>
      <c r="H15" s="427">
        <v>1</v>
      </c>
      <c r="I15" s="427">
        <f t="shared" si="1"/>
        <v>0</v>
      </c>
      <c r="J15" s="427">
        <v>1</v>
      </c>
      <c r="K15" s="427">
        <v>144.17</v>
      </c>
      <c r="L15" s="427">
        <f t="shared" si="1"/>
        <v>0</v>
      </c>
      <c r="M15" s="427">
        <f t="shared" si="1"/>
        <v>0</v>
      </c>
      <c r="N15" s="427">
        <f t="shared" si="1"/>
        <v>0</v>
      </c>
      <c r="O15" s="427">
        <f t="shared" si="1"/>
        <v>0</v>
      </c>
      <c r="P15" s="427">
        <f t="shared" si="1"/>
        <v>0</v>
      </c>
      <c r="Q15" s="427">
        <f t="shared" si="1"/>
        <v>0</v>
      </c>
      <c r="R15" s="427"/>
    </row>
    <row r="16" spans="1:18" s="210" customFormat="1" ht="20.25" customHeight="1">
      <c r="A16" s="212">
        <v>9</v>
      </c>
      <c r="B16" s="489" t="s">
        <v>373</v>
      </c>
      <c r="C16" s="490"/>
      <c r="D16" s="206">
        <v>4</v>
      </c>
      <c r="E16" s="206">
        <v>4</v>
      </c>
      <c r="F16" s="241">
        <v>7</v>
      </c>
      <c r="G16" s="429"/>
      <c r="H16" s="206"/>
      <c r="I16" s="206"/>
      <c r="J16" s="206"/>
      <c r="K16" s="206"/>
      <c r="L16" s="206"/>
      <c r="M16" s="206"/>
      <c r="N16" s="242"/>
      <c r="O16" s="242"/>
      <c r="P16" s="242"/>
      <c r="Q16" s="242"/>
      <c r="R16" s="243"/>
    </row>
    <row r="17" spans="1:18" s="210" customFormat="1" ht="20.25" customHeight="1" thickBot="1">
      <c r="A17" s="212">
        <v>10</v>
      </c>
      <c r="B17" s="486" t="s">
        <v>374</v>
      </c>
      <c r="C17" s="487"/>
      <c r="D17" s="204"/>
      <c r="E17" s="204"/>
      <c r="F17" s="205"/>
      <c r="G17" s="204"/>
      <c r="H17" s="204"/>
      <c r="I17" s="204"/>
      <c r="J17" s="204"/>
      <c r="K17" s="204"/>
      <c r="L17" s="204"/>
      <c r="M17" s="204"/>
      <c r="N17" s="202"/>
      <c r="O17" s="202"/>
      <c r="P17" s="202"/>
      <c r="Q17" s="202"/>
      <c r="R17" s="203"/>
    </row>
    <row r="18" spans="1:18" s="210" customFormat="1" ht="51" customHeight="1" thickBot="1">
      <c r="A18" s="212">
        <v>11</v>
      </c>
      <c r="B18" s="482" t="s">
        <v>379</v>
      </c>
      <c r="C18" s="488"/>
      <c r="D18" s="236">
        <v>0</v>
      </c>
      <c r="E18" s="236">
        <v>0</v>
      </c>
      <c r="F18" s="245">
        <v>0</v>
      </c>
      <c r="G18" s="236"/>
      <c r="H18" s="236"/>
      <c r="I18" s="236"/>
      <c r="J18" s="236"/>
      <c r="K18" s="236"/>
      <c r="L18" s="236"/>
      <c r="M18" s="236"/>
      <c r="N18" s="237"/>
      <c r="O18" s="237"/>
      <c r="P18" s="237"/>
      <c r="Q18" s="237"/>
      <c r="R18" s="238"/>
    </row>
    <row r="19" spans="4:13" ht="15"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31.5" customHeight="1">
      <c r="B20" s="470" t="s">
        <v>507</v>
      </c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</row>
    <row r="21" ht="14.25">
      <c r="D21" s="11"/>
    </row>
    <row r="22" spans="2:20" ht="58.5" customHeight="1">
      <c r="B22" s="63" t="s">
        <v>0</v>
      </c>
      <c r="C22" s="472" t="s">
        <v>506</v>
      </c>
      <c r="D22" s="473"/>
      <c r="E22" s="474" t="s">
        <v>234</v>
      </c>
      <c r="F22" s="475"/>
      <c r="G22" s="475"/>
      <c r="H22" s="475"/>
      <c r="I22" s="475"/>
      <c r="J22" s="475"/>
      <c r="K22" s="476"/>
      <c r="L22" s="477" t="s">
        <v>236</v>
      </c>
      <c r="M22" s="478"/>
      <c r="T22" s="79"/>
    </row>
    <row r="23" spans="2:13" ht="15">
      <c r="B23" s="62" t="s">
        <v>8</v>
      </c>
      <c r="C23" s="471"/>
      <c r="D23" s="471"/>
      <c r="E23" s="465"/>
      <c r="F23" s="466"/>
      <c r="G23" s="466"/>
      <c r="H23" s="466"/>
      <c r="I23" s="466"/>
      <c r="J23" s="466"/>
      <c r="K23" s="467"/>
      <c r="L23" s="468"/>
      <c r="M23" s="469"/>
    </row>
    <row r="24" spans="2:13" ht="15">
      <c r="B24" s="62" t="s">
        <v>9</v>
      </c>
      <c r="C24" s="471"/>
      <c r="D24" s="471"/>
      <c r="E24" s="465"/>
      <c r="F24" s="466"/>
      <c r="G24" s="466"/>
      <c r="H24" s="466"/>
      <c r="I24" s="466"/>
      <c r="J24" s="466"/>
      <c r="K24" s="467"/>
      <c r="L24" s="468"/>
      <c r="M24" s="469"/>
    </row>
    <row r="25" spans="2:13" ht="15">
      <c r="B25" s="80" t="s">
        <v>229</v>
      </c>
      <c r="C25" s="471"/>
      <c r="D25" s="471"/>
      <c r="E25" s="465"/>
      <c r="F25" s="466"/>
      <c r="G25" s="466"/>
      <c r="H25" s="466"/>
      <c r="I25" s="466"/>
      <c r="J25" s="466"/>
      <c r="K25" s="467"/>
      <c r="L25" s="468"/>
      <c r="M25" s="469"/>
    </row>
    <row r="26" spans="4:13" ht="15"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4:13" ht="15"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4:13" ht="15"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4:13" ht="15"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4:13" ht="15"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4:13" ht="15"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4:13" ht="15"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4:13" ht="15"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4:13" ht="15"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4:13" ht="15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4:13" ht="15"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4:13" ht="15"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4:13" ht="15"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4:13" ht="15"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4:13" ht="15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4:13" ht="15"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4:13" ht="15"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4:13" ht="15"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4:13" ht="15"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4:13" ht="15"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4:13" ht="15"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4:13" ht="15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4:13" ht="1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ht="1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ht="1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ht="1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ht="1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ht="1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ht="1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ht="1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ht="1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ht="1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ht="1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ht="1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ht="15"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4:13" ht="15"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4:13" ht="15"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4:13" ht="15"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4:13" ht="15"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4:13" ht="15"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4:13" ht="15"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4:13" ht="15"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4:13" ht="15"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4:13" ht="15"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4:13" ht="15"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4:13" ht="15"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4:13" ht="15"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4:13" ht="15"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4:13" ht="15"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4:13" ht="15"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4:13" ht="15"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4:13" ht="15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4:13" ht="15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4:13" ht="15"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4:13" ht="15"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4:13" ht="15"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4:13" ht="15"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4:13" ht="15"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4:13" ht="15"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4:13" ht="15"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4:13" ht="15"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4:13" ht="15"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4:13" ht="15"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4:13" ht="15"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4:13" ht="15"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4:13" ht="15"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4:13" ht="15"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4:13" ht="15"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4:13" ht="15"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4:13" ht="15"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4:13" ht="15"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4:13" ht="15"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4:13" ht="15"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4:13" ht="15"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4:13" ht="15"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4:13" ht="15"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4:13" ht="15"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4:13" ht="15"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4:13" ht="15"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4:13" ht="15"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4:13" ht="15"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4:13" ht="15"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4:13" ht="15"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4:13" ht="15"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4:13" ht="15"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4:13" ht="15"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4:13" ht="15"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4:13" ht="15"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4:13" ht="15"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4:13" ht="15"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4:13" ht="15"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4:13" ht="15"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4:13" ht="15"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4:13" ht="15"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4:13" ht="15"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4:13" ht="15"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4:13" ht="15"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4:13" ht="15"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4:13" ht="15"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4:13" ht="15"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4:13" ht="15"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4:13" ht="15"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4:13" ht="15"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4:13" ht="15"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4:13" ht="15"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4:13" ht="15"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4:13" ht="15"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4:13" ht="15"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4:13" ht="15"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4:13" ht="15"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4:13" ht="15"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4:13" ht="15"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4:13" ht="15"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4:13" ht="15"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4:13" ht="15"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4:13" ht="15"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4:13" ht="15"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4:13" ht="15"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4:13" ht="15"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4:13" ht="15"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4:13" ht="15"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4:13" ht="15"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4:13" ht="15"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4:13" ht="15"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4:13" ht="15"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4:13" ht="15"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4:13" ht="15"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4:13" ht="15"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4:13" ht="15"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4:13" ht="15"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4:13" ht="15"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4:13" ht="15"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4:13" ht="15"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4:13" ht="15"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4:13" ht="15"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4:13" ht="15"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4:13" ht="15"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4:13" ht="15"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4:13" ht="15"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4:13" ht="15"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4:13" ht="15"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4:13" ht="15"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4:13" ht="15"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4:13" ht="15"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4:13" ht="15"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4:13" ht="15"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4:13" ht="15"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4:13" ht="15"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4:13" ht="15"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4:13" ht="15"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4:13" ht="15"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4:13" ht="15"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4:13" ht="15"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4:13" ht="15"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4:13" ht="15"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4:13" ht="15"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4:13" ht="15"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4:13" ht="15"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4:13" ht="15"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4:13" ht="15">
      <c r="D185" s="1"/>
      <c r="E185" s="1"/>
      <c r="F185" s="1"/>
      <c r="G185" s="1"/>
      <c r="H185" s="1"/>
      <c r="I185" s="1"/>
      <c r="J185" s="1"/>
      <c r="K185" s="1"/>
      <c r="L185" s="1"/>
      <c r="M185" s="1"/>
    </row>
  </sheetData>
  <sheetProtection/>
  <mergeCells count="46">
    <mergeCell ref="R2:R6"/>
    <mergeCell ref="H3:K3"/>
    <mergeCell ref="L3:M4"/>
    <mergeCell ref="P3:Q4"/>
    <mergeCell ref="O3:O6"/>
    <mergeCell ref="Q5:Q6"/>
    <mergeCell ref="N2:Q2"/>
    <mergeCell ref="P5:P6"/>
    <mergeCell ref="N3:N6"/>
    <mergeCell ref="A1:M1"/>
    <mergeCell ref="A2:A6"/>
    <mergeCell ref="E2:E6"/>
    <mergeCell ref="F2:G6"/>
    <mergeCell ref="B9:B13"/>
    <mergeCell ref="B8:C8"/>
    <mergeCell ref="H4:I5"/>
    <mergeCell ref="F7:G7"/>
    <mergeCell ref="H2:K2"/>
    <mergeCell ref="L2:M2"/>
    <mergeCell ref="B16:C16"/>
    <mergeCell ref="B2:C6"/>
    <mergeCell ref="D2:D6"/>
    <mergeCell ref="F12:G12"/>
    <mergeCell ref="F13:G13"/>
    <mergeCell ref="J4:K5"/>
    <mergeCell ref="F11:G11"/>
    <mergeCell ref="E23:K23"/>
    <mergeCell ref="M5:M6"/>
    <mergeCell ref="F9:G9"/>
    <mergeCell ref="F10:G10"/>
    <mergeCell ref="C24:D24"/>
    <mergeCell ref="C25:D25"/>
    <mergeCell ref="B14:C14"/>
    <mergeCell ref="F14:G14"/>
    <mergeCell ref="B17:C17"/>
    <mergeCell ref="B18:C18"/>
    <mergeCell ref="E24:K24"/>
    <mergeCell ref="E25:K25"/>
    <mergeCell ref="L23:M23"/>
    <mergeCell ref="L24:M24"/>
    <mergeCell ref="L25:M25"/>
    <mergeCell ref="B20:M20"/>
    <mergeCell ref="C23:D23"/>
    <mergeCell ref="C22:D22"/>
    <mergeCell ref="E22:K22"/>
    <mergeCell ref="L22:M22"/>
  </mergeCells>
  <conditionalFormatting sqref="D7:K10 E8:R8">
    <cfRule type="cellIs" priority="5" dxfId="0" operator="greaterThan" stopIfTrue="1">
      <formula>0</formula>
    </cfRule>
    <cfRule type="cellIs" priority="6" dxfId="8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24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45" sqref="J45"/>
    </sheetView>
  </sheetViews>
  <sheetFormatPr defaultColWidth="8.796875" defaultRowHeight="14.25"/>
  <cols>
    <col min="1" max="1" width="3.8984375" style="0" customWidth="1"/>
    <col min="2" max="2" width="7.59765625" style="0" customWidth="1"/>
    <col min="3" max="3" width="40.3984375" style="0" customWidth="1"/>
    <col min="4" max="4" width="4.19921875" style="25" customWidth="1"/>
    <col min="5" max="5" width="11.09765625" style="0" customWidth="1"/>
    <col min="6" max="7" width="10.8984375" style="0" customWidth="1"/>
    <col min="8" max="8" width="11" style="0" customWidth="1"/>
    <col min="9" max="9" width="10.69921875" style="0" customWidth="1"/>
    <col min="10" max="10" width="12.09765625" style="0" customWidth="1"/>
    <col min="11" max="11" width="13.69921875" style="0" customWidth="1"/>
    <col min="12" max="12" width="12.5" style="0" customWidth="1"/>
    <col min="13" max="13" width="11.09765625" style="0" customWidth="1"/>
    <col min="14" max="14" width="12.19921875" style="0" customWidth="1"/>
    <col min="15" max="15" width="15.8984375" style="0" customWidth="1"/>
    <col min="16" max="16" width="18.19921875" style="0" customWidth="1"/>
  </cols>
  <sheetData>
    <row r="1" spans="1:16" ht="27" customHeight="1">
      <c r="A1" s="701" t="s">
        <v>521</v>
      </c>
      <c r="B1" s="701"/>
      <c r="C1" s="701"/>
      <c r="D1" s="701"/>
      <c r="E1" s="701"/>
      <c r="F1" s="701"/>
      <c r="G1" s="701"/>
      <c r="H1" s="701"/>
      <c r="I1" s="701"/>
      <c r="J1" s="701"/>
      <c r="K1" s="20"/>
      <c r="L1" s="20"/>
      <c r="M1" s="20"/>
      <c r="N1" s="20"/>
      <c r="O1" s="20"/>
      <c r="P1" s="20"/>
    </row>
    <row r="2" spans="1:16" ht="14.25" customHeight="1" thickBot="1">
      <c r="A2" s="20"/>
      <c r="B2" s="20"/>
      <c r="C2" s="20"/>
      <c r="D2" s="39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8" ht="123.75" customHeight="1">
      <c r="A3" s="20"/>
      <c r="B3" s="735" t="s">
        <v>435</v>
      </c>
      <c r="C3" s="780"/>
      <c r="D3" s="781"/>
      <c r="E3" s="694" t="s">
        <v>524</v>
      </c>
      <c r="F3" s="779" t="s">
        <v>480</v>
      </c>
      <c r="G3" s="779" t="s">
        <v>481</v>
      </c>
      <c r="H3" s="779" t="s">
        <v>522</v>
      </c>
      <c r="I3" s="713" t="s">
        <v>523</v>
      </c>
      <c r="J3" s="711"/>
      <c r="K3" s="711"/>
      <c r="L3" s="714"/>
      <c r="M3" s="713" t="s">
        <v>117</v>
      </c>
      <c r="N3" s="711"/>
      <c r="O3" s="711"/>
      <c r="P3" s="714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ht="96" customHeight="1">
      <c r="A4" s="20"/>
      <c r="B4" s="738"/>
      <c r="C4" s="736"/>
      <c r="D4" s="737"/>
      <c r="E4" s="694"/>
      <c r="F4" s="694"/>
      <c r="G4" s="694"/>
      <c r="H4" s="694"/>
      <c r="I4" s="698" t="s">
        <v>283</v>
      </c>
      <c r="J4" s="698" t="s">
        <v>85</v>
      </c>
      <c r="K4" s="698" t="s">
        <v>116</v>
      </c>
      <c r="L4" s="698" t="s">
        <v>86</v>
      </c>
      <c r="M4" s="698" t="s">
        <v>30</v>
      </c>
      <c r="N4" s="698" t="s">
        <v>3</v>
      </c>
      <c r="O4" s="698" t="s">
        <v>4</v>
      </c>
      <c r="P4" s="698" t="s">
        <v>357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28" ht="14.25" customHeight="1" hidden="1">
      <c r="A5" s="20"/>
      <c r="B5" s="167"/>
      <c r="C5" s="168"/>
      <c r="D5" s="169"/>
      <c r="E5" s="694"/>
      <c r="F5" s="694"/>
      <c r="G5" s="372"/>
      <c r="H5" s="694"/>
      <c r="I5" s="699"/>
      <c r="J5" s="699"/>
      <c r="K5" s="699"/>
      <c r="L5" s="699"/>
      <c r="M5" s="699"/>
      <c r="N5" s="699"/>
      <c r="O5" s="699"/>
      <c r="P5" s="699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ht="12.75" customHeight="1" hidden="1">
      <c r="A6" s="20"/>
      <c r="B6" s="170"/>
      <c r="C6" s="171"/>
      <c r="D6" s="172"/>
      <c r="E6" s="695"/>
      <c r="F6" s="695"/>
      <c r="G6" s="373"/>
      <c r="H6" s="695"/>
      <c r="I6" s="700"/>
      <c r="J6" s="700"/>
      <c r="K6" s="700"/>
      <c r="L6" s="700"/>
      <c r="M6" s="700"/>
      <c r="N6" s="700"/>
      <c r="O6" s="700"/>
      <c r="P6" s="700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16" s="26" customFormat="1" ht="15" customHeight="1" thickBot="1">
      <c r="A7" s="23"/>
      <c r="B7" s="722">
        <v>0</v>
      </c>
      <c r="C7" s="723"/>
      <c r="D7" s="724"/>
      <c r="E7" s="152">
        <v>1</v>
      </c>
      <c r="F7" s="152">
        <v>2</v>
      </c>
      <c r="G7" s="152">
        <v>3</v>
      </c>
      <c r="H7" s="152">
        <v>4</v>
      </c>
      <c r="I7" s="152">
        <v>5</v>
      </c>
      <c r="J7" s="152">
        <v>6</v>
      </c>
      <c r="K7" s="152">
        <v>7</v>
      </c>
      <c r="L7" s="152">
        <v>8</v>
      </c>
      <c r="M7" s="152">
        <v>9</v>
      </c>
      <c r="N7" s="152">
        <v>10</v>
      </c>
      <c r="O7" s="152">
        <v>11</v>
      </c>
      <c r="P7" s="152">
        <v>12</v>
      </c>
    </row>
    <row r="8" spans="1:16" s="26" customFormat="1" ht="26.25" customHeight="1">
      <c r="A8" s="36"/>
      <c r="B8" s="782" t="s">
        <v>160</v>
      </c>
      <c r="C8" s="37" t="s">
        <v>62</v>
      </c>
      <c r="D8" s="38">
        <v>1</v>
      </c>
      <c r="E8" s="113">
        <v>20</v>
      </c>
      <c r="F8" s="112">
        <v>2</v>
      </c>
      <c r="G8" s="112">
        <v>2</v>
      </c>
      <c r="H8" s="112"/>
      <c r="I8" s="112"/>
      <c r="J8" s="111"/>
      <c r="K8" s="111"/>
      <c r="L8" s="111"/>
      <c r="M8" s="111"/>
      <c r="N8" s="111"/>
      <c r="O8" s="111"/>
      <c r="P8" s="111"/>
    </row>
    <row r="9" spans="1:16" s="26" customFormat="1" ht="23.25" customHeight="1">
      <c r="A9" s="36"/>
      <c r="B9" s="679"/>
      <c r="C9" s="41" t="s">
        <v>63</v>
      </c>
      <c r="D9" s="30">
        <v>2</v>
      </c>
      <c r="E9" s="112"/>
      <c r="F9" s="112"/>
      <c r="G9" s="112"/>
      <c r="H9" s="112"/>
      <c r="I9" s="112"/>
      <c r="J9" s="111"/>
      <c r="K9" s="111"/>
      <c r="L9" s="111"/>
      <c r="M9" s="111"/>
      <c r="N9" s="111"/>
      <c r="O9" s="111"/>
      <c r="P9" s="111"/>
    </row>
    <row r="10" spans="1:16" s="26" customFormat="1" ht="21.75" customHeight="1">
      <c r="A10" s="23"/>
      <c r="B10" s="783" t="s">
        <v>64</v>
      </c>
      <c r="C10" s="784"/>
      <c r="D10" s="174">
        <v>3</v>
      </c>
      <c r="E10" s="175">
        <f>E8+E9</f>
        <v>20</v>
      </c>
      <c r="F10" s="175">
        <f aca="true" t="shared" si="0" ref="F10:P10">F8+F9</f>
        <v>2</v>
      </c>
      <c r="G10" s="175">
        <f t="shared" si="0"/>
        <v>2</v>
      </c>
      <c r="H10" s="175">
        <f t="shared" si="0"/>
        <v>0</v>
      </c>
      <c r="I10" s="175">
        <f t="shared" si="0"/>
        <v>0</v>
      </c>
      <c r="J10" s="175">
        <f t="shared" si="0"/>
        <v>0</v>
      </c>
      <c r="K10" s="175">
        <f t="shared" si="0"/>
        <v>0</v>
      </c>
      <c r="L10" s="175">
        <f t="shared" si="0"/>
        <v>0</v>
      </c>
      <c r="M10" s="175">
        <f t="shared" si="0"/>
        <v>0</v>
      </c>
      <c r="N10" s="175">
        <f t="shared" si="0"/>
        <v>0</v>
      </c>
      <c r="O10" s="175">
        <f t="shared" si="0"/>
        <v>0</v>
      </c>
      <c r="P10" s="175">
        <f t="shared" si="0"/>
        <v>0</v>
      </c>
    </row>
    <row r="11" spans="1:16" s="26" customFormat="1" ht="20.25" customHeight="1">
      <c r="A11" s="36"/>
      <c r="B11" s="777" t="s">
        <v>65</v>
      </c>
      <c r="C11" s="778"/>
      <c r="D11" s="35">
        <v>4</v>
      </c>
      <c r="E11" s="113"/>
      <c r="F11" s="113"/>
      <c r="G11" s="113"/>
      <c r="H11" s="113"/>
      <c r="I11" s="113"/>
      <c r="J11" s="111"/>
      <c r="K11" s="111"/>
      <c r="L11" s="111"/>
      <c r="M11" s="111"/>
      <c r="N11" s="111"/>
      <c r="O11" s="111"/>
      <c r="P11" s="114"/>
    </row>
    <row r="12" spans="1:16" s="26" customFormat="1" ht="19.5" customHeight="1">
      <c r="A12" s="36"/>
      <c r="B12" s="777" t="s">
        <v>66</v>
      </c>
      <c r="C12" s="778"/>
      <c r="D12" s="35">
        <v>5</v>
      </c>
      <c r="E12" s="113"/>
      <c r="F12" s="113"/>
      <c r="G12" s="113"/>
      <c r="H12" s="113"/>
      <c r="I12" s="113"/>
      <c r="J12" s="111"/>
      <c r="K12" s="111"/>
      <c r="L12" s="111"/>
      <c r="M12" s="111"/>
      <c r="N12" s="111"/>
      <c r="O12" s="111"/>
      <c r="P12" s="114"/>
    </row>
    <row r="13" spans="1:16" s="26" customFormat="1" ht="22.5" customHeight="1">
      <c r="A13" s="36"/>
      <c r="B13" s="777" t="s">
        <v>67</v>
      </c>
      <c r="C13" s="778"/>
      <c r="D13" s="30">
        <v>6</v>
      </c>
      <c r="E13" s="115"/>
      <c r="F13" s="113"/>
      <c r="G13" s="113"/>
      <c r="H13" s="113"/>
      <c r="I13" s="113"/>
      <c r="J13" s="111"/>
      <c r="K13" s="111"/>
      <c r="L13" s="111"/>
      <c r="M13" s="111"/>
      <c r="N13" s="111"/>
      <c r="O13" s="111"/>
      <c r="P13" s="114"/>
    </row>
    <row r="14" spans="1:16" s="26" customFormat="1" ht="30.75" customHeight="1">
      <c r="A14" s="23"/>
      <c r="B14" s="792" t="s">
        <v>68</v>
      </c>
      <c r="C14" s="793"/>
      <c r="D14" s="177">
        <v>7</v>
      </c>
      <c r="E14" s="175"/>
      <c r="F14" s="175"/>
      <c r="G14" s="175"/>
      <c r="H14" s="175"/>
      <c r="I14" s="175"/>
      <c r="J14" s="176"/>
      <c r="K14" s="176"/>
      <c r="L14" s="176"/>
      <c r="M14" s="176"/>
      <c r="N14" s="176"/>
      <c r="O14" s="176"/>
      <c r="P14" s="176"/>
    </row>
    <row r="15" spans="1:16" ht="23.25" customHeight="1">
      <c r="A15" s="40"/>
      <c r="B15" s="787" t="s">
        <v>69</v>
      </c>
      <c r="C15" s="306" t="s">
        <v>353</v>
      </c>
      <c r="D15" s="28">
        <v>8</v>
      </c>
      <c r="E15" s="16"/>
      <c r="F15" s="16">
        <v>2</v>
      </c>
      <c r="G15" s="16">
        <v>2</v>
      </c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33.75" customHeight="1">
      <c r="A16" s="40"/>
      <c r="B16" s="788"/>
      <c r="C16" s="307" t="s">
        <v>354</v>
      </c>
      <c r="D16" s="28">
        <v>9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22.5" customHeight="1">
      <c r="A17" s="40"/>
      <c r="B17" s="789"/>
      <c r="C17" s="306" t="s">
        <v>355</v>
      </c>
      <c r="D17" s="28">
        <v>10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21.75" customHeight="1">
      <c r="A18" s="20"/>
      <c r="B18" s="733" t="s">
        <v>70</v>
      </c>
      <c r="C18" s="734"/>
      <c r="D18" s="178">
        <v>11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33.75" customHeight="1">
      <c r="A19" s="20"/>
      <c r="B19" s="775" t="s">
        <v>158</v>
      </c>
      <c r="C19" s="776"/>
      <c r="D19" s="31">
        <v>12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1:16" ht="23.25" customHeight="1">
      <c r="A20" s="20"/>
      <c r="B20" s="773" t="s">
        <v>76</v>
      </c>
      <c r="C20" s="774"/>
      <c r="D20" s="31">
        <v>13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23.25" customHeight="1">
      <c r="A21" s="20"/>
      <c r="B21" s="790" t="s">
        <v>77</v>
      </c>
      <c r="C21" s="791"/>
      <c r="D21" s="28">
        <v>13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9.5" customHeight="1">
      <c r="A22" s="20"/>
      <c r="B22" s="785" t="s">
        <v>23</v>
      </c>
      <c r="C22" s="786"/>
      <c r="D22" s="28">
        <v>15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23.25" customHeight="1">
      <c r="A23" s="20"/>
      <c r="B23" s="677" t="s">
        <v>74</v>
      </c>
      <c r="C23" s="58" t="s">
        <v>71</v>
      </c>
      <c r="D23" s="28">
        <v>16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23.25" customHeight="1">
      <c r="A24" s="20"/>
      <c r="B24" s="678"/>
      <c r="C24" s="58" t="s">
        <v>72</v>
      </c>
      <c r="D24" s="28">
        <v>17</v>
      </c>
      <c r="E24" s="13">
        <v>6</v>
      </c>
      <c r="F24" s="16">
        <v>2</v>
      </c>
      <c r="G24" s="16">
        <v>2</v>
      </c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3.25" customHeight="1">
      <c r="A25" s="20"/>
      <c r="B25" s="678"/>
      <c r="C25" s="58" t="s">
        <v>73</v>
      </c>
      <c r="D25" s="28">
        <v>18</v>
      </c>
      <c r="E25" s="13">
        <v>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37.5" customHeight="1">
      <c r="A26" s="20"/>
      <c r="B26" s="679"/>
      <c r="C26" s="59" t="s">
        <v>159</v>
      </c>
      <c r="D26" s="28">
        <v>19</v>
      </c>
      <c r="E26" s="410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22.5" customHeight="1" thickBot="1">
      <c r="A27" s="20"/>
      <c r="B27" s="794" t="s">
        <v>75</v>
      </c>
      <c r="C27" s="795"/>
      <c r="D27" s="165">
        <v>20</v>
      </c>
      <c r="E27" s="412">
        <f>E26+E25+E24+E23+E22+E21+E20+E19</f>
        <v>9</v>
      </c>
      <c r="F27" s="412">
        <f aca="true" t="shared" si="1" ref="F27:P27">F26+F25+F24+F23+F22+F21+F20+F19</f>
        <v>2</v>
      </c>
      <c r="G27" s="412">
        <f t="shared" si="1"/>
        <v>2</v>
      </c>
      <c r="H27" s="412">
        <f t="shared" si="1"/>
        <v>0</v>
      </c>
      <c r="I27" s="412">
        <f t="shared" si="1"/>
        <v>0</v>
      </c>
      <c r="J27" s="412">
        <f t="shared" si="1"/>
        <v>0</v>
      </c>
      <c r="K27" s="412">
        <f t="shared" si="1"/>
        <v>0</v>
      </c>
      <c r="L27" s="412">
        <f t="shared" si="1"/>
        <v>0</v>
      </c>
      <c r="M27" s="412">
        <f t="shared" si="1"/>
        <v>0</v>
      </c>
      <c r="N27" s="412">
        <f t="shared" si="1"/>
        <v>0</v>
      </c>
      <c r="O27" s="412">
        <f t="shared" si="1"/>
        <v>0</v>
      </c>
      <c r="P27" s="412">
        <f t="shared" si="1"/>
        <v>0</v>
      </c>
    </row>
    <row r="28" spans="1:16" ht="24" customHeight="1" thickBot="1">
      <c r="A28" s="20"/>
      <c r="B28" s="680" t="s">
        <v>31</v>
      </c>
      <c r="C28" s="681"/>
      <c r="D28" s="166">
        <v>21</v>
      </c>
      <c r="E28" s="160">
        <f>E27+E10</f>
        <v>29</v>
      </c>
      <c r="F28" s="160">
        <f aca="true" t="shared" si="2" ref="F28:P28">F27+F10</f>
        <v>4</v>
      </c>
      <c r="G28" s="160">
        <f t="shared" si="2"/>
        <v>4</v>
      </c>
      <c r="H28" s="160">
        <f t="shared" si="2"/>
        <v>0</v>
      </c>
      <c r="I28" s="160">
        <f t="shared" si="2"/>
        <v>0</v>
      </c>
      <c r="J28" s="160">
        <f t="shared" si="2"/>
        <v>0</v>
      </c>
      <c r="K28" s="160">
        <f t="shared" si="2"/>
        <v>0</v>
      </c>
      <c r="L28" s="160">
        <f t="shared" si="2"/>
        <v>0</v>
      </c>
      <c r="M28" s="160">
        <f t="shared" si="2"/>
        <v>0</v>
      </c>
      <c r="N28" s="160">
        <f t="shared" si="2"/>
        <v>0</v>
      </c>
      <c r="O28" s="160">
        <f t="shared" si="2"/>
        <v>0</v>
      </c>
      <c r="P28" s="160">
        <f t="shared" si="2"/>
        <v>0</v>
      </c>
    </row>
    <row r="29" spans="1:16" ht="15.75">
      <c r="A29" s="17"/>
      <c r="B29" s="17"/>
      <c r="C29" s="18"/>
      <c r="D29" s="2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8.75">
      <c r="A30" s="2"/>
      <c r="B30" s="693" t="s">
        <v>358</v>
      </c>
      <c r="C30" s="693"/>
      <c r="D30" s="693"/>
      <c r="E30" s="693"/>
      <c r="F30" s="693"/>
      <c r="G30" s="693"/>
      <c r="H30" s="693"/>
      <c r="I30" s="693"/>
      <c r="J30" s="693"/>
      <c r="K30" s="693"/>
      <c r="L30" s="693"/>
      <c r="M30" s="49"/>
      <c r="N30" s="49"/>
      <c r="O30" s="49"/>
      <c r="P30" s="2"/>
    </row>
    <row r="31" spans="1:16" ht="18.75">
      <c r="A31" s="2"/>
      <c r="B31" s="693" t="s">
        <v>233</v>
      </c>
      <c r="C31" s="693"/>
      <c r="D31" s="693"/>
      <c r="E31" s="693"/>
      <c r="F31" s="693"/>
      <c r="G31" s="693"/>
      <c r="H31" s="693"/>
      <c r="I31" s="693"/>
      <c r="J31" s="693"/>
      <c r="K31" s="693"/>
      <c r="L31" s="6"/>
      <c r="M31" s="2"/>
      <c r="N31" s="2"/>
      <c r="O31" s="2"/>
      <c r="P31" s="2"/>
    </row>
    <row r="32" spans="1:16" ht="18.75">
      <c r="A32" s="1"/>
      <c r="B32" s="693" t="s">
        <v>235</v>
      </c>
      <c r="C32" s="693"/>
      <c r="D32" s="693"/>
      <c r="E32" s="693"/>
      <c r="F32" s="693"/>
      <c r="G32" s="693"/>
      <c r="H32" s="693"/>
      <c r="I32" s="693"/>
      <c r="J32" s="693"/>
      <c r="K32" s="693"/>
      <c r="L32" s="1"/>
      <c r="M32" s="1"/>
      <c r="N32" s="1"/>
      <c r="O32" s="1"/>
      <c r="P32" s="1"/>
    </row>
    <row r="33" spans="1:16" ht="15">
      <c r="A33" s="1"/>
      <c r="B33" s="1"/>
      <c r="C33" s="1"/>
      <c r="D33" s="12"/>
      <c r="E33" s="1"/>
      <c r="F33" s="1"/>
      <c r="G33" s="1"/>
      <c r="H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86.25">
      <c r="A35" s="1"/>
      <c r="B35" s="128" t="s">
        <v>0</v>
      </c>
      <c r="C35" s="472" t="s">
        <v>356</v>
      </c>
      <c r="D35" s="473"/>
      <c r="E35" s="474" t="s">
        <v>232</v>
      </c>
      <c r="F35" s="475"/>
      <c r="G35" s="476"/>
      <c r="H35" s="79" t="s">
        <v>281</v>
      </c>
      <c r="I35" s="181" t="s">
        <v>482</v>
      </c>
      <c r="J35" s="1"/>
      <c r="K35" s="1"/>
      <c r="L35" s="1"/>
      <c r="M35" s="1"/>
      <c r="N35" s="1"/>
      <c r="O35" s="1"/>
      <c r="P35" s="1"/>
    </row>
    <row r="36" spans="1:16" ht="15">
      <c r="A36" s="1"/>
      <c r="B36" s="80" t="s">
        <v>8</v>
      </c>
      <c r="C36" s="770"/>
      <c r="D36" s="771"/>
      <c r="E36" s="770"/>
      <c r="F36" s="772"/>
      <c r="G36" s="771"/>
      <c r="H36" s="173"/>
      <c r="I36" s="8"/>
      <c r="J36" s="1"/>
      <c r="K36" s="1"/>
      <c r="L36" s="1"/>
      <c r="M36" s="1"/>
      <c r="N36" s="1"/>
      <c r="O36" s="1"/>
      <c r="P36" s="1"/>
    </row>
    <row r="37" spans="1:16" ht="15">
      <c r="A37" s="1"/>
      <c r="B37" s="80" t="s">
        <v>9</v>
      </c>
      <c r="C37" s="770"/>
      <c r="D37" s="771"/>
      <c r="E37" s="770"/>
      <c r="F37" s="772"/>
      <c r="G37" s="771"/>
      <c r="H37" s="151"/>
      <c r="I37" s="8"/>
      <c r="J37" s="1"/>
      <c r="K37" s="1"/>
      <c r="L37" s="1"/>
      <c r="M37" s="1"/>
      <c r="N37" s="1"/>
      <c r="O37" s="1"/>
      <c r="P37" s="1"/>
    </row>
    <row r="38" spans="1:16" ht="15">
      <c r="A38" s="1"/>
      <c r="B38" s="80" t="s">
        <v>229</v>
      </c>
      <c r="C38" s="770"/>
      <c r="D38" s="771"/>
      <c r="E38" s="770"/>
      <c r="F38" s="772"/>
      <c r="G38" s="771"/>
      <c r="H38" s="151"/>
      <c r="I38" s="8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">
      <c r="A199" s="1"/>
      <c r="B199" s="1"/>
      <c r="C199" s="1"/>
      <c r="D199" s="1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">
      <c r="A200" s="1"/>
      <c r="B200" s="1"/>
      <c r="C200" s="1"/>
      <c r="D200" s="1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">
      <c r="A201" s="1"/>
      <c r="B201" s="1"/>
      <c r="C201" s="1"/>
      <c r="D201" s="1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">
      <c r="A202" s="1"/>
      <c r="B202" s="1"/>
      <c r="C202" s="1"/>
      <c r="D202" s="1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">
      <c r="A203" s="1"/>
      <c r="B203" s="1"/>
      <c r="C203" s="1"/>
      <c r="D203" s="1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">
      <c r="A204" s="1"/>
      <c r="B204" s="1"/>
      <c r="C204" s="1"/>
      <c r="D204" s="1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">
      <c r="A205" s="1"/>
      <c r="B205" s="1"/>
      <c r="C205" s="1"/>
      <c r="D205" s="1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">
      <c r="A206" s="1"/>
      <c r="B206" s="1"/>
      <c r="C206" s="1"/>
      <c r="D206" s="1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">
      <c r="A207" s="1"/>
      <c r="B207" s="1"/>
      <c r="C207" s="1"/>
      <c r="D207" s="1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">
      <c r="A208" s="1"/>
      <c r="B208" s="1"/>
      <c r="C208" s="1"/>
      <c r="D208" s="1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">
      <c r="A209" s="1"/>
      <c r="B209" s="1"/>
      <c r="C209" s="1"/>
      <c r="D209" s="1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">
      <c r="A210" s="1"/>
      <c r="B210" s="1"/>
      <c r="C210" s="1"/>
      <c r="D210" s="1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">
      <c r="A211" s="1"/>
      <c r="B211" s="1"/>
      <c r="C211" s="1"/>
      <c r="D211" s="1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">
      <c r="A212" s="1"/>
      <c r="B212" s="1"/>
      <c r="C212" s="1"/>
      <c r="D212" s="1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">
      <c r="A213" s="1"/>
      <c r="B213" s="1"/>
      <c r="C213" s="1"/>
      <c r="D213" s="1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">
      <c r="A214" s="1"/>
      <c r="B214" s="1"/>
      <c r="C214" s="1"/>
      <c r="D214" s="1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">
      <c r="A215" s="1"/>
      <c r="B215" s="1"/>
      <c r="C215" s="1"/>
      <c r="D215" s="1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">
      <c r="A216" s="1"/>
      <c r="B216" s="1"/>
      <c r="C216" s="1"/>
      <c r="D216" s="1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">
      <c r="A217" s="1"/>
      <c r="B217" s="1"/>
      <c r="C217" s="1"/>
      <c r="D217" s="1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">
      <c r="A218" s="1"/>
      <c r="B218" s="1"/>
      <c r="C218" s="1"/>
      <c r="D218" s="1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">
      <c r="A219" s="1"/>
      <c r="B219" s="1"/>
      <c r="C219" s="1"/>
      <c r="D219" s="1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">
      <c r="A220" s="1"/>
      <c r="B220" s="1"/>
      <c r="C220" s="1"/>
      <c r="D220" s="1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">
      <c r="A221" s="1"/>
      <c r="B221" s="1"/>
      <c r="C221" s="1"/>
      <c r="D221" s="1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">
      <c r="A222" s="1"/>
      <c r="B222" s="1"/>
      <c r="C222" s="1"/>
      <c r="D222" s="1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">
      <c r="A223" s="1"/>
      <c r="B223" s="1"/>
      <c r="C223" s="1"/>
      <c r="D223" s="1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">
      <c r="A224" s="1"/>
      <c r="B224" s="1"/>
      <c r="C224" s="1"/>
      <c r="D224" s="1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</sheetData>
  <sheetProtection/>
  <mergeCells count="43">
    <mergeCell ref="B30:L30"/>
    <mergeCell ref="B10:C10"/>
    <mergeCell ref="B22:C22"/>
    <mergeCell ref="B15:B17"/>
    <mergeCell ref="B21:C21"/>
    <mergeCell ref="B14:C14"/>
    <mergeCell ref="B18:C18"/>
    <mergeCell ref="B13:C13"/>
    <mergeCell ref="B28:C28"/>
    <mergeCell ref="B27:C27"/>
    <mergeCell ref="O4:O6"/>
    <mergeCell ref="E3:E6"/>
    <mergeCell ref="C37:D37"/>
    <mergeCell ref="E37:G37"/>
    <mergeCell ref="E36:G36"/>
    <mergeCell ref="B31:K31"/>
    <mergeCell ref="B32:K32"/>
    <mergeCell ref="G3:G4"/>
    <mergeCell ref="I4:I6"/>
    <mergeCell ref="J4:J6"/>
    <mergeCell ref="N4:N6"/>
    <mergeCell ref="L4:L6"/>
    <mergeCell ref="B8:B9"/>
    <mergeCell ref="M4:M6"/>
    <mergeCell ref="A1:J1"/>
    <mergeCell ref="I3:L3"/>
    <mergeCell ref="B12:C12"/>
    <mergeCell ref="B23:B26"/>
    <mergeCell ref="B7:D7"/>
    <mergeCell ref="B11:C11"/>
    <mergeCell ref="F3:F6"/>
    <mergeCell ref="H3:H6"/>
    <mergeCell ref="B3:D4"/>
    <mergeCell ref="C38:D38"/>
    <mergeCell ref="E38:G38"/>
    <mergeCell ref="C35:D35"/>
    <mergeCell ref="E35:G35"/>
    <mergeCell ref="C36:D36"/>
    <mergeCell ref="M3:P3"/>
    <mergeCell ref="P4:P6"/>
    <mergeCell ref="B20:C20"/>
    <mergeCell ref="B19:C19"/>
    <mergeCell ref="K4:K6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28"/>
  <sheetViews>
    <sheetView zoomScalePageLayoutView="0" workbookViewId="0" topLeftCell="A1">
      <pane xSplit="4" ySplit="8" topLeftCell="E2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9" sqref="E9"/>
    </sheetView>
  </sheetViews>
  <sheetFormatPr defaultColWidth="8.796875" defaultRowHeight="14.25"/>
  <cols>
    <col min="1" max="1" width="3.8984375" style="0" customWidth="1"/>
    <col min="2" max="2" width="7.59765625" style="0" customWidth="1"/>
    <col min="3" max="3" width="40.3984375" style="0" customWidth="1"/>
    <col min="4" max="4" width="2.8984375" style="12" customWidth="1"/>
    <col min="5" max="5" width="10.59765625" style="0" customWidth="1"/>
    <col min="6" max="6" width="16" style="0" customWidth="1"/>
    <col min="7" max="7" width="15.8984375" style="0" customWidth="1"/>
    <col min="8" max="8" width="9.69921875" style="0" customWidth="1"/>
    <col min="9" max="9" width="10" style="0" customWidth="1"/>
    <col min="10" max="10" width="10.09765625" style="0" customWidth="1"/>
    <col min="11" max="11" width="10" style="0" customWidth="1"/>
    <col min="12" max="12" width="12.5" style="0" customWidth="1"/>
    <col min="13" max="13" width="12.69921875" style="0" customWidth="1"/>
    <col min="14" max="15" width="10" style="0" customWidth="1"/>
    <col min="16" max="16" width="10.19921875" style="0" customWidth="1"/>
    <col min="17" max="17" width="10.3984375" style="0" customWidth="1"/>
  </cols>
  <sheetData>
    <row r="1" spans="1:12" ht="15.75">
      <c r="A1" s="20" t="s">
        <v>525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6.5" thickBot="1">
      <c r="A2" s="43"/>
      <c r="B2" s="61"/>
      <c r="C2" s="61"/>
      <c r="D2" s="61"/>
      <c r="E2" s="61"/>
      <c r="F2" s="61"/>
      <c r="G2" s="61"/>
      <c r="H2" s="61"/>
      <c r="I2" s="61"/>
      <c r="J2" s="61"/>
      <c r="K2" s="61"/>
      <c r="L2" s="43"/>
    </row>
    <row r="3" spans="1:17" ht="36.75" customHeight="1">
      <c r="A3" s="60"/>
      <c r="B3" s="735" t="s">
        <v>40</v>
      </c>
      <c r="C3" s="780"/>
      <c r="D3" s="781"/>
      <c r="E3" s="193"/>
      <c r="F3" s="193"/>
      <c r="G3" s="193"/>
      <c r="H3" s="193"/>
      <c r="I3" s="194"/>
      <c r="J3" s="713" t="s">
        <v>149</v>
      </c>
      <c r="K3" s="714"/>
      <c r="L3" s="764" t="s">
        <v>153</v>
      </c>
      <c r="M3" s="765"/>
      <c r="N3" s="765"/>
      <c r="O3" s="765"/>
      <c r="P3" s="765"/>
      <c r="Q3" s="766"/>
    </row>
    <row r="4" spans="1:17" ht="27.75" customHeight="1">
      <c r="A4" s="43"/>
      <c r="B4" s="738"/>
      <c r="C4" s="736"/>
      <c r="D4" s="737"/>
      <c r="E4" s="694" t="s">
        <v>527</v>
      </c>
      <c r="F4" s="752" t="s">
        <v>147</v>
      </c>
      <c r="G4" s="760"/>
      <c r="H4" s="760"/>
      <c r="I4" s="753"/>
      <c r="J4" s="758" t="s">
        <v>61</v>
      </c>
      <c r="K4" s="759"/>
      <c r="L4" s="798" t="s">
        <v>150</v>
      </c>
      <c r="M4" s="801" t="s">
        <v>151</v>
      </c>
      <c r="N4" s="745" t="s">
        <v>152</v>
      </c>
      <c r="O4" s="746"/>
      <c r="P4" s="745" t="s">
        <v>157</v>
      </c>
      <c r="Q4" s="754"/>
    </row>
    <row r="5" spans="1:17" ht="28.5" customHeight="1">
      <c r="A5" s="43"/>
      <c r="B5" s="738"/>
      <c r="C5" s="736"/>
      <c r="D5" s="737"/>
      <c r="E5" s="694"/>
      <c r="F5" s="752" t="s">
        <v>60</v>
      </c>
      <c r="G5" s="753"/>
      <c r="H5" s="752" t="s">
        <v>34</v>
      </c>
      <c r="I5" s="753"/>
      <c r="J5" s="713"/>
      <c r="K5" s="714"/>
      <c r="L5" s="799"/>
      <c r="M5" s="694"/>
      <c r="N5" s="747"/>
      <c r="O5" s="748"/>
      <c r="P5" s="747"/>
      <c r="Q5" s="755"/>
    </row>
    <row r="6" spans="1:17" ht="67.5" customHeight="1">
      <c r="A6" s="43"/>
      <c r="B6" s="738"/>
      <c r="C6" s="736"/>
      <c r="D6" s="737"/>
      <c r="E6" s="694"/>
      <c r="F6" s="752" t="s">
        <v>526</v>
      </c>
      <c r="G6" s="753"/>
      <c r="H6" s="698" t="s">
        <v>5</v>
      </c>
      <c r="I6" s="698" t="s">
        <v>6</v>
      </c>
      <c r="J6" s="698" t="s">
        <v>5</v>
      </c>
      <c r="K6" s="698" t="s">
        <v>6</v>
      </c>
      <c r="L6" s="799"/>
      <c r="M6" s="694"/>
      <c r="N6" s="698" t="s">
        <v>5</v>
      </c>
      <c r="O6" s="759" t="s">
        <v>6</v>
      </c>
      <c r="P6" s="698" t="s">
        <v>5</v>
      </c>
      <c r="Q6" s="756" t="s">
        <v>6</v>
      </c>
    </row>
    <row r="7" spans="1:17" ht="64.5" customHeight="1">
      <c r="A7" s="43"/>
      <c r="B7" s="710"/>
      <c r="C7" s="711"/>
      <c r="D7" s="712"/>
      <c r="E7" s="695"/>
      <c r="F7" s="163" t="s">
        <v>230</v>
      </c>
      <c r="G7" s="163" t="s">
        <v>231</v>
      </c>
      <c r="H7" s="700"/>
      <c r="I7" s="700"/>
      <c r="J7" s="700"/>
      <c r="K7" s="700"/>
      <c r="L7" s="800"/>
      <c r="M7" s="695"/>
      <c r="N7" s="700"/>
      <c r="O7" s="714"/>
      <c r="P7" s="700"/>
      <c r="Q7" s="757"/>
    </row>
    <row r="8" spans="1:17" ht="16.5" thickBot="1">
      <c r="A8" s="43"/>
      <c r="B8" s="722">
        <v>0</v>
      </c>
      <c r="C8" s="723"/>
      <c r="D8" s="724"/>
      <c r="E8" s="152">
        <v>1</v>
      </c>
      <c r="F8" s="164">
        <v>2</v>
      </c>
      <c r="G8" s="152">
        <v>3</v>
      </c>
      <c r="H8" s="164">
        <v>4</v>
      </c>
      <c r="I8" s="164">
        <v>5</v>
      </c>
      <c r="J8" s="152">
        <v>6</v>
      </c>
      <c r="K8" s="164">
        <v>7</v>
      </c>
      <c r="L8" s="164">
        <v>8</v>
      </c>
      <c r="M8" s="152">
        <v>9</v>
      </c>
      <c r="N8" s="164">
        <v>10</v>
      </c>
      <c r="O8" s="164">
        <v>11</v>
      </c>
      <c r="P8" s="152">
        <v>12</v>
      </c>
      <c r="Q8" s="164">
        <v>13</v>
      </c>
    </row>
    <row r="9" spans="1:17" ht="20.25" customHeight="1">
      <c r="A9" s="802"/>
      <c r="B9" s="782" t="s">
        <v>160</v>
      </c>
      <c r="C9" s="37" t="s">
        <v>62</v>
      </c>
      <c r="D9" s="38">
        <v>1</v>
      </c>
      <c r="E9" s="95"/>
      <c r="F9" s="95"/>
      <c r="G9" s="95"/>
      <c r="H9" s="95"/>
      <c r="I9" s="95"/>
      <c r="J9" s="95"/>
      <c r="K9" s="95"/>
      <c r="L9" s="96"/>
      <c r="M9" s="97"/>
      <c r="N9" s="98"/>
      <c r="O9" s="98"/>
      <c r="P9" s="98"/>
      <c r="Q9" s="99"/>
    </row>
    <row r="10" spans="1:17" ht="21.75" customHeight="1">
      <c r="A10" s="802"/>
      <c r="B10" s="679"/>
      <c r="C10" s="41" t="s">
        <v>63</v>
      </c>
      <c r="D10" s="30">
        <v>2</v>
      </c>
      <c r="E10" s="100"/>
      <c r="F10" s="100"/>
      <c r="G10" s="100"/>
      <c r="H10" s="100"/>
      <c r="I10" s="100"/>
      <c r="J10" s="100"/>
      <c r="K10" s="100"/>
      <c r="L10" s="100"/>
      <c r="M10" s="101"/>
      <c r="N10" s="102"/>
      <c r="O10" s="102"/>
      <c r="P10" s="102"/>
      <c r="Q10" s="103"/>
    </row>
    <row r="11" spans="1:17" ht="22.5" customHeight="1">
      <c r="A11" s="802"/>
      <c r="B11" s="783" t="s">
        <v>64</v>
      </c>
      <c r="C11" s="784"/>
      <c r="D11" s="174">
        <v>3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</row>
    <row r="12" spans="1:17" ht="20.25" customHeight="1">
      <c r="A12" s="802"/>
      <c r="B12" s="777" t="s">
        <v>65</v>
      </c>
      <c r="C12" s="778"/>
      <c r="D12" s="35">
        <v>4</v>
      </c>
      <c r="E12" s="100"/>
      <c r="F12" s="100"/>
      <c r="G12" s="100"/>
      <c r="H12" s="100"/>
      <c r="I12" s="100"/>
      <c r="J12" s="100"/>
      <c r="K12" s="100"/>
      <c r="L12" s="100"/>
      <c r="M12" s="101"/>
      <c r="N12" s="102"/>
      <c r="O12" s="102"/>
      <c r="P12" s="102"/>
      <c r="Q12" s="103"/>
    </row>
    <row r="13" spans="1:17" ht="21" customHeight="1">
      <c r="A13" s="802"/>
      <c r="B13" s="777" t="s">
        <v>66</v>
      </c>
      <c r="C13" s="778"/>
      <c r="D13" s="35">
        <v>5</v>
      </c>
      <c r="E13" s="100"/>
      <c r="F13" s="100"/>
      <c r="G13" s="100"/>
      <c r="H13" s="100"/>
      <c r="I13" s="100"/>
      <c r="J13" s="100"/>
      <c r="K13" s="100"/>
      <c r="L13" s="100"/>
      <c r="M13" s="101"/>
      <c r="N13" s="102"/>
      <c r="O13" s="102"/>
      <c r="P13" s="102"/>
      <c r="Q13" s="103"/>
    </row>
    <row r="14" spans="1:17" ht="20.25" customHeight="1">
      <c r="A14" s="802"/>
      <c r="B14" s="777" t="s">
        <v>67</v>
      </c>
      <c r="C14" s="778"/>
      <c r="D14" s="30">
        <v>6</v>
      </c>
      <c r="E14" s="100"/>
      <c r="F14" s="100"/>
      <c r="G14" s="100"/>
      <c r="H14" s="100"/>
      <c r="I14" s="100"/>
      <c r="J14" s="100"/>
      <c r="K14" s="100"/>
      <c r="L14" s="100"/>
      <c r="M14" s="101"/>
      <c r="N14" s="102"/>
      <c r="O14" s="102"/>
      <c r="P14" s="102"/>
      <c r="Q14" s="103"/>
    </row>
    <row r="15" spans="1:17" ht="31.5" customHeight="1">
      <c r="A15" s="802"/>
      <c r="B15" s="792" t="s">
        <v>68</v>
      </c>
      <c r="C15" s="793"/>
      <c r="D15" s="177">
        <v>7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</row>
    <row r="16" spans="1:17" ht="22.5" customHeight="1">
      <c r="A16" s="802"/>
      <c r="B16" s="787" t="s">
        <v>69</v>
      </c>
      <c r="C16" s="306" t="s">
        <v>353</v>
      </c>
      <c r="D16" s="28">
        <v>8</v>
      </c>
      <c r="E16" s="100"/>
      <c r="F16" s="100"/>
      <c r="G16" s="100"/>
      <c r="H16" s="100"/>
      <c r="I16" s="100"/>
      <c r="J16" s="100"/>
      <c r="K16" s="100"/>
      <c r="L16" s="100"/>
      <c r="M16" s="101"/>
      <c r="N16" s="102"/>
      <c r="O16" s="102"/>
      <c r="P16" s="102"/>
      <c r="Q16" s="104"/>
    </row>
    <row r="17" spans="1:17" ht="15.75">
      <c r="A17" s="802"/>
      <c r="B17" s="788"/>
      <c r="C17" s="307" t="s">
        <v>354</v>
      </c>
      <c r="D17" s="28">
        <v>9</v>
      </c>
      <c r="E17" s="100"/>
      <c r="F17" s="100"/>
      <c r="G17" s="100"/>
      <c r="H17" s="100"/>
      <c r="I17" s="100"/>
      <c r="J17" s="100"/>
      <c r="K17" s="100"/>
      <c r="L17" s="100"/>
      <c r="M17" s="101"/>
      <c r="N17" s="102"/>
      <c r="O17" s="102"/>
      <c r="P17" s="102"/>
      <c r="Q17" s="104"/>
    </row>
    <row r="18" spans="1:17" ht="25.5" customHeight="1">
      <c r="A18" s="802"/>
      <c r="B18" s="789"/>
      <c r="C18" s="306" t="s">
        <v>355</v>
      </c>
      <c r="D18" s="28">
        <v>10</v>
      </c>
      <c r="E18" s="100"/>
      <c r="F18" s="100"/>
      <c r="G18" s="100"/>
      <c r="H18" s="100"/>
      <c r="I18" s="100"/>
      <c r="J18" s="100"/>
      <c r="K18" s="100"/>
      <c r="L18" s="100"/>
      <c r="M18" s="101"/>
      <c r="N18" s="102"/>
      <c r="O18" s="102"/>
      <c r="P18" s="102"/>
      <c r="Q18" s="104"/>
    </row>
    <row r="19" spans="1:17" ht="21" customHeight="1">
      <c r="A19" s="802"/>
      <c r="B19" s="733" t="s">
        <v>70</v>
      </c>
      <c r="C19" s="734"/>
      <c r="D19" s="178">
        <v>11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7" ht="32.25" customHeight="1">
      <c r="A20" s="802"/>
      <c r="B20" s="775" t="s">
        <v>158</v>
      </c>
      <c r="C20" s="776"/>
      <c r="D20" s="31">
        <v>12</v>
      </c>
      <c r="E20" s="95"/>
      <c r="F20" s="95"/>
      <c r="G20" s="95"/>
      <c r="H20" s="95"/>
      <c r="I20" s="95"/>
      <c r="J20" s="88"/>
      <c r="K20" s="88"/>
      <c r="L20" s="88"/>
      <c r="M20" s="105"/>
      <c r="N20" s="106"/>
      <c r="O20" s="106"/>
      <c r="P20" s="106"/>
      <c r="Q20" s="107"/>
    </row>
    <row r="21" spans="1:17" ht="20.25" customHeight="1">
      <c r="A21" s="802"/>
      <c r="B21" s="773" t="s">
        <v>76</v>
      </c>
      <c r="C21" s="774"/>
      <c r="D21" s="31">
        <v>13</v>
      </c>
      <c r="E21" s="100"/>
      <c r="F21" s="100"/>
      <c r="G21" s="100"/>
      <c r="H21" s="100"/>
      <c r="I21" s="100"/>
      <c r="J21" s="16"/>
      <c r="K21" s="16"/>
      <c r="L21" s="16"/>
      <c r="M21" s="105"/>
      <c r="N21" s="106"/>
      <c r="O21" s="106"/>
      <c r="P21" s="106"/>
      <c r="Q21" s="107"/>
    </row>
    <row r="22" spans="1:17" ht="21" customHeight="1">
      <c r="A22" s="802"/>
      <c r="B22" s="790" t="s">
        <v>77</v>
      </c>
      <c r="C22" s="791"/>
      <c r="D22" s="28">
        <v>13</v>
      </c>
      <c r="E22" s="108"/>
      <c r="F22" s="108"/>
      <c r="G22" s="108"/>
      <c r="H22" s="108"/>
      <c r="I22" s="108"/>
      <c r="J22" s="93"/>
      <c r="K22" s="93"/>
      <c r="L22" s="16"/>
      <c r="M22" s="109"/>
      <c r="N22" s="16"/>
      <c r="O22" s="16"/>
      <c r="P22" s="16"/>
      <c r="Q22" s="94"/>
    </row>
    <row r="23" spans="1:17" ht="23.25" customHeight="1">
      <c r="A23" s="802"/>
      <c r="B23" s="803" t="s">
        <v>23</v>
      </c>
      <c r="C23" s="804"/>
      <c r="D23" s="28">
        <v>15</v>
      </c>
      <c r="E23" s="100"/>
      <c r="F23" s="100"/>
      <c r="G23" s="100"/>
      <c r="H23" s="100"/>
      <c r="I23" s="100"/>
      <c r="J23" s="16"/>
      <c r="K23" s="16"/>
      <c r="L23" s="16"/>
      <c r="M23" s="105"/>
      <c r="N23" s="106"/>
      <c r="O23" s="106"/>
      <c r="P23" s="106"/>
      <c r="Q23" s="107"/>
    </row>
    <row r="24" spans="1:17" ht="21.75" customHeight="1">
      <c r="A24" s="802"/>
      <c r="B24" s="677" t="s">
        <v>74</v>
      </c>
      <c r="C24" s="57" t="s">
        <v>71</v>
      </c>
      <c r="D24" s="28">
        <v>16</v>
      </c>
      <c r="E24" s="100"/>
      <c r="F24" s="100"/>
      <c r="G24" s="100"/>
      <c r="H24" s="100"/>
      <c r="I24" s="100"/>
      <c r="J24" s="16"/>
      <c r="K24" s="16"/>
      <c r="L24" s="16"/>
      <c r="M24" s="105"/>
      <c r="N24" s="106"/>
      <c r="O24" s="106"/>
      <c r="P24" s="106"/>
      <c r="Q24" s="107"/>
    </row>
    <row r="25" spans="1:17" ht="20.25" customHeight="1">
      <c r="A25" s="802"/>
      <c r="B25" s="678"/>
      <c r="C25" s="57" t="s">
        <v>72</v>
      </c>
      <c r="D25" s="28">
        <v>17</v>
      </c>
      <c r="E25" s="100"/>
      <c r="F25" s="100"/>
      <c r="G25" s="110"/>
      <c r="H25" s="100"/>
      <c r="I25" s="100"/>
      <c r="J25" s="16"/>
      <c r="K25" s="16"/>
      <c r="L25" s="16"/>
      <c r="M25" s="105"/>
      <c r="N25" s="106"/>
      <c r="O25" s="106"/>
      <c r="P25" s="106"/>
      <c r="Q25" s="107"/>
    </row>
    <row r="26" spans="1:17" ht="21" customHeight="1">
      <c r="A26" s="802"/>
      <c r="B26" s="678"/>
      <c r="C26" s="57" t="s">
        <v>73</v>
      </c>
      <c r="D26" s="28">
        <v>18</v>
      </c>
      <c r="E26" s="100"/>
      <c r="F26" s="100"/>
      <c r="G26" s="110"/>
      <c r="H26" s="100"/>
      <c r="I26" s="100"/>
      <c r="J26" s="16"/>
      <c r="K26" s="16"/>
      <c r="L26" s="16"/>
      <c r="M26" s="105"/>
      <c r="N26" s="106"/>
      <c r="O26" s="106"/>
      <c r="P26" s="106"/>
      <c r="Q26" s="107"/>
    </row>
    <row r="27" spans="1:17" ht="34.5">
      <c r="A27" s="802"/>
      <c r="B27" s="679"/>
      <c r="C27" s="41" t="s">
        <v>159</v>
      </c>
      <c r="D27" s="28">
        <v>19</v>
      </c>
      <c r="E27" s="100"/>
      <c r="F27" s="100"/>
      <c r="G27" s="100"/>
      <c r="H27" s="100"/>
      <c r="I27" s="100"/>
      <c r="J27" s="16"/>
      <c r="K27" s="16"/>
      <c r="L27" s="16"/>
      <c r="M27" s="105"/>
      <c r="N27" s="106"/>
      <c r="O27" s="106"/>
      <c r="P27" s="106"/>
      <c r="Q27" s="107"/>
    </row>
    <row r="28" spans="1:17" ht="22.5" customHeight="1" thickBot="1">
      <c r="A28" s="802"/>
      <c r="B28" s="794" t="s">
        <v>75</v>
      </c>
      <c r="C28" s="795"/>
      <c r="D28" s="165">
        <v>20</v>
      </c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</row>
    <row r="29" spans="1:18" ht="24.75" customHeight="1" thickBot="1">
      <c r="A29" s="44"/>
      <c r="B29" s="805" t="s">
        <v>31</v>
      </c>
      <c r="C29" s="806"/>
      <c r="D29" s="166">
        <v>21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42"/>
    </row>
    <row r="30" spans="1:12" ht="18">
      <c r="A30" s="2"/>
      <c r="B30" s="2"/>
      <c r="C30" s="796"/>
      <c r="D30" s="796"/>
      <c r="E30" s="797"/>
      <c r="F30" s="2"/>
      <c r="G30" s="2"/>
      <c r="H30" s="2"/>
      <c r="I30" s="2"/>
      <c r="J30" s="2"/>
      <c r="K30" s="2"/>
      <c r="L30" s="2"/>
    </row>
    <row r="31" spans="1:12" ht="18.75">
      <c r="A31" s="1"/>
      <c r="B31" s="693"/>
      <c r="C31" s="693"/>
      <c r="D31" s="693"/>
      <c r="E31" s="693"/>
      <c r="F31" s="693"/>
      <c r="G31" s="693"/>
      <c r="H31" s="693"/>
      <c r="I31" s="1"/>
      <c r="J31" s="1"/>
      <c r="K31" s="1"/>
      <c r="L31" s="1"/>
    </row>
    <row r="32" spans="1:12" ht="18.75">
      <c r="A32" s="1"/>
      <c r="B32" s="693"/>
      <c r="C32" s="693"/>
      <c r="D32" s="693"/>
      <c r="E32" s="693"/>
      <c r="F32" s="693"/>
      <c r="G32" s="693"/>
      <c r="H32" s="693"/>
      <c r="I32" s="1"/>
      <c r="J32" s="1"/>
      <c r="K32" s="1"/>
      <c r="L32" s="1"/>
    </row>
    <row r="33" spans="1:12" ht="15">
      <c r="A33" s="1"/>
      <c r="B33" s="1"/>
      <c r="C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E228" s="1"/>
      <c r="F228" s="1"/>
      <c r="G228" s="1"/>
      <c r="H228" s="1"/>
      <c r="I228" s="1"/>
      <c r="J228" s="1"/>
      <c r="K228" s="1"/>
      <c r="L228" s="1"/>
    </row>
  </sheetData>
  <sheetProtection/>
  <mergeCells count="41">
    <mergeCell ref="P4:Q5"/>
    <mergeCell ref="J6:J7"/>
    <mergeCell ref="K6:K7"/>
    <mergeCell ref="N6:N7"/>
    <mergeCell ref="O6:O7"/>
    <mergeCell ref="P6:P7"/>
    <mergeCell ref="Q6:Q7"/>
    <mergeCell ref="A9:A28"/>
    <mergeCell ref="B28:C28"/>
    <mergeCell ref="B23:C23"/>
    <mergeCell ref="B29:C29"/>
    <mergeCell ref="B24:B27"/>
    <mergeCell ref="F5:G5"/>
    <mergeCell ref="B12:C12"/>
    <mergeCell ref="J3:K3"/>
    <mergeCell ref="E4:E7"/>
    <mergeCell ref="B8:D8"/>
    <mergeCell ref="J4:K5"/>
    <mergeCell ref="L4:L7"/>
    <mergeCell ref="N4:O5"/>
    <mergeCell ref="M4:M7"/>
    <mergeCell ref="F4:I4"/>
    <mergeCell ref="B31:H31"/>
    <mergeCell ref="I6:I7"/>
    <mergeCell ref="H6:H7"/>
    <mergeCell ref="F6:G6"/>
    <mergeCell ref="H5:I5"/>
    <mergeCell ref="C30:E30"/>
    <mergeCell ref="B13:C13"/>
    <mergeCell ref="B21:C21"/>
    <mergeCell ref="B9:B10"/>
    <mergeCell ref="B32:H32"/>
    <mergeCell ref="L3:Q3"/>
    <mergeCell ref="B22:C22"/>
    <mergeCell ref="B14:C14"/>
    <mergeCell ref="B15:C15"/>
    <mergeCell ref="B16:B18"/>
    <mergeCell ref="B19:C19"/>
    <mergeCell ref="B20:C20"/>
    <mergeCell ref="B11:C11"/>
    <mergeCell ref="B3:D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2" sqref="B2"/>
    </sheetView>
  </sheetViews>
  <sheetFormatPr defaultColWidth="0" defaultRowHeight="12.75" customHeight="1" zeroHeight="1"/>
  <cols>
    <col min="1" max="1" width="27.09765625" style="120" customWidth="1"/>
    <col min="2" max="2" width="90" style="120" customWidth="1"/>
    <col min="3" max="16384" width="0" style="120" hidden="1" customWidth="1"/>
  </cols>
  <sheetData>
    <row r="1" spans="1:2" ht="12.75">
      <c r="A1" s="118" t="s">
        <v>291</v>
      </c>
      <c r="B1" s="119"/>
    </row>
    <row r="2" spans="1:2" ht="12.75">
      <c r="A2" s="121" t="s">
        <v>285</v>
      </c>
      <c r="B2" s="122"/>
    </row>
    <row r="3" spans="1:2" ht="12.75">
      <c r="A3" s="121" t="s">
        <v>286</v>
      </c>
      <c r="B3" s="122"/>
    </row>
    <row r="4" spans="1:2" ht="12.75">
      <c r="A4" s="121" t="s">
        <v>287</v>
      </c>
      <c r="B4" s="122"/>
    </row>
    <row r="5" spans="1:2" ht="12.75">
      <c r="A5" s="121" t="s">
        <v>288</v>
      </c>
      <c r="B5" s="122"/>
    </row>
    <row r="6" spans="1:2" ht="14.25">
      <c r="A6" s="121" t="s">
        <v>289</v>
      </c>
      <c r="B6" s="182"/>
    </row>
    <row r="7" spans="1:2" ht="12.75">
      <c r="A7" s="123"/>
      <c r="B7" s="123"/>
    </row>
    <row r="8" spans="1:2" ht="12.75">
      <c r="A8" s="118" t="s">
        <v>291</v>
      </c>
      <c r="B8" s="119"/>
    </row>
    <row r="9" spans="1:2" ht="12.75">
      <c r="A9" s="121" t="s">
        <v>285</v>
      </c>
      <c r="B9" s="122"/>
    </row>
    <row r="10" spans="1:2" ht="12.75">
      <c r="A10" s="121" t="s">
        <v>286</v>
      </c>
      <c r="B10" s="122"/>
    </row>
    <row r="11" spans="1:2" ht="12.75">
      <c r="A11" s="121" t="s">
        <v>287</v>
      </c>
      <c r="B11" s="122"/>
    </row>
    <row r="12" spans="1:2" ht="12.75">
      <c r="A12" s="121" t="s">
        <v>288</v>
      </c>
      <c r="B12" s="122"/>
    </row>
    <row r="13" spans="1:2" ht="12.75">
      <c r="A13" s="121" t="s">
        <v>289</v>
      </c>
      <c r="B13" s="124"/>
    </row>
    <row r="14" spans="1:2" ht="12.75">
      <c r="A14" s="123"/>
      <c r="B14" s="123"/>
    </row>
    <row r="15" spans="1:2" ht="12.75">
      <c r="A15" s="121" t="s">
        <v>290</v>
      </c>
      <c r="B15" s="1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zoomScale="75" zoomScaleNormal="75" zoomScalePageLayoutView="0" workbookViewId="0" topLeftCell="A1">
      <selection activeCell="N11" sqref="N11"/>
    </sheetView>
  </sheetViews>
  <sheetFormatPr defaultColWidth="10.09765625" defaultRowHeight="14.25"/>
  <cols>
    <col min="1" max="1" width="4.59765625" style="0" customWidth="1"/>
    <col min="2" max="2" width="7.59765625" style="0" customWidth="1"/>
    <col min="3" max="3" width="16.19921875" style="0" customWidth="1"/>
    <col min="4" max="4" width="12.8984375" style="0" customWidth="1"/>
    <col min="5" max="5" width="17" style="0" customWidth="1"/>
    <col min="6" max="6" width="13.8984375" style="0" customWidth="1"/>
    <col min="7" max="8" width="17.8984375" style="0" customWidth="1"/>
    <col min="9" max="9" width="18.5" style="0" customWidth="1"/>
    <col min="10" max="10" width="14.69921875" style="0" customWidth="1"/>
    <col min="11" max="11" width="18.8984375" style="0" customWidth="1"/>
    <col min="12" max="12" width="19.3984375" style="0" customWidth="1"/>
    <col min="13" max="13" width="19.19921875" style="0" customWidth="1"/>
    <col min="14" max="14" width="10.69921875" style="0" customWidth="1"/>
    <col min="15" max="15" width="14.5" style="0" customWidth="1"/>
    <col min="16" max="16" width="10" style="0" customWidth="1"/>
    <col min="17" max="17" width="13.59765625" style="0" customWidth="1"/>
    <col min="18" max="18" width="10.5" style="0" customWidth="1"/>
    <col min="19" max="19" width="9.69921875" style="0" customWidth="1"/>
    <col min="20" max="20" width="9.8984375" style="0" customWidth="1"/>
    <col min="21" max="21" width="14" style="0" customWidth="1"/>
    <col min="22" max="22" width="7.19921875" style="0" customWidth="1"/>
    <col min="23" max="23" width="11.59765625" style="0" customWidth="1"/>
    <col min="24" max="24" width="25.8984375" style="0" customWidth="1"/>
    <col min="25" max="34" width="10.09765625" style="33" customWidth="1"/>
  </cols>
  <sheetData>
    <row r="1" spans="1:34" s="210" customFormat="1" ht="36" customHeight="1" thickBot="1">
      <c r="A1" s="555" t="s">
        <v>508</v>
      </c>
      <c r="B1" s="556"/>
      <c r="C1" s="556"/>
      <c r="D1" s="557"/>
      <c r="E1" s="557"/>
      <c r="F1" s="557"/>
      <c r="G1" s="557"/>
      <c r="H1" s="557"/>
      <c r="I1" s="557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232"/>
      <c r="Z1" s="232"/>
      <c r="AA1" s="232"/>
      <c r="AB1" s="232"/>
      <c r="AC1" s="232"/>
      <c r="AD1" s="232"/>
      <c r="AE1" s="233"/>
      <c r="AF1" s="233"/>
      <c r="AG1" s="233"/>
      <c r="AH1" s="233"/>
    </row>
    <row r="2" spans="1:34" s="235" customFormat="1" ht="34.5" customHeight="1">
      <c r="A2" s="558" t="s">
        <v>0</v>
      </c>
      <c r="B2" s="560" t="s">
        <v>1</v>
      </c>
      <c r="C2" s="561"/>
      <c r="D2" s="539" t="s">
        <v>468</v>
      </c>
      <c r="E2" s="566"/>
      <c r="F2" s="566"/>
      <c r="G2" s="566"/>
      <c r="H2" s="566"/>
      <c r="I2" s="540"/>
      <c r="J2" s="539" t="s">
        <v>486</v>
      </c>
      <c r="K2" s="566"/>
      <c r="L2" s="566"/>
      <c r="M2" s="540"/>
      <c r="N2" s="539" t="s">
        <v>466</v>
      </c>
      <c r="O2" s="540"/>
      <c r="P2" s="539" t="s">
        <v>456</v>
      </c>
      <c r="Q2" s="566"/>
      <c r="R2" s="566"/>
      <c r="S2" s="566"/>
      <c r="T2" s="570" t="s">
        <v>150</v>
      </c>
      <c r="U2" s="583" t="s">
        <v>151</v>
      </c>
      <c r="V2" s="567" t="s">
        <v>384</v>
      </c>
      <c r="W2" s="568"/>
      <c r="X2" s="535" t="s">
        <v>2</v>
      </c>
      <c r="Y2" s="234"/>
      <c r="Z2" s="234"/>
      <c r="AA2" s="234"/>
      <c r="AB2" s="234"/>
      <c r="AC2" s="234"/>
      <c r="AD2" s="234"/>
      <c r="AE2" s="234"/>
      <c r="AF2" s="234"/>
      <c r="AG2" s="234"/>
      <c r="AH2" s="234"/>
    </row>
    <row r="3" spans="1:34" s="210" customFormat="1" ht="51" customHeight="1">
      <c r="A3" s="559"/>
      <c r="B3" s="562"/>
      <c r="C3" s="563"/>
      <c r="D3" s="533" t="s">
        <v>509</v>
      </c>
      <c r="E3" s="529" t="s">
        <v>455</v>
      </c>
      <c r="F3" s="529" t="s">
        <v>457</v>
      </c>
      <c r="G3" s="529" t="s">
        <v>458</v>
      </c>
      <c r="H3" s="529" t="s">
        <v>459</v>
      </c>
      <c r="I3" s="527" t="s">
        <v>460</v>
      </c>
      <c r="J3" s="537" t="s">
        <v>461</v>
      </c>
      <c r="K3" s="529" t="s">
        <v>462</v>
      </c>
      <c r="L3" s="529" t="s">
        <v>463</v>
      </c>
      <c r="M3" s="527" t="s">
        <v>464</v>
      </c>
      <c r="N3" s="537" t="s">
        <v>465</v>
      </c>
      <c r="O3" s="576" t="s">
        <v>467</v>
      </c>
      <c r="P3" s="541" t="s">
        <v>487</v>
      </c>
      <c r="Q3" s="542"/>
      <c r="R3" s="543" t="s">
        <v>385</v>
      </c>
      <c r="S3" s="544"/>
      <c r="T3" s="571"/>
      <c r="U3" s="584"/>
      <c r="V3" s="541"/>
      <c r="W3" s="569"/>
      <c r="X3" s="536"/>
      <c r="Y3" s="233"/>
      <c r="Z3" s="233"/>
      <c r="AA3" s="233"/>
      <c r="AB3" s="233"/>
      <c r="AC3" s="233"/>
      <c r="AD3" s="233"/>
      <c r="AE3" s="233"/>
      <c r="AF3" s="233"/>
      <c r="AG3" s="233"/>
      <c r="AH3" s="233"/>
    </row>
    <row r="4" spans="1:34" s="210" customFormat="1" ht="49.5" customHeight="1">
      <c r="A4" s="559"/>
      <c r="B4" s="564"/>
      <c r="C4" s="565"/>
      <c r="D4" s="534"/>
      <c r="E4" s="530"/>
      <c r="F4" s="530"/>
      <c r="G4" s="530"/>
      <c r="H4" s="530"/>
      <c r="I4" s="528"/>
      <c r="J4" s="538"/>
      <c r="K4" s="530"/>
      <c r="L4" s="530"/>
      <c r="M4" s="528"/>
      <c r="N4" s="538"/>
      <c r="O4" s="577"/>
      <c r="P4" s="355" t="s">
        <v>7</v>
      </c>
      <c r="Q4" s="338" t="s">
        <v>164</v>
      </c>
      <c r="R4" s="338" t="s">
        <v>5</v>
      </c>
      <c r="S4" s="393" t="s">
        <v>6</v>
      </c>
      <c r="T4" s="572"/>
      <c r="U4" s="528"/>
      <c r="V4" s="355" t="s">
        <v>387</v>
      </c>
      <c r="W4" s="356" t="s">
        <v>6</v>
      </c>
      <c r="X4" s="536"/>
      <c r="Y4" s="233"/>
      <c r="Z4" s="233"/>
      <c r="AA4" s="233"/>
      <c r="AB4" s="233"/>
      <c r="AC4" s="233"/>
      <c r="AD4" s="233"/>
      <c r="AE4" s="233"/>
      <c r="AF4" s="233"/>
      <c r="AG4" s="233"/>
      <c r="AH4" s="233"/>
    </row>
    <row r="5" spans="1:34" s="210" customFormat="1" ht="20.25" customHeight="1" thickBot="1">
      <c r="A5" s="68">
        <v>1</v>
      </c>
      <c r="B5" s="545">
        <v>2</v>
      </c>
      <c r="C5" s="546"/>
      <c r="D5" s="342">
        <v>3</v>
      </c>
      <c r="E5" s="72">
        <v>4</v>
      </c>
      <c r="F5" s="72">
        <v>5</v>
      </c>
      <c r="G5" s="72">
        <v>6</v>
      </c>
      <c r="H5" s="72">
        <v>7</v>
      </c>
      <c r="I5" s="343">
        <v>8</v>
      </c>
      <c r="J5" s="342">
        <v>9</v>
      </c>
      <c r="K5" s="72">
        <v>10</v>
      </c>
      <c r="L5" s="72">
        <v>11</v>
      </c>
      <c r="M5" s="343">
        <v>12</v>
      </c>
      <c r="N5" s="342">
        <v>13</v>
      </c>
      <c r="O5" s="354">
        <v>14</v>
      </c>
      <c r="P5" s="342">
        <v>15</v>
      </c>
      <c r="Q5" s="72">
        <v>16</v>
      </c>
      <c r="R5" s="72">
        <v>17</v>
      </c>
      <c r="S5" s="142">
        <v>18</v>
      </c>
      <c r="T5" s="394">
        <v>19</v>
      </c>
      <c r="U5" s="392">
        <v>20</v>
      </c>
      <c r="V5" s="376">
        <v>21</v>
      </c>
      <c r="W5" s="343">
        <v>22</v>
      </c>
      <c r="X5" s="357">
        <v>30</v>
      </c>
      <c r="Y5" s="233"/>
      <c r="Z5" s="233"/>
      <c r="AA5" s="233"/>
      <c r="AB5" s="233"/>
      <c r="AC5" s="233"/>
      <c r="AD5" s="233"/>
      <c r="AE5" s="233"/>
      <c r="AF5" s="233"/>
      <c r="AG5" s="233"/>
      <c r="AH5" s="233"/>
    </row>
    <row r="6" spans="1:34" s="218" customFormat="1" ht="30" customHeight="1">
      <c r="A6" s="214">
        <v>1</v>
      </c>
      <c r="B6" s="525" t="s">
        <v>383</v>
      </c>
      <c r="C6" s="526"/>
      <c r="D6" s="344"/>
      <c r="E6" s="246"/>
      <c r="F6" s="246"/>
      <c r="G6" s="246"/>
      <c r="H6" s="246"/>
      <c r="I6" s="247"/>
      <c r="J6" s="344"/>
      <c r="K6" s="246"/>
      <c r="L6" s="246"/>
      <c r="M6" s="247"/>
      <c r="N6" s="344"/>
      <c r="O6" s="247"/>
      <c r="P6" s="344"/>
      <c r="Q6" s="246"/>
      <c r="R6" s="246"/>
      <c r="S6" s="377"/>
      <c r="T6" s="344"/>
      <c r="U6" s="246"/>
      <c r="V6" s="341"/>
      <c r="W6" s="247"/>
      <c r="X6" s="341"/>
      <c r="Y6" s="217"/>
      <c r="Z6" s="217"/>
      <c r="AA6" s="217"/>
      <c r="AB6" s="217"/>
      <c r="AC6" s="217"/>
      <c r="AD6" s="217"/>
      <c r="AE6" s="217"/>
      <c r="AF6" s="217"/>
      <c r="AG6" s="217"/>
      <c r="AH6" s="217"/>
    </row>
    <row r="7" spans="1:34" s="218" customFormat="1" ht="30" customHeight="1">
      <c r="A7" s="214">
        <v>2</v>
      </c>
      <c r="B7" s="504" t="s">
        <v>375</v>
      </c>
      <c r="C7" s="339" t="s">
        <v>35</v>
      </c>
      <c r="D7" s="345"/>
      <c r="E7" s="220"/>
      <c r="F7" s="220"/>
      <c r="G7" s="220"/>
      <c r="H7" s="220"/>
      <c r="I7" s="346"/>
      <c r="J7" s="351"/>
      <c r="K7" s="220"/>
      <c r="L7" s="220"/>
      <c r="M7" s="346"/>
      <c r="N7" s="351"/>
      <c r="O7" s="346"/>
      <c r="P7" s="351"/>
      <c r="Q7" s="220"/>
      <c r="R7" s="220"/>
      <c r="S7" s="378"/>
      <c r="T7" s="351"/>
      <c r="U7" s="220"/>
      <c r="V7" s="381"/>
      <c r="W7" s="361"/>
      <c r="X7" s="358"/>
      <c r="Y7" s="217"/>
      <c r="Z7" s="217"/>
      <c r="AA7" s="217"/>
      <c r="AB7" s="217"/>
      <c r="AC7" s="217"/>
      <c r="AD7" s="217"/>
      <c r="AE7" s="217"/>
      <c r="AF7" s="217"/>
      <c r="AG7" s="217"/>
      <c r="AH7" s="217"/>
    </row>
    <row r="8" spans="1:34" s="218" customFormat="1" ht="30" customHeight="1">
      <c r="A8" s="214">
        <v>3</v>
      </c>
      <c r="B8" s="505"/>
      <c r="C8" s="339" t="s">
        <v>296</v>
      </c>
      <c r="D8" s="345">
        <v>0</v>
      </c>
      <c r="E8" s="220">
        <v>0</v>
      </c>
      <c r="F8" s="220">
        <v>0</v>
      </c>
      <c r="G8" s="220">
        <v>0</v>
      </c>
      <c r="H8" s="220">
        <v>0</v>
      </c>
      <c r="I8" s="346">
        <v>0</v>
      </c>
      <c r="J8" s="417">
        <v>0</v>
      </c>
      <c r="K8" s="220">
        <v>0</v>
      </c>
      <c r="L8" s="220">
        <v>0</v>
      </c>
      <c r="M8" s="346">
        <v>0</v>
      </c>
      <c r="N8" s="351">
        <v>0</v>
      </c>
      <c r="O8" s="346">
        <v>0</v>
      </c>
      <c r="P8" s="351">
        <v>0</v>
      </c>
      <c r="Q8" s="220">
        <v>0</v>
      </c>
      <c r="R8" s="220">
        <v>0</v>
      </c>
      <c r="S8" s="378">
        <v>0</v>
      </c>
      <c r="T8" s="351">
        <v>0</v>
      </c>
      <c r="U8" s="220">
        <v>0</v>
      </c>
      <c r="V8" s="381">
        <v>0</v>
      </c>
      <c r="W8" s="361">
        <v>0</v>
      </c>
      <c r="X8" s="358"/>
      <c r="Y8" s="217"/>
      <c r="Z8" s="217"/>
      <c r="AA8" s="217"/>
      <c r="AB8" s="217"/>
      <c r="AC8" s="217"/>
      <c r="AD8" s="217"/>
      <c r="AE8" s="217"/>
      <c r="AF8" s="217"/>
      <c r="AG8" s="217"/>
      <c r="AH8" s="217"/>
    </row>
    <row r="9" spans="1:34" s="218" customFormat="1" ht="30" customHeight="1">
      <c r="A9" s="214">
        <v>4</v>
      </c>
      <c r="B9" s="505"/>
      <c r="C9" s="339" t="s">
        <v>295</v>
      </c>
      <c r="D9" s="345"/>
      <c r="E9" s="220"/>
      <c r="F9" s="220"/>
      <c r="G9" s="220"/>
      <c r="H9" s="220"/>
      <c r="I9" s="346"/>
      <c r="J9" s="351"/>
      <c r="K9" s="220"/>
      <c r="L9" s="220"/>
      <c r="M9" s="346"/>
      <c r="N9" s="351"/>
      <c r="O9" s="346"/>
      <c r="P9" s="351"/>
      <c r="Q9" s="220"/>
      <c r="R9" s="220"/>
      <c r="S9" s="378"/>
      <c r="T9" s="351"/>
      <c r="U9" s="220"/>
      <c r="V9" s="381"/>
      <c r="W9" s="361"/>
      <c r="X9" s="358"/>
      <c r="Y9" s="217"/>
      <c r="Z9" s="217"/>
      <c r="AA9" s="217"/>
      <c r="AB9" s="217"/>
      <c r="AC9" s="217"/>
      <c r="AD9" s="217"/>
      <c r="AE9" s="217"/>
      <c r="AF9" s="217"/>
      <c r="AG9" s="217"/>
      <c r="AH9" s="217"/>
    </row>
    <row r="10" spans="1:34" s="218" customFormat="1" ht="30" customHeight="1">
      <c r="A10" s="214">
        <v>5</v>
      </c>
      <c r="B10" s="505"/>
      <c r="C10" s="339" t="s">
        <v>294</v>
      </c>
      <c r="D10" s="345">
        <v>3</v>
      </c>
      <c r="E10" s="220">
        <v>3</v>
      </c>
      <c r="F10" s="220">
        <v>3</v>
      </c>
      <c r="G10" s="220">
        <v>0</v>
      </c>
      <c r="H10" s="220">
        <v>0</v>
      </c>
      <c r="I10" s="346">
        <v>0</v>
      </c>
      <c r="J10" s="430">
        <v>37168</v>
      </c>
      <c r="K10" s="220">
        <v>0</v>
      </c>
      <c r="L10" s="220">
        <v>0</v>
      </c>
      <c r="M10" s="346">
        <v>0</v>
      </c>
      <c r="N10" s="351">
        <v>20</v>
      </c>
      <c r="O10" s="346">
        <v>48</v>
      </c>
      <c r="P10" s="351">
        <v>0</v>
      </c>
      <c r="Q10" s="220">
        <v>0</v>
      </c>
      <c r="R10" s="220">
        <v>3</v>
      </c>
      <c r="S10" s="378">
        <v>321.26</v>
      </c>
      <c r="T10" s="351">
        <v>0</v>
      </c>
      <c r="U10" s="220">
        <v>0</v>
      </c>
      <c r="V10" s="381">
        <v>0</v>
      </c>
      <c r="W10" s="361">
        <v>0</v>
      </c>
      <c r="X10" s="358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</row>
    <row r="11" spans="1:34" s="218" customFormat="1" ht="30" customHeight="1">
      <c r="A11" s="214">
        <v>6</v>
      </c>
      <c r="B11" s="505"/>
      <c r="C11" s="340" t="s">
        <v>293</v>
      </c>
      <c r="D11" s="347"/>
      <c r="E11" s="222"/>
      <c r="F11" s="222"/>
      <c r="G11" s="222"/>
      <c r="H11" s="222"/>
      <c r="I11" s="348"/>
      <c r="J11" s="352"/>
      <c r="K11" s="222"/>
      <c r="L11" s="222"/>
      <c r="M11" s="348"/>
      <c r="N11" s="352"/>
      <c r="O11" s="348"/>
      <c r="P11" s="352"/>
      <c r="Q11" s="222"/>
      <c r="R11" s="222"/>
      <c r="S11" s="379"/>
      <c r="T11" s="351"/>
      <c r="U11" s="220"/>
      <c r="V11" s="382"/>
      <c r="W11" s="362"/>
      <c r="X11" s="359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</row>
    <row r="12" spans="1:34" s="218" customFormat="1" ht="49.5" customHeight="1" thickBot="1">
      <c r="A12" s="214">
        <v>7</v>
      </c>
      <c r="B12" s="531" t="s">
        <v>165</v>
      </c>
      <c r="C12" s="532"/>
      <c r="D12" s="349"/>
      <c r="E12" s="227"/>
      <c r="F12" s="227"/>
      <c r="G12" s="227"/>
      <c r="H12" s="227"/>
      <c r="I12" s="350"/>
      <c r="J12" s="353"/>
      <c r="K12" s="227"/>
      <c r="L12" s="227"/>
      <c r="M12" s="350"/>
      <c r="N12" s="353"/>
      <c r="O12" s="350"/>
      <c r="P12" s="353"/>
      <c r="Q12" s="227"/>
      <c r="R12" s="227"/>
      <c r="S12" s="380"/>
      <c r="T12" s="353"/>
      <c r="U12" s="227"/>
      <c r="V12" s="383"/>
      <c r="W12" s="363"/>
      <c r="X12" s="360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</row>
    <row r="13" spans="4:23" ht="14.25">
      <c r="D13">
        <v>1</v>
      </c>
      <c r="E13">
        <v>1</v>
      </c>
      <c r="F13">
        <v>1</v>
      </c>
      <c r="G13">
        <v>0</v>
      </c>
      <c r="H13">
        <v>0</v>
      </c>
      <c r="I13">
        <v>0</v>
      </c>
      <c r="J13">
        <v>240</v>
      </c>
      <c r="K13">
        <v>0</v>
      </c>
      <c r="L13">
        <v>0</v>
      </c>
      <c r="M13">
        <v>0</v>
      </c>
      <c r="N13">
        <v>4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2:22" s="86" customFormat="1" ht="51" customHeight="1">
      <c r="B14" s="554" t="s">
        <v>469</v>
      </c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</row>
    <row r="15" spans="4:34" ht="14.25">
      <c r="D15" s="11"/>
      <c r="Y15"/>
      <c r="Z15"/>
      <c r="AA15"/>
      <c r="AB15"/>
      <c r="AC15"/>
      <c r="AD15"/>
      <c r="AE15"/>
      <c r="AF15"/>
      <c r="AG15"/>
      <c r="AH15"/>
    </row>
    <row r="16" spans="2:30" s="82" customFormat="1" ht="78" customHeight="1">
      <c r="B16" s="364" t="s">
        <v>0</v>
      </c>
      <c r="C16" s="578" t="s">
        <v>470</v>
      </c>
      <c r="D16" s="579"/>
      <c r="E16" s="580" t="s">
        <v>239</v>
      </c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2"/>
      <c r="S16" s="573" t="s">
        <v>471</v>
      </c>
      <c r="T16" s="574"/>
      <c r="U16" s="574"/>
      <c r="V16" s="575"/>
      <c r="AD16" s="83"/>
    </row>
    <row r="17" spans="2:22" s="82" customFormat="1" ht="26.25">
      <c r="B17" s="365" t="s">
        <v>8</v>
      </c>
      <c r="C17" s="553"/>
      <c r="D17" s="553"/>
      <c r="E17" s="547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9"/>
      <c r="S17" s="550"/>
      <c r="T17" s="551"/>
      <c r="U17" s="551"/>
      <c r="V17" s="552"/>
    </row>
    <row r="18" spans="2:22" s="82" customFormat="1" ht="26.25">
      <c r="B18" s="365" t="s">
        <v>9</v>
      </c>
      <c r="C18" s="553"/>
      <c r="D18" s="553"/>
      <c r="E18" s="547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9"/>
      <c r="S18" s="550"/>
      <c r="T18" s="551"/>
      <c r="U18" s="551"/>
      <c r="V18" s="552"/>
    </row>
    <row r="19" spans="2:22" s="82" customFormat="1" ht="26.25">
      <c r="B19" s="365" t="s">
        <v>229</v>
      </c>
      <c r="C19" s="553"/>
      <c r="D19" s="553"/>
      <c r="E19" s="547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9"/>
      <c r="S19" s="550"/>
      <c r="T19" s="551"/>
      <c r="U19" s="551"/>
      <c r="V19" s="552"/>
    </row>
    <row r="20" spans="4:22" s="84" customFormat="1" ht="26.25"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</sheetData>
  <sheetProtection/>
  <mergeCells count="42">
    <mergeCell ref="S16:V16"/>
    <mergeCell ref="O3:O4"/>
    <mergeCell ref="L3:L4"/>
    <mergeCell ref="C16:D16"/>
    <mergeCell ref="E16:R16"/>
    <mergeCell ref="E3:E4"/>
    <mergeCell ref="J3:J4"/>
    <mergeCell ref="U2:U4"/>
    <mergeCell ref="C19:D19"/>
    <mergeCell ref="E19:R19"/>
    <mergeCell ref="S19:V19"/>
    <mergeCell ref="C17:D17"/>
    <mergeCell ref="E17:R17"/>
    <mergeCell ref="J2:M2"/>
    <mergeCell ref="D2:I2"/>
    <mergeCell ref="F3:F4"/>
    <mergeCell ref="I3:I4"/>
    <mergeCell ref="T2:T4"/>
    <mergeCell ref="E18:R18"/>
    <mergeCell ref="S18:V18"/>
    <mergeCell ref="S17:V17"/>
    <mergeCell ref="C18:D18"/>
    <mergeCell ref="B14:V14"/>
    <mergeCell ref="A1:X1"/>
    <mergeCell ref="A2:A4"/>
    <mergeCell ref="B2:C4"/>
    <mergeCell ref="P2:S2"/>
    <mergeCell ref="V2:W3"/>
    <mergeCell ref="X2:X4"/>
    <mergeCell ref="N3:N4"/>
    <mergeCell ref="N2:O2"/>
    <mergeCell ref="P3:Q3"/>
    <mergeCell ref="R3:S3"/>
    <mergeCell ref="B5:C5"/>
    <mergeCell ref="G3:G4"/>
    <mergeCell ref="H3:H4"/>
    <mergeCell ref="B7:B11"/>
    <mergeCell ref="B6:C6"/>
    <mergeCell ref="M3:M4"/>
    <mergeCell ref="K3:K4"/>
    <mergeCell ref="B12:C12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"/>
  <sheetViews>
    <sheetView zoomScale="75" zoomScaleNormal="75" zoomScalePageLayoutView="0" workbookViewId="0" topLeftCell="A1">
      <selection activeCell="D8" sqref="D8:D9"/>
    </sheetView>
  </sheetViews>
  <sheetFormatPr defaultColWidth="10.09765625" defaultRowHeight="14.25"/>
  <cols>
    <col min="1" max="1" width="6" style="0" customWidth="1"/>
    <col min="2" max="2" width="9.5" style="0" customWidth="1"/>
    <col min="3" max="3" width="18.09765625" style="0" customWidth="1"/>
    <col min="4" max="4" width="17.69921875" style="0" customWidth="1"/>
    <col min="5" max="6" width="17.8984375" style="0" customWidth="1"/>
    <col min="7" max="7" width="18.8984375" style="0" customWidth="1"/>
    <col min="8" max="8" width="23.5" style="0" customWidth="1"/>
    <col min="9" max="9" width="26.19921875" style="0" customWidth="1"/>
    <col min="10" max="10" width="18" style="0" customWidth="1"/>
    <col min="11" max="11" width="20.19921875" style="0" customWidth="1"/>
    <col min="12" max="12" width="12.59765625" style="0" customWidth="1"/>
    <col min="13" max="13" width="18" style="0" customWidth="1"/>
    <col min="14" max="14" width="11" style="0" customWidth="1"/>
    <col min="15" max="15" width="17.19921875" style="0" customWidth="1"/>
    <col min="16" max="16" width="12" style="0" customWidth="1"/>
    <col min="17" max="17" width="16.8984375" style="0" customWidth="1"/>
    <col min="18" max="18" width="25.8984375" style="0" customWidth="1"/>
    <col min="19" max="28" width="10.09765625" style="33" customWidth="1"/>
  </cols>
  <sheetData>
    <row r="1" spans="1:28" s="210" customFormat="1" ht="36" customHeight="1" thickBot="1">
      <c r="A1" s="555" t="s">
        <v>510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232"/>
      <c r="T1" s="232"/>
      <c r="U1" s="232"/>
      <c r="V1" s="232"/>
      <c r="W1" s="232"/>
      <c r="X1" s="232"/>
      <c r="Y1" s="233"/>
      <c r="Z1" s="233"/>
      <c r="AA1" s="233"/>
      <c r="AB1" s="233"/>
    </row>
    <row r="2" spans="1:28" s="235" customFormat="1" ht="34.5" customHeight="1">
      <c r="A2" s="597" t="s">
        <v>0</v>
      </c>
      <c r="B2" s="560" t="s">
        <v>1</v>
      </c>
      <c r="C2" s="560"/>
      <c r="D2" s="530" t="s">
        <v>511</v>
      </c>
      <c r="E2" s="530" t="s">
        <v>377</v>
      </c>
      <c r="F2" s="593" t="s">
        <v>474</v>
      </c>
      <c r="G2" s="594"/>
      <c r="H2" s="593" t="s">
        <v>466</v>
      </c>
      <c r="I2" s="594"/>
      <c r="J2" s="593" t="s">
        <v>456</v>
      </c>
      <c r="K2" s="566"/>
      <c r="L2" s="566"/>
      <c r="M2" s="594"/>
      <c r="N2" s="602" t="s">
        <v>150</v>
      </c>
      <c r="O2" s="602" t="s">
        <v>386</v>
      </c>
      <c r="P2" s="530" t="s">
        <v>384</v>
      </c>
      <c r="Q2" s="530"/>
      <c r="R2" s="600" t="s">
        <v>2</v>
      </c>
      <c r="S2" s="234"/>
      <c r="T2" s="234"/>
      <c r="U2" s="234"/>
      <c r="V2" s="234"/>
      <c r="W2" s="234"/>
      <c r="X2" s="234"/>
      <c r="Y2" s="234"/>
      <c r="Z2" s="234"/>
      <c r="AA2" s="234"/>
      <c r="AB2" s="234"/>
    </row>
    <row r="3" spans="1:28" s="210" customFormat="1" ht="51" customHeight="1">
      <c r="A3" s="598"/>
      <c r="B3" s="562"/>
      <c r="C3" s="562"/>
      <c r="D3" s="599"/>
      <c r="E3" s="542"/>
      <c r="F3" s="529" t="s">
        <v>475</v>
      </c>
      <c r="G3" s="529" t="s">
        <v>476</v>
      </c>
      <c r="H3" s="529" t="s">
        <v>472</v>
      </c>
      <c r="I3" s="336" t="s">
        <v>473</v>
      </c>
      <c r="J3" s="542" t="s">
        <v>477</v>
      </c>
      <c r="K3" s="542"/>
      <c r="L3" s="542" t="s">
        <v>385</v>
      </c>
      <c r="M3" s="542"/>
      <c r="N3" s="603"/>
      <c r="O3" s="603"/>
      <c r="P3" s="542"/>
      <c r="Q3" s="542"/>
      <c r="R3" s="601"/>
      <c r="S3" s="233"/>
      <c r="T3" s="233"/>
      <c r="U3" s="233"/>
      <c r="V3" s="233"/>
      <c r="W3" s="233"/>
      <c r="X3" s="233"/>
      <c r="Y3" s="233"/>
      <c r="Z3" s="233"/>
      <c r="AA3" s="233"/>
      <c r="AB3" s="233"/>
    </row>
    <row r="4" spans="1:28" s="210" customFormat="1" ht="33.75" customHeight="1">
      <c r="A4" s="598"/>
      <c r="B4" s="564"/>
      <c r="C4" s="564"/>
      <c r="D4" s="599"/>
      <c r="E4" s="542"/>
      <c r="F4" s="530"/>
      <c r="G4" s="530"/>
      <c r="H4" s="530"/>
      <c r="I4" s="337"/>
      <c r="J4" s="338" t="s">
        <v>7</v>
      </c>
      <c r="K4" s="338" t="s">
        <v>164</v>
      </c>
      <c r="L4" s="338" t="s">
        <v>5</v>
      </c>
      <c r="M4" s="338" t="s">
        <v>6</v>
      </c>
      <c r="N4" s="530"/>
      <c r="O4" s="530"/>
      <c r="P4" s="338" t="s">
        <v>387</v>
      </c>
      <c r="Q4" s="338" t="s">
        <v>6</v>
      </c>
      <c r="R4" s="601"/>
      <c r="S4" s="233"/>
      <c r="T4" s="233"/>
      <c r="U4" s="233"/>
      <c r="V4" s="233"/>
      <c r="W4" s="233"/>
      <c r="X4" s="233"/>
      <c r="Y4" s="233"/>
      <c r="Z4" s="233"/>
      <c r="AA4" s="233"/>
      <c r="AB4" s="233"/>
    </row>
    <row r="5" spans="1:28" s="210" customFormat="1" ht="20.25" customHeight="1" thickBot="1">
      <c r="A5" s="68">
        <v>1</v>
      </c>
      <c r="B5" s="545">
        <v>2</v>
      </c>
      <c r="C5" s="545"/>
      <c r="D5" s="72">
        <v>3</v>
      </c>
      <c r="E5" s="72">
        <v>4</v>
      </c>
      <c r="F5" s="72"/>
      <c r="G5" s="72"/>
      <c r="H5" s="72">
        <v>5</v>
      </c>
      <c r="I5" s="140">
        <v>6</v>
      </c>
      <c r="J5" s="72">
        <v>7</v>
      </c>
      <c r="K5" s="72">
        <v>8</v>
      </c>
      <c r="L5" s="72">
        <v>11</v>
      </c>
      <c r="M5" s="72">
        <v>12</v>
      </c>
      <c r="N5" s="72">
        <v>13</v>
      </c>
      <c r="O5" s="72">
        <v>14</v>
      </c>
      <c r="P5" s="72">
        <v>15</v>
      </c>
      <c r="Q5" s="72">
        <v>16</v>
      </c>
      <c r="R5" s="87">
        <v>18</v>
      </c>
      <c r="S5" s="233"/>
      <c r="T5" s="233"/>
      <c r="U5" s="233"/>
      <c r="V5" s="233"/>
      <c r="W5" s="233"/>
      <c r="X5" s="233"/>
      <c r="Y5" s="233"/>
      <c r="Z5" s="233"/>
      <c r="AA5" s="233"/>
      <c r="AB5" s="233"/>
    </row>
    <row r="6" spans="1:28" s="218" customFormat="1" ht="36" customHeight="1">
      <c r="A6" s="214">
        <v>1</v>
      </c>
      <c r="B6" s="604" t="s">
        <v>282</v>
      </c>
      <c r="C6" s="605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7"/>
      <c r="S6" s="217"/>
      <c r="T6" s="217"/>
      <c r="U6" s="217"/>
      <c r="V6" s="217"/>
      <c r="W6" s="217"/>
      <c r="X6" s="217"/>
      <c r="Y6" s="217"/>
      <c r="Z6" s="217"/>
      <c r="AA6" s="217"/>
      <c r="AB6" s="217"/>
    </row>
    <row r="7" spans="1:28" s="218" customFormat="1" ht="30" customHeight="1">
      <c r="A7" s="214">
        <v>2</v>
      </c>
      <c r="B7" s="606" t="s">
        <v>166</v>
      </c>
      <c r="C7" s="225" t="s">
        <v>88</v>
      </c>
      <c r="D7" s="219">
        <v>26</v>
      </c>
      <c r="E7" s="219">
        <v>21</v>
      </c>
      <c r="F7" s="219">
        <v>19</v>
      </c>
      <c r="G7" s="219">
        <v>1</v>
      </c>
      <c r="H7" s="219">
        <v>108</v>
      </c>
      <c r="I7" s="219">
        <v>1584</v>
      </c>
      <c r="J7" s="219">
        <v>22</v>
      </c>
      <c r="K7" s="219">
        <v>0</v>
      </c>
      <c r="L7" s="219">
        <v>23</v>
      </c>
      <c r="M7" s="436">
        <v>7503.34</v>
      </c>
      <c r="N7" s="436">
        <v>5</v>
      </c>
      <c r="O7" s="436">
        <v>1</v>
      </c>
      <c r="P7" s="219">
        <v>1</v>
      </c>
      <c r="Q7" s="219">
        <v>500</v>
      </c>
      <c r="R7" s="221"/>
      <c r="S7" s="217"/>
      <c r="T7" s="217"/>
      <c r="U7" s="217"/>
      <c r="V7" s="217"/>
      <c r="W7" s="217"/>
      <c r="X7" s="217"/>
      <c r="Y7" s="217"/>
      <c r="Z7" s="217"/>
      <c r="AA7" s="217"/>
      <c r="AB7" s="217"/>
    </row>
    <row r="8" spans="1:28" s="218" customFormat="1" ht="30" customHeight="1">
      <c r="A8" s="214">
        <v>3</v>
      </c>
      <c r="B8" s="607"/>
      <c r="C8" s="225" t="s">
        <v>89</v>
      </c>
      <c r="D8" s="219">
        <v>1</v>
      </c>
      <c r="E8" s="220">
        <v>0</v>
      </c>
      <c r="F8" s="220"/>
      <c r="G8" s="220"/>
      <c r="H8" s="220"/>
      <c r="I8" s="431"/>
      <c r="J8" s="431"/>
      <c r="K8" s="220"/>
      <c r="L8" s="220"/>
      <c r="M8" s="431"/>
      <c r="N8" s="219"/>
      <c r="O8" s="220"/>
      <c r="P8" s="219"/>
      <c r="Q8" s="219"/>
      <c r="R8" s="221"/>
      <c r="S8" s="217"/>
      <c r="T8" s="217"/>
      <c r="U8" s="217"/>
      <c r="V8" s="217"/>
      <c r="W8" s="217"/>
      <c r="X8" s="217"/>
      <c r="Y8" s="217"/>
      <c r="Z8" s="217"/>
      <c r="AA8" s="217"/>
      <c r="AB8" s="217"/>
    </row>
    <row r="9" spans="1:28" s="218" customFormat="1" ht="37.5" customHeight="1">
      <c r="A9" s="214">
        <v>4</v>
      </c>
      <c r="B9" s="608"/>
      <c r="C9" s="225" t="s">
        <v>90</v>
      </c>
      <c r="D9" s="219">
        <v>3</v>
      </c>
      <c r="E9" s="219">
        <v>3</v>
      </c>
      <c r="F9" s="219">
        <v>3</v>
      </c>
      <c r="G9" s="219">
        <v>0</v>
      </c>
      <c r="H9" s="219">
        <v>39</v>
      </c>
      <c r="I9" s="219">
        <v>408</v>
      </c>
      <c r="J9" s="219">
        <v>5</v>
      </c>
      <c r="K9" s="219">
        <v>0</v>
      </c>
      <c r="L9" s="219">
        <v>4</v>
      </c>
      <c r="M9" s="219">
        <v>1522.73</v>
      </c>
      <c r="N9" s="219">
        <v>0</v>
      </c>
      <c r="O9" s="220">
        <v>0</v>
      </c>
      <c r="P9" s="219">
        <v>0</v>
      </c>
      <c r="Q9" s="219">
        <v>0</v>
      </c>
      <c r="R9" s="221"/>
      <c r="S9" s="217"/>
      <c r="T9" s="217"/>
      <c r="U9" s="217"/>
      <c r="V9" s="217"/>
      <c r="W9" s="217"/>
      <c r="X9" s="217"/>
      <c r="Y9" s="217"/>
      <c r="Z9" s="217"/>
      <c r="AA9" s="217"/>
      <c r="AB9" s="217"/>
    </row>
    <row r="10" spans="1:28" s="218" customFormat="1" ht="30" customHeight="1" thickBot="1">
      <c r="A10" s="214">
        <v>5</v>
      </c>
      <c r="B10" s="609" t="s">
        <v>10</v>
      </c>
      <c r="C10" s="610"/>
      <c r="D10" s="385"/>
      <c r="E10" s="222"/>
      <c r="F10" s="222"/>
      <c r="G10" s="222"/>
      <c r="H10" s="222"/>
      <c r="I10" s="432"/>
      <c r="J10" s="432"/>
      <c r="K10" s="222"/>
      <c r="L10" s="432"/>
      <c r="M10" s="432"/>
      <c r="N10" s="433"/>
      <c r="O10" s="432"/>
      <c r="P10" s="433"/>
      <c r="Q10" s="433"/>
      <c r="R10" s="386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</row>
    <row r="11" spans="1:28" s="218" customFormat="1" ht="30" customHeight="1">
      <c r="A11" s="214">
        <v>6</v>
      </c>
      <c r="B11" s="611" t="s">
        <v>378</v>
      </c>
      <c r="C11" s="612"/>
      <c r="D11" s="246"/>
      <c r="E11" s="246"/>
      <c r="F11" s="231"/>
      <c r="G11" s="231"/>
      <c r="H11" s="246"/>
      <c r="I11" s="434"/>
      <c r="J11" s="434"/>
      <c r="K11" s="246"/>
      <c r="L11" s="434"/>
      <c r="M11" s="434"/>
      <c r="N11" s="435"/>
      <c r="O11" s="434"/>
      <c r="P11" s="434"/>
      <c r="Q11" s="434"/>
      <c r="R11" s="24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</row>
    <row r="12" spans="1:28" s="218" customFormat="1" ht="30" customHeight="1">
      <c r="A12" s="214">
        <v>7</v>
      </c>
      <c r="B12" s="587" t="s">
        <v>41</v>
      </c>
      <c r="C12" s="588"/>
      <c r="D12" s="229">
        <v>4</v>
      </c>
      <c r="E12" s="219">
        <v>4</v>
      </c>
      <c r="F12" s="384"/>
      <c r="G12" s="384"/>
      <c r="H12" s="219">
        <v>5</v>
      </c>
      <c r="I12" s="219">
        <v>27</v>
      </c>
      <c r="J12" s="219">
        <v>1</v>
      </c>
      <c r="K12" s="229">
        <v>0</v>
      </c>
      <c r="L12" s="229">
        <v>1</v>
      </c>
      <c r="M12" s="219">
        <v>144.17</v>
      </c>
      <c r="N12" s="219">
        <v>0</v>
      </c>
      <c r="O12" s="219">
        <v>0</v>
      </c>
      <c r="P12" s="219">
        <v>0</v>
      </c>
      <c r="Q12" s="219">
        <v>0</v>
      </c>
      <c r="R12" s="221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</row>
    <row r="13" spans="1:28" s="218" customFormat="1" ht="30" customHeight="1" thickBot="1">
      <c r="A13" s="214">
        <v>8</v>
      </c>
      <c r="B13" s="589" t="s">
        <v>42</v>
      </c>
      <c r="C13" s="590"/>
      <c r="D13" s="230">
        <v>0</v>
      </c>
      <c r="E13" s="226">
        <v>0</v>
      </c>
      <c r="F13" s="387"/>
      <c r="G13" s="387"/>
      <c r="H13" s="226">
        <v>0</v>
      </c>
      <c r="I13" s="226">
        <v>0</v>
      </c>
      <c r="J13" s="226">
        <v>0</v>
      </c>
      <c r="K13" s="230">
        <v>0</v>
      </c>
      <c r="L13" s="230">
        <v>0</v>
      </c>
      <c r="M13" s="226">
        <v>0</v>
      </c>
      <c r="N13" s="226">
        <v>0</v>
      </c>
      <c r="O13" s="226">
        <v>0</v>
      </c>
      <c r="P13" s="226">
        <v>0</v>
      </c>
      <c r="Q13" s="226">
        <v>0</v>
      </c>
      <c r="R13" s="228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</row>
    <row r="14" spans="1:28" s="218" customFormat="1" ht="46.5" customHeight="1" thickBot="1">
      <c r="A14" s="214">
        <v>9</v>
      </c>
      <c r="B14" s="591" t="s">
        <v>382</v>
      </c>
      <c r="C14" s="592"/>
      <c r="D14" s="388"/>
      <c r="E14" s="223"/>
      <c r="F14" s="389"/>
      <c r="G14" s="389"/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23">
        <v>0</v>
      </c>
      <c r="Q14" s="223">
        <v>0</v>
      </c>
      <c r="R14" s="224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</row>
    <row r="15" spans="1:28" s="218" customFormat="1" ht="35.25" customHeight="1">
      <c r="A15" s="214">
        <v>10</v>
      </c>
      <c r="B15" s="595" t="s">
        <v>167</v>
      </c>
      <c r="C15" s="596"/>
      <c r="D15" s="390"/>
      <c r="E15" s="215">
        <v>24</v>
      </c>
      <c r="F15" s="231"/>
      <c r="G15" s="231"/>
      <c r="H15" s="418">
        <v>118</v>
      </c>
      <c r="I15" s="418">
        <v>80</v>
      </c>
      <c r="J15" s="418">
        <v>29</v>
      </c>
      <c r="K15" s="215">
        <v>0</v>
      </c>
      <c r="L15" s="215">
        <v>12</v>
      </c>
      <c r="M15" s="215">
        <v>5091.47</v>
      </c>
      <c r="N15" s="215">
        <v>2</v>
      </c>
      <c r="O15" s="215">
        <v>0</v>
      </c>
      <c r="P15" s="215">
        <v>0</v>
      </c>
      <c r="Q15" s="215">
        <v>0</v>
      </c>
      <c r="R15" s="216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</row>
    <row r="16" spans="1:28" s="218" customFormat="1" ht="32.25" customHeight="1" thickBot="1">
      <c r="A16" s="214">
        <v>11</v>
      </c>
      <c r="B16" s="585" t="s">
        <v>381</v>
      </c>
      <c r="C16" s="586"/>
      <c r="D16" s="391">
        <v>1</v>
      </c>
      <c r="E16" s="226">
        <v>1</v>
      </c>
      <c r="F16" s="387"/>
      <c r="G16" s="387"/>
      <c r="H16" s="226">
        <v>4</v>
      </c>
      <c r="I16" s="226">
        <v>4</v>
      </c>
      <c r="J16" s="226">
        <v>0</v>
      </c>
      <c r="K16" s="226">
        <v>0</v>
      </c>
      <c r="L16" s="226">
        <v>0</v>
      </c>
      <c r="M16" s="226">
        <v>0</v>
      </c>
      <c r="N16" s="226">
        <v>0</v>
      </c>
      <c r="O16" s="226">
        <v>0</v>
      </c>
      <c r="P16" s="226">
        <v>0</v>
      </c>
      <c r="Q16" s="226">
        <v>0</v>
      </c>
      <c r="R16" s="228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</row>
    <row r="21" spans="4:16" s="84" customFormat="1" ht="26.25"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</row>
  </sheetData>
  <sheetProtection/>
  <mergeCells count="27">
    <mergeCell ref="N2:N4"/>
    <mergeCell ref="O2:O4"/>
    <mergeCell ref="B6:C6"/>
    <mergeCell ref="B7:B9"/>
    <mergeCell ref="B10:C10"/>
    <mergeCell ref="B11:C11"/>
    <mergeCell ref="B5:C5"/>
    <mergeCell ref="F2:G2"/>
    <mergeCell ref="G3:G4"/>
    <mergeCell ref="J2:M2"/>
    <mergeCell ref="A1:R1"/>
    <mergeCell ref="A2:A4"/>
    <mergeCell ref="B2:C4"/>
    <mergeCell ref="D2:D4"/>
    <mergeCell ref="E2:E4"/>
    <mergeCell ref="P2:Q3"/>
    <mergeCell ref="R2:R4"/>
    <mergeCell ref="L3:M3"/>
    <mergeCell ref="J3:K3"/>
    <mergeCell ref="H3:H4"/>
    <mergeCell ref="B16:C16"/>
    <mergeCell ref="B12:C12"/>
    <mergeCell ref="B13:C13"/>
    <mergeCell ref="B14:C14"/>
    <mergeCell ref="H2:I2"/>
    <mergeCell ref="B15:C15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zoomScale="75" zoomScaleNormal="75" zoomScalePageLayoutView="0" workbookViewId="0" topLeftCell="A1">
      <selection activeCell="A1" sqref="A1:J1"/>
    </sheetView>
  </sheetViews>
  <sheetFormatPr defaultColWidth="10.09765625" defaultRowHeight="14.25"/>
  <cols>
    <col min="1" max="1" width="6" style="0" customWidth="1"/>
    <col min="2" max="2" width="35.19921875" style="0" customWidth="1"/>
    <col min="3" max="4" width="40" style="0" customWidth="1"/>
    <col min="5" max="5" width="26.69921875" style="0" customWidth="1"/>
    <col min="6" max="6" width="40.3984375" style="0" customWidth="1"/>
    <col min="7" max="7" width="27.19921875" style="0" customWidth="1"/>
    <col min="8" max="8" width="35.69921875" style="0" customWidth="1"/>
    <col min="9" max="9" width="31" style="0" customWidth="1"/>
    <col min="10" max="10" width="25.8984375" style="0" customWidth="1"/>
    <col min="11" max="20" width="10.09765625" style="33" customWidth="1"/>
  </cols>
  <sheetData>
    <row r="1" spans="1:16" ht="52.5" customHeight="1" thickBot="1">
      <c r="A1" s="613" t="s">
        <v>512</v>
      </c>
      <c r="B1" s="614"/>
      <c r="C1" s="614"/>
      <c r="D1" s="614"/>
      <c r="E1" s="614"/>
      <c r="F1" s="614"/>
      <c r="G1" s="614"/>
      <c r="H1" s="614"/>
      <c r="I1" s="614"/>
      <c r="J1" s="614"/>
      <c r="K1" s="66"/>
      <c r="L1" s="66"/>
      <c r="M1" s="66"/>
      <c r="N1" s="66"/>
      <c r="O1" s="66"/>
      <c r="P1" s="66"/>
    </row>
    <row r="2" spans="1:20" s="9" customFormat="1" ht="112.5" customHeight="1">
      <c r="A2" s="148" t="s">
        <v>0</v>
      </c>
      <c r="B2" s="146" t="s">
        <v>336</v>
      </c>
      <c r="C2" s="126" t="s">
        <v>337</v>
      </c>
      <c r="D2" s="126" t="s">
        <v>342</v>
      </c>
      <c r="E2" s="126" t="s">
        <v>340</v>
      </c>
      <c r="F2" s="141" t="s">
        <v>339</v>
      </c>
      <c r="G2" s="126" t="s">
        <v>338</v>
      </c>
      <c r="H2" s="126" t="s">
        <v>341</v>
      </c>
      <c r="I2" s="141" t="s">
        <v>343</v>
      </c>
      <c r="J2" s="127" t="s">
        <v>2</v>
      </c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10" ht="20.25" customHeight="1">
      <c r="A3" s="143">
        <v>1</v>
      </c>
      <c r="B3" s="416">
        <v>2</v>
      </c>
      <c r="C3" s="72">
        <v>3</v>
      </c>
      <c r="D3" s="72">
        <v>4</v>
      </c>
      <c r="E3" s="142">
        <v>5</v>
      </c>
      <c r="F3" s="142">
        <v>6</v>
      </c>
      <c r="G3" s="72">
        <v>7</v>
      </c>
      <c r="H3" s="142">
        <v>8</v>
      </c>
      <c r="I3" s="142">
        <v>9</v>
      </c>
      <c r="J3" s="87">
        <v>10</v>
      </c>
    </row>
    <row r="4" spans="1:20" s="71" customFormat="1" ht="99" customHeight="1">
      <c r="A4" s="144" t="s">
        <v>8</v>
      </c>
      <c r="B4" s="420"/>
      <c r="C4" s="421"/>
      <c r="D4" s="422"/>
      <c r="E4" s="422"/>
      <c r="F4" s="423"/>
      <c r="G4" s="424"/>
      <c r="H4" s="424"/>
      <c r="I4" s="69"/>
      <c r="J4" s="145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s="71" customFormat="1" ht="51" customHeight="1">
      <c r="A5" s="144" t="s">
        <v>9</v>
      </c>
      <c r="B5" s="420"/>
      <c r="C5" s="419"/>
      <c r="D5" s="69"/>
      <c r="E5" s="422"/>
      <c r="F5" s="422"/>
      <c r="G5" s="424"/>
      <c r="H5" s="424"/>
      <c r="I5" s="422"/>
      <c r="J5" s="145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s="71" customFormat="1" ht="30" customHeight="1">
      <c r="A6" s="144" t="s">
        <v>344</v>
      </c>
      <c r="B6" s="147"/>
      <c r="C6" s="69"/>
      <c r="D6" s="69"/>
      <c r="E6" s="69"/>
      <c r="F6" s="69"/>
      <c r="G6" s="69"/>
      <c r="H6" s="69"/>
      <c r="I6" s="69"/>
      <c r="J6" s="145"/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s="71" customFormat="1" ht="30" customHeight="1">
      <c r="A7" s="144" t="s">
        <v>345</v>
      </c>
      <c r="B7" s="147"/>
      <c r="C7" s="69"/>
      <c r="D7" s="69"/>
      <c r="E7" s="69"/>
      <c r="F7" s="69"/>
      <c r="G7" s="69"/>
      <c r="H7" s="69"/>
      <c r="I7" s="69"/>
      <c r="J7" s="145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20" s="71" customFormat="1" ht="30" customHeight="1">
      <c r="A8" s="144" t="s">
        <v>346</v>
      </c>
      <c r="B8" s="147"/>
      <c r="C8" s="69"/>
      <c r="D8" s="69"/>
      <c r="E8" s="69"/>
      <c r="F8" s="69"/>
      <c r="G8" s="69" t="s">
        <v>496</v>
      </c>
      <c r="H8" s="69"/>
      <c r="I8" s="69"/>
      <c r="J8" s="145"/>
      <c r="K8" s="70"/>
      <c r="L8" s="70"/>
      <c r="M8" s="70"/>
      <c r="N8" s="70"/>
      <c r="O8" s="70"/>
      <c r="P8" s="70"/>
      <c r="Q8" s="70"/>
      <c r="R8" s="70"/>
      <c r="S8" s="70"/>
      <c r="T8" s="70"/>
    </row>
    <row r="9" spans="1:20" s="71" customFormat="1" ht="30" customHeight="1">
      <c r="A9" s="144" t="s">
        <v>347</v>
      </c>
      <c r="B9" s="147"/>
      <c r="C9" s="69"/>
      <c r="D9" s="69"/>
      <c r="E9" s="69"/>
      <c r="F9" s="69"/>
      <c r="G9" s="69"/>
      <c r="H9" s="69" t="s">
        <v>499</v>
      </c>
      <c r="I9" s="69"/>
      <c r="J9" s="145"/>
      <c r="K9" s="70"/>
      <c r="L9" s="70"/>
      <c r="M9" s="70"/>
      <c r="N9" s="70"/>
      <c r="O9" s="70"/>
      <c r="P9" s="70"/>
      <c r="Q9" s="70"/>
      <c r="R9" s="70"/>
      <c r="S9" s="70"/>
      <c r="T9" s="70"/>
    </row>
    <row r="10" spans="1:20" s="71" customFormat="1" ht="30" customHeight="1">
      <c r="A10" s="144" t="s">
        <v>348</v>
      </c>
      <c r="B10" s="147"/>
      <c r="C10" s="69"/>
      <c r="D10" s="69"/>
      <c r="E10" s="69"/>
      <c r="F10" s="69"/>
      <c r="G10" s="69"/>
      <c r="H10" s="69"/>
      <c r="I10" s="69"/>
      <c r="J10" s="145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1:20" s="71" customFormat="1" ht="30" customHeight="1">
      <c r="A11" s="144" t="s">
        <v>349</v>
      </c>
      <c r="B11" s="147"/>
      <c r="C11" s="69"/>
      <c r="D11" s="69"/>
      <c r="E11" s="69"/>
      <c r="F11" s="69"/>
      <c r="G11" s="69"/>
      <c r="H11" s="69"/>
      <c r="I11" s="69"/>
      <c r="J11" s="145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1:20" s="71" customFormat="1" ht="30" customHeight="1">
      <c r="A12" s="144" t="s">
        <v>350</v>
      </c>
      <c r="B12" s="147"/>
      <c r="C12" s="69"/>
      <c r="D12" s="69"/>
      <c r="E12" s="69"/>
      <c r="F12" s="69"/>
      <c r="G12" s="69"/>
      <c r="H12" s="69"/>
      <c r="I12" s="69"/>
      <c r="J12" s="145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20" s="71" customFormat="1" ht="30" customHeight="1">
      <c r="A13" s="144" t="s">
        <v>351</v>
      </c>
      <c r="B13" s="147"/>
      <c r="C13" s="69"/>
      <c r="D13" s="69"/>
      <c r="E13" s="69"/>
      <c r="F13" s="69"/>
      <c r="G13" s="69"/>
      <c r="H13" s="69"/>
      <c r="I13" s="69"/>
      <c r="J13" s="145"/>
      <c r="K13" s="70"/>
      <c r="L13" s="70"/>
      <c r="M13" s="70"/>
      <c r="N13" s="70"/>
      <c r="O13" s="70"/>
      <c r="P13" s="70"/>
      <c r="Q13" s="70"/>
      <c r="R13" s="70"/>
      <c r="S13" s="70"/>
      <c r="T13" s="70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N9" sqref="N9"/>
    </sheetView>
  </sheetViews>
  <sheetFormatPr defaultColWidth="8.796875" defaultRowHeight="14.25"/>
  <cols>
    <col min="1" max="1" width="51.5" style="0" customWidth="1"/>
    <col min="2" max="2" width="4.3984375" style="0" customWidth="1"/>
    <col min="3" max="10" width="10.59765625" style="0" customWidth="1"/>
  </cols>
  <sheetData>
    <row r="1" spans="1:10" ht="27" customHeight="1">
      <c r="A1" s="619" t="s">
        <v>491</v>
      </c>
      <c r="B1" s="619"/>
      <c r="C1" s="619"/>
      <c r="D1" s="619"/>
      <c r="E1" s="619"/>
      <c r="F1" s="619"/>
      <c r="G1" s="619"/>
      <c r="H1" s="619"/>
      <c r="I1" s="619"/>
      <c r="J1" s="619"/>
    </row>
    <row r="2" spans="1:10" ht="28.5" customHeight="1">
      <c r="A2" s="620" t="s">
        <v>439</v>
      </c>
      <c r="B2" s="620"/>
      <c r="C2" s="620" t="s">
        <v>451</v>
      </c>
      <c r="D2" s="620"/>
      <c r="E2" s="620"/>
      <c r="F2" s="620"/>
      <c r="G2" s="620"/>
      <c r="H2" s="620"/>
      <c r="I2" s="620"/>
      <c r="J2" s="620"/>
    </row>
    <row r="3" spans="1:10" ht="27.75" customHeight="1">
      <c r="A3" s="620"/>
      <c r="B3" s="620"/>
      <c r="C3" s="621" t="s">
        <v>440</v>
      </c>
      <c r="D3" s="621"/>
      <c r="E3" s="621"/>
      <c r="F3" s="621"/>
      <c r="G3" s="621"/>
      <c r="H3" s="621"/>
      <c r="I3" s="621" t="s">
        <v>441</v>
      </c>
      <c r="J3" s="621"/>
    </row>
    <row r="4" spans="1:10" ht="28.5" customHeight="1">
      <c r="A4" s="620"/>
      <c r="B4" s="620"/>
      <c r="C4" s="622" t="s">
        <v>442</v>
      </c>
      <c r="D4" s="622"/>
      <c r="E4" s="622" t="s">
        <v>443</v>
      </c>
      <c r="F4" s="622"/>
      <c r="G4" s="622" t="s">
        <v>444</v>
      </c>
      <c r="H4" s="622"/>
      <c r="I4" s="621"/>
      <c r="J4" s="621"/>
    </row>
    <row r="5" spans="1:10" ht="15">
      <c r="A5" s="620"/>
      <c r="B5" s="620"/>
      <c r="C5" s="310" t="s">
        <v>445</v>
      </c>
      <c r="D5" s="310" t="s">
        <v>446</v>
      </c>
      <c r="E5" s="310" t="s">
        <v>445</v>
      </c>
      <c r="F5" s="310" t="s">
        <v>446</v>
      </c>
      <c r="G5" s="310" t="s">
        <v>445</v>
      </c>
      <c r="H5" s="310" t="s">
        <v>446</v>
      </c>
      <c r="I5" s="310" t="s">
        <v>445</v>
      </c>
      <c r="J5" s="310" t="s">
        <v>446</v>
      </c>
    </row>
    <row r="6" spans="1:10" ht="14.25">
      <c r="A6" s="620"/>
      <c r="B6" s="620"/>
      <c r="C6" s="311">
        <v>1</v>
      </c>
      <c r="D6" s="311">
        <v>2</v>
      </c>
      <c r="E6" s="311">
        <v>3</v>
      </c>
      <c r="F6" s="311">
        <v>4</v>
      </c>
      <c r="G6" s="311">
        <v>5</v>
      </c>
      <c r="H6" s="311">
        <v>6</v>
      </c>
      <c r="I6" s="311">
        <v>7</v>
      </c>
      <c r="J6" s="311">
        <v>8</v>
      </c>
    </row>
    <row r="7" spans="1:10" ht="28.5" customHeight="1">
      <c r="A7" s="312" t="s">
        <v>447</v>
      </c>
      <c r="B7" s="313">
        <v>1</v>
      </c>
      <c r="C7" s="314"/>
      <c r="D7" s="314"/>
      <c r="E7" s="314">
        <v>2</v>
      </c>
      <c r="F7" s="314"/>
      <c r="G7" s="314"/>
      <c r="H7" s="314"/>
      <c r="I7" s="314"/>
      <c r="J7" s="314"/>
    </row>
    <row r="8" spans="1:10" ht="27.75" customHeight="1">
      <c r="A8" s="312" t="s">
        <v>448</v>
      </c>
      <c r="B8" s="313">
        <v>2</v>
      </c>
      <c r="C8" s="314"/>
      <c r="D8" s="314"/>
      <c r="E8" s="314">
        <v>1</v>
      </c>
      <c r="F8" s="314"/>
      <c r="G8" s="314"/>
      <c r="H8" s="314"/>
      <c r="I8" s="314"/>
      <c r="J8" s="314"/>
    </row>
    <row r="9" spans="1:10" ht="27.75" customHeight="1">
      <c r="A9" s="312" t="s">
        <v>449</v>
      </c>
      <c r="B9" s="313">
        <v>3</v>
      </c>
      <c r="C9" s="314"/>
      <c r="D9" s="314"/>
      <c r="E9" s="314"/>
      <c r="F9" s="314"/>
      <c r="G9" s="314"/>
      <c r="H9" s="314"/>
      <c r="I9" s="314"/>
      <c r="J9" s="314"/>
    </row>
    <row r="10" spans="1:10" ht="29.25" customHeight="1">
      <c r="A10" s="312" t="s">
        <v>450</v>
      </c>
      <c r="B10" s="313">
        <v>4</v>
      </c>
      <c r="C10" s="315"/>
      <c r="D10" s="315"/>
      <c r="E10" s="315"/>
      <c r="F10" s="315"/>
      <c r="G10" s="315"/>
      <c r="H10" s="315"/>
      <c r="I10" s="315"/>
      <c r="J10" s="315"/>
    </row>
    <row r="13" spans="2:14" s="316" customFormat="1" ht="51" customHeight="1" thickBot="1">
      <c r="B13" s="618" t="s">
        <v>498</v>
      </c>
      <c r="C13" s="618"/>
      <c r="D13" s="618"/>
      <c r="E13" s="618"/>
      <c r="F13" s="618"/>
      <c r="G13" s="618"/>
      <c r="H13" s="618"/>
      <c r="I13" s="618"/>
      <c r="J13" s="618"/>
      <c r="K13" s="618"/>
      <c r="L13" s="618"/>
      <c r="M13" s="618"/>
      <c r="N13" s="618"/>
    </row>
    <row r="14" spans="2:14" s="210" customFormat="1" ht="15">
      <c r="B14" s="331"/>
      <c r="C14" s="615" t="s">
        <v>442</v>
      </c>
      <c r="D14" s="616"/>
      <c r="E14" s="617"/>
      <c r="F14" s="615" t="s">
        <v>443</v>
      </c>
      <c r="G14" s="616"/>
      <c r="H14" s="617"/>
      <c r="I14" s="615" t="s">
        <v>444</v>
      </c>
      <c r="J14" s="616"/>
      <c r="K14" s="617"/>
      <c r="L14" s="615" t="s">
        <v>441</v>
      </c>
      <c r="M14" s="616"/>
      <c r="N14" s="617"/>
    </row>
    <row r="15" spans="2:21" s="277" customFormat="1" ht="78" customHeight="1">
      <c r="B15" s="332" t="s">
        <v>0</v>
      </c>
      <c r="C15" s="321" t="s">
        <v>452</v>
      </c>
      <c r="D15" s="318" t="s">
        <v>453</v>
      </c>
      <c r="E15" s="322" t="s">
        <v>454</v>
      </c>
      <c r="F15" s="321" t="s">
        <v>452</v>
      </c>
      <c r="G15" s="318" t="s">
        <v>453</v>
      </c>
      <c r="H15" s="322" t="s">
        <v>454</v>
      </c>
      <c r="I15" s="321" t="s">
        <v>452</v>
      </c>
      <c r="J15" s="318" t="s">
        <v>453</v>
      </c>
      <c r="K15" s="322" t="s">
        <v>454</v>
      </c>
      <c r="L15" s="321" t="s">
        <v>452</v>
      </c>
      <c r="M15" s="318" t="s">
        <v>453</v>
      </c>
      <c r="N15" s="322" t="s">
        <v>454</v>
      </c>
      <c r="U15" s="317"/>
    </row>
    <row r="16" spans="2:14" s="277" customFormat="1" ht="102.75">
      <c r="B16" s="333" t="s">
        <v>8</v>
      </c>
      <c r="C16" s="323"/>
      <c r="D16" s="319"/>
      <c r="E16" s="324"/>
      <c r="F16" s="402" t="s">
        <v>489</v>
      </c>
      <c r="G16" s="403" t="s">
        <v>488</v>
      </c>
      <c r="H16" s="404" t="s">
        <v>490</v>
      </c>
      <c r="I16" s="323"/>
      <c r="J16" s="319"/>
      <c r="K16" s="324"/>
      <c r="L16" s="323"/>
      <c r="M16" s="320"/>
      <c r="N16" s="328"/>
    </row>
    <row r="17" spans="2:14" s="277" customFormat="1" ht="15.75">
      <c r="B17" s="333"/>
      <c r="C17" s="323"/>
      <c r="D17" s="319"/>
      <c r="E17" s="324"/>
      <c r="F17" s="402"/>
      <c r="G17" s="403"/>
      <c r="H17" s="403"/>
      <c r="I17" s="414"/>
      <c r="J17" s="319"/>
      <c r="K17" s="324"/>
      <c r="L17" s="323"/>
      <c r="M17" s="320"/>
      <c r="N17" s="328"/>
    </row>
    <row r="18" spans="2:14" s="277" customFormat="1" ht="16.5" thickBot="1">
      <c r="B18" s="334" t="s">
        <v>229</v>
      </c>
      <c r="C18" s="325"/>
      <c r="D18" s="326"/>
      <c r="E18" s="327"/>
      <c r="F18" s="405"/>
      <c r="G18" s="403"/>
      <c r="H18" s="403"/>
      <c r="I18" s="415"/>
      <c r="J18" s="326"/>
      <c r="K18" s="327"/>
      <c r="L18" s="325"/>
      <c r="M18" s="329"/>
      <c r="N18" s="330"/>
    </row>
  </sheetData>
  <sheetProtection/>
  <mergeCells count="13">
    <mergeCell ref="C4:D4"/>
    <mergeCell ref="E4:F4"/>
    <mergeCell ref="G4:H4"/>
    <mergeCell ref="I14:K14"/>
    <mergeCell ref="L14:N14"/>
    <mergeCell ref="B13:N13"/>
    <mergeCell ref="C14:E14"/>
    <mergeCell ref="F14:H14"/>
    <mergeCell ref="A1:J1"/>
    <mergeCell ref="A2:B6"/>
    <mergeCell ref="C2:J2"/>
    <mergeCell ref="C3:H3"/>
    <mergeCell ref="I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4">
      <selection activeCell="O12" sqref="O12"/>
    </sheetView>
  </sheetViews>
  <sheetFormatPr defaultColWidth="8.796875" defaultRowHeight="14.25"/>
  <cols>
    <col min="1" max="1" width="15.69921875" style="0" customWidth="1"/>
    <col min="2" max="2" width="10.09765625" style="0" customWidth="1"/>
    <col min="4" max="4" width="30.3984375" style="0" customWidth="1"/>
    <col min="5" max="5" width="5.3984375" style="0" customWidth="1"/>
    <col min="6" max="6" width="11.69921875" style="0" customWidth="1"/>
    <col min="7" max="7" width="10.69921875" style="0" customWidth="1"/>
    <col min="8" max="8" width="20.09765625" style="0" customWidth="1"/>
    <col min="9" max="9" width="18.8984375" style="0" customWidth="1"/>
    <col min="10" max="10" width="19.69921875" style="0" customWidth="1"/>
  </cols>
  <sheetData>
    <row r="1" spans="1:10" ht="30" customHeight="1">
      <c r="A1" s="149" t="s">
        <v>493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4.25">
      <c r="A2" s="623" t="s">
        <v>40</v>
      </c>
      <c r="B2" s="624"/>
      <c r="C2" s="624"/>
      <c r="D2" s="624"/>
      <c r="E2" s="625"/>
      <c r="F2" s="632" t="s">
        <v>43</v>
      </c>
      <c r="G2" s="632"/>
      <c r="H2" s="632"/>
      <c r="I2" s="632"/>
      <c r="J2" s="632"/>
    </row>
    <row r="3" spans="1:10" ht="14.25">
      <c r="A3" s="626"/>
      <c r="B3" s="627"/>
      <c r="C3" s="627"/>
      <c r="D3" s="627"/>
      <c r="E3" s="628"/>
      <c r="F3" s="633" t="s">
        <v>492</v>
      </c>
      <c r="G3" s="472"/>
      <c r="H3" s="636"/>
      <c r="I3" s="636"/>
      <c r="J3" s="473"/>
    </row>
    <row r="4" spans="1:10" ht="14.25">
      <c r="A4" s="626"/>
      <c r="B4" s="627"/>
      <c r="C4" s="627"/>
      <c r="D4" s="627"/>
      <c r="E4" s="628"/>
      <c r="F4" s="634"/>
      <c r="G4" s="633" t="s">
        <v>7</v>
      </c>
      <c r="H4" s="472" t="s">
        <v>171</v>
      </c>
      <c r="I4" s="636"/>
      <c r="J4" s="473"/>
    </row>
    <row r="5" spans="1:10" ht="44.25" customHeight="1">
      <c r="A5" s="629"/>
      <c r="B5" s="630"/>
      <c r="C5" s="630"/>
      <c r="D5" s="630"/>
      <c r="E5" s="631"/>
      <c r="F5" s="635"/>
      <c r="G5" s="635"/>
      <c r="H5" s="65" t="s">
        <v>172</v>
      </c>
      <c r="I5" s="65" t="s">
        <v>116</v>
      </c>
      <c r="J5" s="65" t="s">
        <v>86</v>
      </c>
    </row>
    <row r="6" spans="1:10" ht="14.25">
      <c r="A6" s="640">
        <v>0</v>
      </c>
      <c r="B6" s="641"/>
      <c r="C6" s="641"/>
      <c r="D6" s="641"/>
      <c r="E6" s="642"/>
      <c r="F6" s="74">
        <v>1</v>
      </c>
      <c r="G6" s="74">
        <v>2</v>
      </c>
      <c r="H6" s="74">
        <v>3</v>
      </c>
      <c r="I6" s="74">
        <v>4</v>
      </c>
      <c r="J6" s="74">
        <v>5</v>
      </c>
    </row>
    <row r="7" spans="1:10" ht="15">
      <c r="A7" s="643" t="s">
        <v>173</v>
      </c>
      <c r="B7" s="646" t="s">
        <v>174</v>
      </c>
      <c r="C7" s="647"/>
      <c r="D7" s="648"/>
      <c r="E7" s="74" t="s">
        <v>175</v>
      </c>
      <c r="F7" s="395"/>
      <c r="G7" s="395"/>
      <c r="H7" s="395"/>
      <c r="I7" s="395"/>
      <c r="J7" s="395"/>
    </row>
    <row r="8" spans="1:10" ht="15">
      <c r="A8" s="644"/>
      <c r="B8" s="649" t="s">
        <v>176</v>
      </c>
      <c r="C8" s="649" t="s">
        <v>177</v>
      </c>
      <c r="D8" s="75" t="s">
        <v>178</v>
      </c>
      <c r="E8" s="74" t="s">
        <v>179</v>
      </c>
      <c r="F8" s="396"/>
      <c r="G8" s="396"/>
      <c r="H8" s="396"/>
      <c r="I8" s="396"/>
      <c r="J8" s="396"/>
    </row>
    <row r="9" spans="1:10" ht="15.75">
      <c r="A9" s="644"/>
      <c r="B9" s="650"/>
      <c r="C9" s="650"/>
      <c r="D9" s="75" t="s">
        <v>180</v>
      </c>
      <c r="E9" s="74" t="s">
        <v>181</v>
      </c>
      <c r="F9" s="396"/>
      <c r="G9" s="396"/>
      <c r="H9" s="397"/>
      <c r="I9" s="397"/>
      <c r="J9" s="397"/>
    </row>
    <row r="10" spans="1:10" ht="15.75">
      <c r="A10" s="644"/>
      <c r="B10" s="650"/>
      <c r="C10" s="651"/>
      <c r="D10" s="75" t="s">
        <v>182</v>
      </c>
      <c r="E10" s="74" t="s">
        <v>183</v>
      </c>
      <c r="F10" s="396"/>
      <c r="G10" s="396"/>
      <c r="H10" s="397"/>
      <c r="I10" s="397"/>
      <c r="J10" s="397"/>
    </row>
    <row r="11" spans="1:10" ht="15.75">
      <c r="A11" s="644"/>
      <c r="B11" s="650"/>
      <c r="C11" s="649" t="s">
        <v>184</v>
      </c>
      <c r="D11" s="75" t="s">
        <v>185</v>
      </c>
      <c r="E11" s="74" t="s">
        <v>186</v>
      </c>
      <c r="F11" s="395"/>
      <c r="G11" s="395"/>
      <c r="H11" s="398"/>
      <c r="I11" s="398"/>
      <c r="J11" s="395"/>
    </row>
    <row r="12" spans="1:10" ht="15.75">
      <c r="A12" s="644"/>
      <c r="B12" s="650"/>
      <c r="C12" s="650"/>
      <c r="D12" s="75" t="s">
        <v>187</v>
      </c>
      <c r="E12" s="74" t="s">
        <v>188</v>
      </c>
      <c r="F12" s="395"/>
      <c r="G12" s="395"/>
      <c r="H12" s="398"/>
      <c r="I12" s="398"/>
      <c r="J12" s="395"/>
    </row>
    <row r="13" spans="1:10" ht="15.75">
      <c r="A13" s="644"/>
      <c r="B13" s="650"/>
      <c r="C13" s="650"/>
      <c r="D13" s="75" t="s">
        <v>189</v>
      </c>
      <c r="E13" s="74" t="s">
        <v>190</v>
      </c>
      <c r="F13" s="395"/>
      <c r="G13" s="398"/>
      <c r="H13" s="398"/>
      <c r="I13" s="398"/>
      <c r="J13" s="398"/>
    </row>
    <row r="14" spans="1:10" ht="15">
      <c r="A14" s="644"/>
      <c r="B14" s="650"/>
      <c r="C14" s="650"/>
      <c r="D14" s="75" t="s">
        <v>191</v>
      </c>
      <c r="E14" s="74" t="s">
        <v>192</v>
      </c>
      <c r="F14" s="395"/>
      <c r="G14" s="399"/>
      <c r="H14" s="400"/>
      <c r="I14" s="399"/>
      <c r="J14" s="395"/>
    </row>
    <row r="15" spans="1:10" ht="15.75">
      <c r="A15" s="644"/>
      <c r="B15" s="650"/>
      <c r="C15" s="650"/>
      <c r="D15" s="75" t="s">
        <v>193</v>
      </c>
      <c r="E15" s="74" t="s">
        <v>194</v>
      </c>
      <c r="F15" s="395"/>
      <c r="G15" s="395"/>
      <c r="H15" s="398"/>
      <c r="I15" s="398"/>
      <c r="J15" s="398"/>
    </row>
    <row r="16" spans="1:10" ht="15.75">
      <c r="A16" s="644"/>
      <c r="B16" s="651"/>
      <c r="C16" s="651"/>
      <c r="D16" s="75" t="s">
        <v>195</v>
      </c>
      <c r="E16" s="74" t="s">
        <v>196</v>
      </c>
      <c r="F16" s="395"/>
      <c r="G16" s="395"/>
      <c r="H16" s="398"/>
      <c r="I16" s="398"/>
      <c r="J16" s="398"/>
    </row>
    <row r="17" spans="1:10" ht="25.5">
      <c r="A17" s="644"/>
      <c r="B17" s="652" t="s">
        <v>197</v>
      </c>
      <c r="C17" s="653"/>
      <c r="D17" s="75" t="s">
        <v>198</v>
      </c>
      <c r="E17" s="74" t="s">
        <v>199</v>
      </c>
      <c r="F17" s="395"/>
      <c r="G17" s="395"/>
      <c r="H17" s="395"/>
      <c r="I17" s="395"/>
      <c r="J17" s="395"/>
    </row>
    <row r="18" spans="1:10" ht="25.5">
      <c r="A18" s="644"/>
      <c r="B18" s="654"/>
      <c r="C18" s="655"/>
      <c r="D18" s="75" t="s">
        <v>200</v>
      </c>
      <c r="E18" s="74" t="s">
        <v>201</v>
      </c>
      <c r="F18" s="395"/>
      <c r="G18" s="395"/>
      <c r="H18" s="395"/>
      <c r="I18" s="395"/>
      <c r="J18" s="395"/>
    </row>
    <row r="19" spans="1:10" ht="15.75">
      <c r="A19" s="644"/>
      <c r="B19" s="654"/>
      <c r="C19" s="655"/>
      <c r="D19" s="75" t="s">
        <v>189</v>
      </c>
      <c r="E19" s="74" t="s">
        <v>202</v>
      </c>
      <c r="F19" s="395"/>
      <c r="G19" s="395"/>
      <c r="H19" s="398"/>
      <c r="I19" s="395"/>
      <c r="J19" s="398"/>
    </row>
    <row r="20" spans="1:10" ht="15.75">
      <c r="A20" s="644"/>
      <c r="B20" s="654"/>
      <c r="C20" s="655"/>
      <c r="D20" s="75" t="s">
        <v>203</v>
      </c>
      <c r="E20" s="74" t="s">
        <v>204</v>
      </c>
      <c r="F20" s="395"/>
      <c r="G20" s="399"/>
      <c r="H20" s="395"/>
      <c r="I20" s="401"/>
      <c r="J20" s="398"/>
    </row>
    <row r="21" spans="1:10" ht="15.75">
      <c r="A21" s="645"/>
      <c r="B21" s="656"/>
      <c r="C21" s="657"/>
      <c r="D21" s="75" t="s">
        <v>205</v>
      </c>
      <c r="E21" s="74" t="s">
        <v>206</v>
      </c>
      <c r="F21" s="395"/>
      <c r="G21" s="395"/>
      <c r="H21" s="395"/>
      <c r="I21" s="398"/>
      <c r="J21" s="398"/>
    </row>
    <row r="22" spans="1:10" ht="15">
      <c r="A22" s="643" t="s">
        <v>207</v>
      </c>
      <c r="B22" s="646" t="s">
        <v>208</v>
      </c>
      <c r="C22" s="647"/>
      <c r="D22" s="648"/>
      <c r="E22" s="74" t="s">
        <v>209</v>
      </c>
      <c r="F22" s="395"/>
      <c r="G22" s="395"/>
      <c r="H22" s="395"/>
      <c r="I22" s="395"/>
      <c r="J22" s="395"/>
    </row>
    <row r="23" spans="1:10" ht="15">
      <c r="A23" s="644"/>
      <c r="B23" s="637" t="s">
        <v>210</v>
      </c>
      <c r="C23" s="638"/>
      <c r="D23" s="639"/>
      <c r="E23" s="74" t="s">
        <v>211</v>
      </c>
      <c r="F23" s="395"/>
      <c r="G23" s="395"/>
      <c r="H23" s="395"/>
      <c r="I23" s="395"/>
      <c r="J23" s="395"/>
    </row>
    <row r="24" spans="1:10" ht="15">
      <c r="A24" s="644"/>
      <c r="B24" s="637" t="s">
        <v>212</v>
      </c>
      <c r="C24" s="638"/>
      <c r="D24" s="639"/>
      <c r="E24" s="74" t="s">
        <v>213</v>
      </c>
      <c r="F24" s="395"/>
      <c r="G24" s="399"/>
      <c r="H24" s="395"/>
      <c r="I24" s="395"/>
      <c r="J24" s="395"/>
    </row>
    <row r="25" spans="1:10" ht="15.75">
      <c r="A25" s="644"/>
      <c r="B25" s="637" t="s">
        <v>214</v>
      </c>
      <c r="C25" s="638"/>
      <c r="D25" s="639"/>
      <c r="E25" s="74" t="s">
        <v>215</v>
      </c>
      <c r="F25" s="395"/>
      <c r="G25" s="399"/>
      <c r="H25" s="395"/>
      <c r="I25" s="395"/>
      <c r="J25" s="398"/>
    </row>
    <row r="26" spans="1:10" ht="15.75">
      <c r="A26" s="644"/>
      <c r="B26" s="637" t="s">
        <v>216</v>
      </c>
      <c r="C26" s="638"/>
      <c r="D26" s="639"/>
      <c r="E26" s="74" t="s">
        <v>217</v>
      </c>
      <c r="F26" s="395"/>
      <c r="G26" s="395"/>
      <c r="H26" s="398"/>
      <c r="I26" s="395"/>
      <c r="J26" s="398"/>
    </row>
    <row r="27" spans="1:10" ht="15.75">
      <c r="A27" s="644"/>
      <c r="B27" s="637" t="s">
        <v>218</v>
      </c>
      <c r="C27" s="638"/>
      <c r="D27" s="639"/>
      <c r="E27" s="74" t="s">
        <v>219</v>
      </c>
      <c r="F27" s="395"/>
      <c r="G27" s="395"/>
      <c r="H27" s="398"/>
      <c r="I27" s="398"/>
      <c r="J27" s="398"/>
    </row>
    <row r="28" spans="1:10" ht="15.75">
      <c r="A28" s="644"/>
      <c r="B28" s="637" t="s">
        <v>220</v>
      </c>
      <c r="C28" s="638"/>
      <c r="D28" s="639"/>
      <c r="E28" s="74" t="s">
        <v>221</v>
      </c>
      <c r="F28" s="395"/>
      <c r="G28" s="395"/>
      <c r="H28" s="398"/>
      <c r="I28" s="398"/>
      <c r="J28" s="398"/>
    </row>
    <row r="29" spans="1:10" ht="15.75">
      <c r="A29" s="644"/>
      <c r="B29" s="637" t="s">
        <v>222</v>
      </c>
      <c r="C29" s="638"/>
      <c r="D29" s="639"/>
      <c r="E29" s="74" t="s">
        <v>223</v>
      </c>
      <c r="F29" s="395"/>
      <c r="G29" s="395"/>
      <c r="H29" s="398"/>
      <c r="I29" s="398"/>
      <c r="J29" s="398"/>
    </row>
    <row r="30" spans="1:10" ht="15.75">
      <c r="A30" s="644"/>
      <c r="B30" s="637" t="s">
        <v>224</v>
      </c>
      <c r="C30" s="638"/>
      <c r="D30" s="639"/>
      <c r="E30" s="74" t="s">
        <v>225</v>
      </c>
      <c r="F30" s="395"/>
      <c r="G30" s="395"/>
      <c r="H30" s="398"/>
      <c r="I30" s="398"/>
      <c r="J30" s="398"/>
    </row>
    <row r="31" spans="1:10" ht="15.75">
      <c r="A31" s="644"/>
      <c r="B31" s="637" t="s">
        <v>226</v>
      </c>
      <c r="C31" s="638"/>
      <c r="D31" s="639"/>
      <c r="E31" s="74" t="s">
        <v>227</v>
      </c>
      <c r="F31" s="395"/>
      <c r="G31" s="395"/>
      <c r="H31" s="398"/>
      <c r="I31" s="398"/>
      <c r="J31" s="398"/>
    </row>
    <row r="32" spans="1:10" ht="15.75">
      <c r="A32" s="645"/>
      <c r="B32" s="637" t="s">
        <v>195</v>
      </c>
      <c r="C32" s="638"/>
      <c r="D32" s="639"/>
      <c r="E32" s="74" t="s">
        <v>228</v>
      </c>
      <c r="F32" s="395"/>
      <c r="G32" s="395"/>
      <c r="H32" s="395"/>
      <c r="I32" s="398"/>
      <c r="J32" s="398"/>
    </row>
    <row r="34" ht="15">
      <c r="A34" s="78"/>
    </row>
  </sheetData>
  <sheetProtection/>
  <mergeCells count="25">
    <mergeCell ref="B31:D31"/>
    <mergeCell ref="B32:D32"/>
    <mergeCell ref="A22:A32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6:E6"/>
    <mergeCell ref="A7:A21"/>
    <mergeCell ref="B7:D7"/>
    <mergeCell ref="B8:B16"/>
    <mergeCell ref="C8:C10"/>
    <mergeCell ref="C11:C16"/>
    <mergeCell ref="B17:C21"/>
    <mergeCell ref="A2:E5"/>
    <mergeCell ref="F2:J2"/>
    <mergeCell ref="F3:F5"/>
    <mergeCell ref="G3:J3"/>
    <mergeCell ref="G4:G5"/>
    <mergeCell ref="H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1"/>
  <sheetViews>
    <sheetView zoomScalePageLayoutView="0" workbookViewId="0" topLeftCell="C34">
      <selection activeCell="N41" sqref="N41"/>
    </sheetView>
  </sheetViews>
  <sheetFormatPr defaultColWidth="8.796875" defaultRowHeight="14.25"/>
  <cols>
    <col min="1" max="1" width="4.3984375" style="133" customWidth="1"/>
    <col min="2" max="2" width="14.69921875" style="133" customWidth="1"/>
    <col min="3" max="3" width="23.5" style="133" customWidth="1"/>
    <col min="4" max="4" width="28.3984375" style="371" customWidth="1"/>
    <col min="5" max="5" width="26.69921875" style="133" customWidth="1"/>
    <col min="6" max="6" width="23.5" style="133" customWidth="1"/>
    <col min="7" max="7" width="9.09765625" style="133" customWidth="1"/>
    <col min="8" max="8" width="9" style="133" customWidth="1"/>
    <col min="9" max="9" width="9.8984375" style="133" customWidth="1"/>
    <col min="10" max="10" width="20" style="133" customWidth="1"/>
    <col min="11" max="11" width="12.8984375" style="133" customWidth="1"/>
    <col min="12" max="12" width="12.59765625" style="133" customWidth="1"/>
    <col min="13" max="13" width="13.8984375" style="133" customWidth="1"/>
    <col min="14" max="14" width="30.09765625" style="133" customWidth="1"/>
    <col min="15" max="16384" width="9" style="133" customWidth="1"/>
  </cols>
  <sheetData>
    <row r="1" spans="2:32" s="129" customFormat="1" ht="27.75" customHeight="1">
      <c r="B1" s="658" t="s">
        <v>494</v>
      </c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6"/>
      <c r="X1" s="66"/>
      <c r="Y1" s="66"/>
      <c r="Z1" s="66"/>
      <c r="AA1" s="66"/>
      <c r="AB1" s="66"/>
      <c r="AC1" s="130"/>
      <c r="AD1" s="130"/>
      <c r="AE1" s="130"/>
      <c r="AF1" s="130"/>
    </row>
    <row r="2" spans="1:14" ht="14.25" customHeight="1">
      <c r="A2" s="660"/>
      <c r="B2" s="660"/>
      <c r="C2" s="660"/>
      <c r="D2" s="661"/>
      <c r="E2" s="662"/>
      <c r="F2" s="662"/>
      <c r="G2" s="132"/>
      <c r="H2" s="132"/>
      <c r="I2" s="132"/>
      <c r="J2" s="132"/>
      <c r="K2" s="132"/>
      <c r="L2" s="132"/>
      <c r="M2" s="132"/>
      <c r="N2" s="132"/>
    </row>
    <row r="3" spans="1:14" ht="58.5" customHeight="1">
      <c r="A3" s="134" t="s">
        <v>0</v>
      </c>
      <c r="B3" s="131" t="s">
        <v>240</v>
      </c>
      <c r="C3" s="300" t="s">
        <v>416</v>
      </c>
      <c r="D3" s="135" t="s">
        <v>424</v>
      </c>
      <c r="E3" s="131" t="s">
        <v>513</v>
      </c>
      <c r="F3" s="131" t="s">
        <v>514</v>
      </c>
      <c r="G3" s="135" t="s">
        <v>241</v>
      </c>
      <c r="H3" s="135" t="s">
        <v>242</v>
      </c>
      <c r="I3" s="135" t="s">
        <v>411</v>
      </c>
      <c r="J3" s="135" t="s">
        <v>478</v>
      </c>
      <c r="K3" s="135" t="s">
        <v>243</v>
      </c>
      <c r="L3" s="135" t="s">
        <v>244</v>
      </c>
      <c r="M3" s="135" t="s">
        <v>245</v>
      </c>
      <c r="N3" s="135" t="s">
        <v>246</v>
      </c>
    </row>
    <row r="4" spans="1:14" s="288" customFormat="1" ht="22.5">
      <c r="A4" s="285">
        <v>1</v>
      </c>
      <c r="B4" s="136" t="s">
        <v>247</v>
      </c>
      <c r="C4" s="137" t="s">
        <v>412</v>
      </c>
      <c r="D4" s="366" t="s">
        <v>412</v>
      </c>
      <c r="E4" s="286"/>
      <c r="F4" s="286"/>
      <c r="G4" s="287"/>
      <c r="H4" s="287"/>
      <c r="I4" s="287"/>
      <c r="J4" s="287"/>
      <c r="K4" s="287"/>
      <c r="L4" s="287"/>
      <c r="M4" s="287"/>
      <c r="N4" s="287"/>
    </row>
    <row r="5" spans="1:14" s="288" customFormat="1" ht="22.5">
      <c r="A5" s="285">
        <v>2</v>
      </c>
      <c r="B5" s="136" t="s">
        <v>247</v>
      </c>
      <c r="C5" s="137" t="s">
        <v>412</v>
      </c>
      <c r="D5" s="366" t="s">
        <v>413</v>
      </c>
      <c r="E5" s="286"/>
      <c r="F5" s="286"/>
      <c r="G5" s="287"/>
      <c r="H5" s="287"/>
      <c r="I5" s="287"/>
      <c r="J5" s="287"/>
      <c r="K5" s="287"/>
      <c r="L5" s="287"/>
      <c r="M5" s="287"/>
      <c r="N5" s="287"/>
    </row>
    <row r="6" spans="1:14" s="288" customFormat="1" ht="22.5">
      <c r="A6" s="285">
        <v>3</v>
      </c>
      <c r="B6" s="136" t="s">
        <v>248</v>
      </c>
      <c r="C6" s="137" t="s">
        <v>249</v>
      </c>
      <c r="D6" s="366" t="s">
        <v>249</v>
      </c>
      <c r="E6" s="286"/>
      <c r="F6" s="286"/>
      <c r="G6" s="289"/>
      <c r="H6" s="289"/>
      <c r="I6" s="289"/>
      <c r="J6" s="289"/>
      <c r="K6" s="289"/>
      <c r="L6" s="289"/>
      <c r="M6" s="290"/>
      <c r="N6" s="291"/>
    </row>
    <row r="7" spans="1:14" s="288" customFormat="1" ht="67.5">
      <c r="A7" s="285">
        <v>4</v>
      </c>
      <c r="B7" s="136" t="s">
        <v>250</v>
      </c>
      <c r="C7" s="137" t="s">
        <v>297</v>
      </c>
      <c r="D7" s="366" t="s">
        <v>298</v>
      </c>
      <c r="E7" s="286"/>
      <c r="F7" s="286"/>
      <c r="G7" s="291"/>
      <c r="H7" s="291"/>
      <c r="I7" s="291"/>
      <c r="J7" s="291"/>
      <c r="K7" s="291"/>
      <c r="L7" s="291"/>
      <c r="M7" s="291"/>
      <c r="N7" s="291"/>
    </row>
    <row r="8" spans="1:14" s="288" customFormat="1" ht="22.5">
      <c r="A8" s="285">
        <v>5</v>
      </c>
      <c r="B8" s="136" t="s">
        <v>251</v>
      </c>
      <c r="C8" s="137" t="s">
        <v>252</v>
      </c>
      <c r="D8" s="366" t="s">
        <v>422</v>
      </c>
      <c r="E8" s="292"/>
      <c r="G8" s="291"/>
      <c r="H8" s="291"/>
      <c r="I8" s="291"/>
      <c r="J8" s="291"/>
      <c r="K8" s="291"/>
      <c r="L8" s="291"/>
      <c r="M8" s="291"/>
      <c r="N8" s="291"/>
    </row>
    <row r="9" spans="1:14" s="288" customFormat="1" ht="22.5">
      <c r="A9" s="285">
        <v>6</v>
      </c>
      <c r="B9" s="136" t="s">
        <v>251</v>
      </c>
      <c r="C9" s="137" t="s">
        <v>253</v>
      </c>
      <c r="D9" s="366" t="s">
        <v>253</v>
      </c>
      <c r="E9" s="286"/>
      <c r="F9" s="286"/>
      <c r="G9" s="291"/>
      <c r="H9" s="291"/>
      <c r="I9" s="291"/>
      <c r="J9" s="291"/>
      <c r="K9" s="291"/>
      <c r="L9" s="291"/>
      <c r="M9" s="291"/>
      <c r="N9" s="291"/>
    </row>
    <row r="10" spans="1:14" s="288" customFormat="1" ht="33.75">
      <c r="A10" s="285">
        <v>7</v>
      </c>
      <c r="B10" s="136" t="s">
        <v>254</v>
      </c>
      <c r="C10" s="137" t="s">
        <v>255</v>
      </c>
      <c r="D10" s="366" t="s">
        <v>421</v>
      </c>
      <c r="E10" s="286"/>
      <c r="F10" s="286"/>
      <c r="G10" s="291"/>
      <c r="H10" s="291"/>
      <c r="I10" s="291"/>
      <c r="J10" s="291"/>
      <c r="K10" s="291"/>
      <c r="L10" s="291"/>
      <c r="M10" s="291"/>
      <c r="N10" s="291"/>
    </row>
    <row r="11" spans="1:14" s="288" customFormat="1" ht="56.25">
      <c r="A11" s="285">
        <v>8</v>
      </c>
      <c r="B11" s="136" t="s">
        <v>256</v>
      </c>
      <c r="C11" s="137" t="s">
        <v>417</v>
      </c>
      <c r="D11" s="366" t="s">
        <v>420</v>
      </c>
      <c r="E11" s="286"/>
      <c r="F11" s="286"/>
      <c r="G11" s="289"/>
      <c r="H11" s="289"/>
      <c r="I11" s="289"/>
      <c r="J11" s="289"/>
      <c r="K11" s="289"/>
      <c r="L11" s="289"/>
      <c r="M11" s="290"/>
      <c r="N11" s="291"/>
    </row>
    <row r="12" spans="1:14" s="288" customFormat="1" ht="56.25">
      <c r="A12" s="285">
        <v>9</v>
      </c>
      <c r="B12" s="136" t="s">
        <v>256</v>
      </c>
      <c r="C12" s="137" t="s">
        <v>417</v>
      </c>
      <c r="D12" s="366" t="s">
        <v>419</v>
      </c>
      <c r="E12" s="286"/>
      <c r="F12" s="286"/>
      <c r="G12" s="289"/>
      <c r="H12" s="289"/>
      <c r="I12" s="289"/>
      <c r="J12" s="289"/>
      <c r="K12" s="289"/>
      <c r="L12" s="289"/>
      <c r="M12" s="290"/>
      <c r="N12" s="291"/>
    </row>
    <row r="13" spans="1:14" s="288" customFormat="1" ht="67.5">
      <c r="A13" s="285">
        <v>10</v>
      </c>
      <c r="B13" s="136" t="s">
        <v>256</v>
      </c>
      <c r="C13" s="137" t="s">
        <v>417</v>
      </c>
      <c r="D13" s="366" t="s">
        <v>418</v>
      </c>
      <c r="E13" s="286"/>
      <c r="F13" s="286"/>
      <c r="G13" s="289"/>
      <c r="H13" s="289"/>
      <c r="I13" s="289"/>
      <c r="J13" s="289"/>
      <c r="K13" s="289"/>
      <c r="L13" s="289"/>
      <c r="M13" s="290"/>
      <c r="N13" s="291"/>
    </row>
    <row r="14" spans="1:14" s="288" customFormat="1" ht="33.75">
      <c r="A14" s="285">
        <v>11</v>
      </c>
      <c r="B14" s="136" t="s">
        <v>257</v>
      </c>
      <c r="C14" s="137" t="s">
        <v>299</v>
      </c>
      <c r="D14" s="366" t="s">
        <v>300</v>
      </c>
      <c r="E14" s="286"/>
      <c r="F14" s="286"/>
      <c r="G14" s="289"/>
      <c r="H14" s="289"/>
      <c r="I14" s="289"/>
      <c r="J14" s="289"/>
      <c r="K14" s="291"/>
      <c r="L14" s="291"/>
      <c r="M14" s="291"/>
      <c r="N14" s="291"/>
    </row>
    <row r="15" spans="1:14" s="288" customFormat="1" ht="22.5">
      <c r="A15" s="285">
        <v>12</v>
      </c>
      <c r="B15" s="136" t="s">
        <v>258</v>
      </c>
      <c r="C15" s="137" t="s">
        <v>259</v>
      </c>
      <c r="D15" s="366" t="s">
        <v>259</v>
      </c>
      <c r="E15" s="293"/>
      <c r="F15" s="286"/>
      <c r="G15" s="294"/>
      <c r="H15" s="294"/>
      <c r="I15" s="294"/>
      <c r="J15" s="294"/>
      <c r="K15" s="294"/>
      <c r="L15" s="294"/>
      <c r="M15" s="294"/>
      <c r="N15" s="294"/>
    </row>
    <row r="16" spans="1:14" s="288" customFormat="1" ht="22.5">
      <c r="A16" s="285">
        <v>13</v>
      </c>
      <c r="B16" s="136" t="s">
        <v>260</v>
      </c>
      <c r="C16" s="295" t="s">
        <v>261</v>
      </c>
      <c r="D16" s="367" t="s">
        <v>261</v>
      </c>
      <c r="E16" s="293"/>
      <c r="F16" s="286"/>
      <c r="G16" s="296"/>
      <c r="H16" s="296"/>
      <c r="I16" s="296"/>
      <c r="J16" s="296"/>
      <c r="K16" s="296"/>
      <c r="L16" s="296"/>
      <c r="M16" s="296"/>
      <c r="N16" s="296"/>
    </row>
    <row r="17" spans="1:14" s="288" customFormat="1" ht="33.75">
      <c r="A17" s="285">
        <v>14</v>
      </c>
      <c r="B17" s="136" t="s">
        <v>260</v>
      </c>
      <c r="C17" s="295" t="s">
        <v>262</v>
      </c>
      <c r="D17" s="367" t="s">
        <v>262</v>
      </c>
      <c r="E17" s="293"/>
      <c r="F17" s="293"/>
      <c r="G17" s="296"/>
      <c r="H17" s="296"/>
      <c r="I17" s="296"/>
      <c r="J17" s="296"/>
      <c r="K17" s="296"/>
      <c r="L17" s="296"/>
      <c r="M17" s="296"/>
      <c r="N17" s="296"/>
    </row>
    <row r="18" spans="1:14" s="288" customFormat="1" ht="22.5">
      <c r="A18" s="285">
        <v>15</v>
      </c>
      <c r="B18" s="136" t="s">
        <v>260</v>
      </c>
      <c r="C18" s="295" t="s">
        <v>414</v>
      </c>
      <c r="D18" s="368" t="s">
        <v>414</v>
      </c>
      <c r="E18" s="293"/>
      <c r="F18" s="293"/>
      <c r="G18" s="296"/>
      <c r="H18" s="296"/>
      <c r="I18" s="296"/>
      <c r="J18" s="296"/>
      <c r="K18" s="296"/>
      <c r="L18" s="296"/>
      <c r="M18" s="296"/>
      <c r="N18" s="296"/>
    </row>
    <row r="19" spans="1:14" s="288" customFormat="1" ht="33.75">
      <c r="A19" s="285">
        <v>16</v>
      </c>
      <c r="B19" s="136" t="s">
        <v>260</v>
      </c>
      <c r="C19" s="295" t="s">
        <v>263</v>
      </c>
      <c r="D19" s="367" t="s">
        <v>425</v>
      </c>
      <c r="E19" s="293"/>
      <c r="F19" s="293"/>
      <c r="G19" s="296"/>
      <c r="H19" s="296"/>
      <c r="I19" s="296"/>
      <c r="J19" s="296"/>
      <c r="K19" s="296"/>
      <c r="L19" s="296"/>
      <c r="M19" s="296"/>
      <c r="N19" s="296"/>
    </row>
    <row r="20" spans="1:14" s="288" customFormat="1" ht="36.75" customHeight="1">
      <c r="A20" s="285">
        <v>17</v>
      </c>
      <c r="B20" s="136" t="s">
        <v>260</v>
      </c>
      <c r="C20" s="295" t="s">
        <v>301</v>
      </c>
      <c r="D20" s="368" t="s">
        <v>302</v>
      </c>
      <c r="E20" s="293"/>
      <c r="F20" s="293"/>
      <c r="G20" s="296"/>
      <c r="H20" s="296"/>
      <c r="I20" s="296"/>
      <c r="J20" s="296"/>
      <c r="K20" s="296"/>
      <c r="L20" s="296"/>
      <c r="M20" s="296"/>
      <c r="N20" s="296"/>
    </row>
    <row r="21" spans="1:14" s="288" customFormat="1" ht="22.5">
      <c r="A21" s="285">
        <v>18</v>
      </c>
      <c r="B21" s="136" t="s">
        <v>264</v>
      </c>
      <c r="C21" s="137" t="s">
        <v>303</v>
      </c>
      <c r="D21" s="366" t="s">
        <v>426</v>
      </c>
      <c r="E21" s="297"/>
      <c r="F21" s="297"/>
      <c r="G21" s="298"/>
      <c r="H21" s="298"/>
      <c r="I21" s="298"/>
      <c r="J21" s="298"/>
      <c r="K21" s="298"/>
      <c r="L21" s="298"/>
      <c r="M21" s="298"/>
      <c r="N21" s="298"/>
    </row>
    <row r="22" spans="1:14" s="288" customFormat="1" ht="22.5">
      <c r="A22" s="285">
        <v>19</v>
      </c>
      <c r="B22" s="136" t="s">
        <v>264</v>
      </c>
      <c r="C22" s="137" t="s">
        <v>304</v>
      </c>
      <c r="D22" s="366" t="s">
        <v>305</v>
      </c>
      <c r="E22" s="297"/>
      <c r="F22" s="297"/>
      <c r="G22" s="298"/>
      <c r="H22" s="298"/>
      <c r="I22" s="298"/>
      <c r="J22" s="298"/>
      <c r="K22" s="298"/>
      <c r="L22" s="298"/>
      <c r="M22" s="298"/>
      <c r="N22" s="298"/>
    </row>
    <row r="23" spans="1:14" s="288" customFormat="1" ht="22.5">
      <c r="A23" s="285">
        <v>20</v>
      </c>
      <c r="B23" s="136" t="s">
        <v>268</v>
      </c>
      <c r="C23" s="137" t="s">
        <v>269</v>
      </c>
      <c r="D23" s="366" t="s">
        <v>269</v>
      </c>
      <c r="E23" s="286"/>
      <c r="F23" s="286"/>
      <c r="G23" s="291"/>
      <c r="H23" s="291"/>
      <c r="I23" s="291"/>
      <c r="J23" s="291"/>
      <c r="K23" s="291"/>
      <c r="L23" s="291"/>
      <c r="M23" s="291"/>
      <c r="N23" s="291"/>
    </row>
    <row r="24" spans="1:14" s="288" customFormat="1" ht="22.5">
      <c r="A24" s="285">
        <v>21</v>
      </c>
      <c r="B24" s="136" t="s">
        <v>270</v>
      </c>
      <c r="C24" s="137" t="s">
        <v>271</v>
      </c>
      <c r="D24" s="366" t="s">
        <v>271</v>
      </c>
      <c r="E24" s="293"/>
      <c r="F24" s="286"/>
      <c r="G24" s="294"/>
      <c r="H24" s="294"/>
      <c r="I24" s="294"/>
      <c r="J24" s="294"/>
      <c r="K24" s="294"/>
      <c r="L24" s="294"/>
      <c r="M24" s="294"/>
      <c r="N24" s="294"/>
    </row>
    <row r="25" spans="1:14" s="288" customFormat="1" ht="33.75">
      <c r="A25" s="285">
        <v>22</v>
      </c>
      <c r="B25" s="136" t="s">
        <v>306</v>
      </c>
      <c r="C25" s="137" t="s">
        <v>307</v>
      </c>
      <c r="D25" s="366" t="s">
        <v>308</v>
      </c>
      <c r="E25" s="286"/>
      <c r="F25" s="286"/>
      <c r="G25" s="287"/>
      <c r="H25" s="287"/>
      <c r="I25" s="287"/>
      <c r="J25" s="287"/>
      <c r="K25" s="287"/>
      <c r="L25" s="287"/>
      <c r="M25" s="287"/>
      <c r="N25" s="287"/>
    </row>
    <row r="26" spans="1:14" s="288" customFormat="1" ht="45">
      <c r="A26" s="285">
        <v>23</v>
      </c>
      <c r="B26" s="136" t="s">
        <v>309</v>
      </c>
      <c r="C26" s="137" t="s">
        <v>310</v>
      </c>
      <c r="D26" s="366" t="s">
        <v>311</v>
      </c>
      <c r="E26" s="286"/>
      <c r="F26" s="286"/>
      <c r="G26" s="291"/>
      <c r="H26" s="291"/>
      <c r="I26" s="291"/>
      <c r="J26" s="291"/>
      <c r="K26" s="291"/>
      <c r="L26" s="291"/>
      <c r="M26" s="291"/>
      <c r="N26" s="291"/>
    </row>
    <row r="27" spans="1:14" s="288" customFormat="1" ht="22.5">
      <c r="A27" s="285">
        <v>24</v>
      </c>
      <c r="B27" s="136" t="s">
        <v>272</v>
      </c>
      <c r="C27" s="137" t="s">
        <v>266</v>
      </c>
      <c r="D27" s="366" t="s">
        <v>429</v>
      </c>
      <c r="E27" s="286"/>
      <c r="F27" s="286"/>
      <c r="G27" s="291"/>
      <c r="H27" s="291"/>
      <c r="I27" s="291"/>
      <c r="J27" s="291"/>
      <c r="K27" s="291"/>
      <c r="L27" s="291"/>
      <c r="M27" s="291"/>
      <c r="N27" s="291"/>
    </row>
    <row r="28" spans="1:14" s="288" customFormat="1" ht="22.5">
      <c r="A28" s="285">
        <v>25</v>
      </c>
      <c r="B28" s="136" t="s">
        <v>265</v>
      </c>
      <c r="C28" s="137" t="s">
        <v>266</v>
      </c>
      <c r="D28" s="366" t="s">
        <v>267</v>
      </c>
      <c r="E28" s="297"/>
      <c r="F28" s="297"/>
      <c r="G28" s="298"/>
      <c r="H28" s="298"/>
      <c r="I28" s="298"/>
      <c r="J28" s="298"/>
      <c r="K28" s="298"/>
      <c r="L28" s="298"/>
      <c r="M28" s="298"/>
      <c r="N28" s="298"/>
    </row>
    <row r="29" spans="1:14" s="288" customFormat="1" ht="38.25" customHeight="1">
      <c r="A29" s="285">
        <v>26</v>
      </c>
      <c r="B29" s="136" t="s">
        <v>272</v>
      </c>
      <c r="C29" s="137" t="s">
        <v>266</v>
      </c>
      <c r="D29" s="366" t="s">
        <v>428</v>
      </c>
      <c r="E29" s="286"/>
      <c r="F29" s="286"/>
      <c r="G29" s="291"/>
      <c r="H29" s="291"/>
      <c r="I29" s="291"/>
      <c r="J29" s="291"/>
      <c r="K29" s="291"/>
      <c r="L29" s="291"/>
      <c r="M29" s="291"/>
      <c r="N29" s="291"/>
    </row>
    <row r="30" spans="1:14" s="288" customFormat="1" ht="22.5">
      <c r="A30" s="285">
        <v>27</v>
      </c>
      <c r="B30" s="136" t="s">
        <v>272</v>
      </c>
      <c r="C30" s="137" t="s">
        <v>273</v>
      </c>
      <c r="D30" s="366" t="s">
        <v>427</v>
      </c>
      <c r="E30" s="286"/>
      <c r="F30" s="286"/>
      <c r="G30" s="291"/>
      <c r="H30" s="291"/>
      <c r="I30" s="291"/>
      <c r="J30" s="291"/>
      <c r="K30" s="291"/>
      <c r="L30" s="291"/>
      <c r="M30" s="291"/>
      <c r="N30" s="291"/>
    </row>
    <row r="31" spans="1:14" s="288" customFormat="1" ht="22.5">
      <c r="A31" s="285">
        <v>28</v>
      </c>
      <c r="B31" s="136" t="s">
        <v>272</v>
      </c>
      <c r="C31" s="137" t="s">
        <v>274</v>
      </c>
      <c r="D31" s="366" t="s">
        <v>274</v>
      </c>
      <c r="E31" s="286"/>
      <c r="F31" s="286"/>
      <c r="G31" s="287"/>
      <c r="H31" s="287"/>
      <c r="I31" s="287"/>
      <c r="J31" s="287"/>
      <c r="K31" s="291"/>
      <c r="L31" s="287"/>
      <c r="M31" s="287"/>
      <c r="N31" s="291"/>
    </row>
    <row r="32" spans="1:14" s="288" customFormat="1" ht="33.75">
      <c r="A32" s="285">
        <v>29</v>
      </c>
      <c r="B32" s="136" t="s">
        <v>272</v>
      </c>
      <c r="C32" s="137" t="s">
        <v>274</v>
      </c>
      <c r="D32" s="366" t="s">
        <v>423</v>
      </c>
      <c r="E32" s="286"/>
      <c r="F32" s="286"/>
      <c r="G32" s="287"/>
      <c r="H32" s="287"/>
      <c r="I32" s="287"/>
      <c r="J32" s="287"/>
      <c r="K32" s="291"/>
      <c r="L32" s="287"/>
      <c r="M32" s="287"/>
      <c r="N32" s="291"/>
    </row>
    <row r="33" spans="1:14" s="288" customFormat="1" ht="45">
      <c r="A33" s="285">
        <v>30</v>
      </c>
      <c r="B33" s="136" t="s">
        <v>272</v>
      </c>
      <c r="C33" s="137" t="s">
        <v>312</v>
      </c>
      <c r="D33" s="366" t="s">
        <v>430</v>
      </c>
      <c r="E33" s="286"/>
      <c r="F33" s="286"/>
      <c r="G33" s="287"/>
      <c r="H33" s="287"/>
      <c r="I33" s="287"/>
      <c r="J33" s="287"/>
      <c r="K33" s="287"/>
      <c r="L33" s="287"/>
      <c r="M33" s="287"/>
      <c r="N33" s="291"/>
    </row>
    <row r="34" spans="1:14" s="288" customFormat="1" ht="45">
      <c r="A34" s="285">
        <v>31</v>
      </c>
      <c r="B34" s="136" t="s">
        <v>272</v>
      </c>
      <c r="C34" s="137" t="s">
        <v>313</v>
      </c>
      <c r="D34" s="366" t="s">
        <v>275</v>
      </c>
      <c r="E34" s="286"/>
      <c r="F34" s="286"/>
      <c r="G34" s="291"/>
      <c r="H34" s="291"/>
      <c r="I34" s="291"/>
      <c r="J34" s="291"/>
      <c r="K34" s="291"/>
      <c r="L34" s="291"/>
      <c r="M34" s="291"/>
      <c r="N34" s="291"/>
    </row>
    <row r="35" spans="1:14" s="288" customFormat="1" ht="45">
      <c r="A35" s="285">
        <v>32</v>
      </c>
      <c r="B35" s="136" t="s">
        <v>272</v>
      </c>
      <c r="C35" s="137" t="s">
        <v>313</v>
      </c>
      <c r="D35" s="366" t="s">
        <v>432</v>
      </c>
      <c r="E35" s="286"/>
      <c r="F35" s="286"/>
      <c r="G35" s="291"/>
      <c r="H35" s="291"/>
      <c r="I35" s="291"/>
      <c r="J35" s="291"/>
      <c r="K35" s="291"/>
      <c r="L35" s="291"/>
      <c r="M35" s="291"/>
      <c r="N35" s="291"/>
    </row>
    <row r="36" spans="1:14" s="288" customFormat="1" ht="33.75">
      <c r="A36" s="285">
        <v>33</v>
      </c>
      <c r="B36" s="136" t="s">
        <v>272</v>
      </c>
      <c r="C36" s="137" t="s">
        <v>276</v>
      </c>
      <c r="D36" s="366" t="s">
        <v>276</v>
      </c>
      <c r="E36" s="286"/>
      <c r="F36" s="286"/>
      <c r="G36" s="291"/>
      <c r="H36" s="291"/>
      <c r="I36" s="291"/>
      <c r="J36" s="291"/>
      <c r="K36" s="291"/>
      <c r="L36" s="291"/>
      <c r="M36" s="291"/>
      <c r="N36" s="291"/>
    </row>
    <row r="37" spans="1:14" s="288" customFormat="1" ht="45.75" customHeight="1">
      <c r="A37" s="285">
        <v>34</v>
      </c>
      <c r="B37" s="136" t="s">
        <v>272</v>
      </c>
      <c r="C37" s="137" t="s">
        <v>314</v>
      </c>
      <c r="D37" s="366" t="s">
        <v>315</v>
      </c>
      <c r="E37" s="286"/>
      <c r="F37" s="286"/>
      <c r="G37" s="287"/>
      <c r="H37" s="291"/>
      <c r="I37" s="291"/>
      <c r="J37" s="291"/>
      <c r="K37" s="291"/>
      <c r="L37" s="291"/>
      <c r="M37" s="291"/>
      <c r="N37" s="291"/>
    </row>
    <row r="38" spans="1:14" s="288" customFormat="1" ht="45.75" customHeight="1">
      <c r="A38" s="285">
        <v>35</v>
      </c>
      <c r="B38" s="136" t="s">
        <v>272</v>
      </c>
      <c r="C38" s="137" t="s">
        <v>415</v>
      </c>
      <c r="D38" s="366" t="s">
        <v>431</v>
      </c>
      <c r="E38" s="286"/>
      <c r="F38" s="286"/>
      <c r="G38" s="287"/>
      <c r="H38" s="291"/>
      <c r="I38" s="291"/>
      <c r="J38" s="291"/>
      <c r="K38" s="291"/>
      <c r="L38" s="291"/>
      <c r="M38" s="291"/>
      <c r="N38" s="291"/>
    </row>
    <row r="39" spans="1:14" s="288" customFormat="1" ht="31.5" customHeight="1">
      <c r="A39" s="285">
        <v>36</v>
      </c>
      <c r="B39" s="136" t="s">
        <v>277</v>
      </c>
      <c r="C39" s="137" t="s">
        <v>278</v>
      </c>
      <c r="D39" s="366" t="s">
        <v>278</v>
      </c>
      <c r="E39" s="286"/>
      <c r="F39" s="286"/>
      <c r="G39" s="291"/>
      <c r="H39" s="291"/>
      <c r="I39" s="291"/>
      <c r="J39" s="291"/>
      <c r="K39" s="291"/>
      <c r="L39" s="291"/>
      <c r="M39" s="291"/>
      <c r="N39" s="291"/>
    </row>
    <row r="40" spans="1:14" s="288" customFormat="1" ht="45">
      <c r="A40" s="285">
        <v>37</v>
      </c>
      <c r="B40" s="136" t="s">
        <v>279</v>
      </c>
      <c r="C40" s="137" t="s">
        <v>316</v>
      </c>
      <c r="D40" s="366" t="s">
        <v>317</v>
      </c>
      <c r="E40" s="286"/>
      <c r="F40" s="286"/>
      <c r="G40" s="287"/>
      <c r="H40" s="287"/>
      <c r="I40" s="287"/>
      <c r="J40" s="287"/>
      <c r="K40" s="287"/>
      <c r="L40" s="287"/>
      <c r="M40" s="287"/>
      <c r="N40" s="291"/>
    </row>
    <row r="41" spans="1:14" s="288" customFormat="1" ht="101.25">
      <c r="A41" s="285">
        <v>38</v>
      </c>
      <c r="B41" s="136" t="s">
        <v>280</v>
      </c>
      <c r="C41" s="137" t="s">
        <v>318</v>
      </c>
      <c r="D41" s="366" t="s">
        <v>319</v>
      </c>
      <c r="E41" s="425" t="s">
        <v>500</v>
      </c>
      <c r="F41" s="425" t="s">
        <v>501</v>
      </c>
      <c r="G41" s="437">
        <v>4</v>
      </c>
      <c r="H41" s="437">
        <v>0</v>
      </c>
      <c r="I41" s="438" t="s">
        <v>502</v>
      </c>
      <c r="J41" s="439" t="s">
        <v>503</v>
      </c>
      <c r="K41" s="437">
        <v>0</v>
      </c>
      <c r="L41" s="437">
        <v>0</v>
      </c>
      <c r="M41" s="437">
        <v>0</v>
      </c>
      <c r="N41" s="437">
        <v>0</v>
      </c>
    </row>
    <row r="42" spans="1:14" s="288" customFormat="1" ht="33.75">
      <c r="A42" s="285">
        <v>39</v>
      </c>
      <c r="B42" s="136" t="s">
        <v>272</v>
      </c>
      <c r="C42" s="137" t="s">
        <v>320</v>
      </c>
      <c r="D42" s="366" t="s">
        <v>321</v>
      </c>
      <c r="E42" s="286"/>
      <c r="F42" s="286"/>
      <c r="G42" s="291"/>
      <c r="H42" s="291"/>
      <c r="I42" s="291"/>
      <c r="J42" s="291"/>
      <c r="K42" s="291"/>
      <c r="L42" s="291"/>
      <c r="M42" s="287"/>
      <c r="N42" s="291"/>
    </row>
    <row r="43" spans="1:14" s="288" customFormat="1" ht="33.75">
      <c r="A43" s="285">
        <v>40</v>
      </c>
      <c r="B43" s="136" t="s">
        <v>272</v>
      </c>
      <c r="C43" s="137" t="s">
        <v>322</v>
      </c>
      <c r="D43" s="369" t="s">
        <v>323</v>
      </c>
      <c r="E43" s="286"/>
      <c r="F43" s="286"/>
      <c r="G43" s="291"/>
      <c r="H43" s="291"/>
      <c r="I43" s="291"/>
      <c r="J43" s="291"/>
      <c r="K43" s="291"/>
      <c r="L43" s="291"/>
      <c r="M43" s="287"/>
      <c r="N43" s="291"/>
    </row>
    <row r="44" spans="1:14" s="288" customFormat="1" ht="25.5">
      <c r="A44" s="285">
        <v>41</v>
      </c>
      <c r="B44" s="136" t="s">
        <v>272</v>
      </c>
      <c r="C44" s="137" t="s">
        <v>324</v>
      </c>
      <c r="D44" s="370" t="s">
        <v>325</v>
      </c>
      <c r="E44" s="301"/>
      <c r="F44" s="286"/>
      <c r="G44" s="291"/>
      <c r="H44" s="291"/>
      <c r="I44" s="291"/>
      <c r="J44" s="291"/>
      <c r="K44" s="291"/>
      <c r="L44" s="291"/>
      <c r="M44" s="287"/>
      <c r="N44" s="291"/>
    </row>
    <row r="45" spans="1:14" s="288" customFormat="1" ht="33.75">
      <c r="A45" s="285">
        <v>42</v>
      </c>
      <c r="B45" s="136" t="s">
        <v>272</v>
      </c>
      <c r="C45" s="137" t="s">
        <v>326</v>
      </c>
      <c r="D45" s="366" t="s">
        <v>327</v>
      </c>
      <c r="E45" s="286"/>
      <c r="F45" s="286"/>
      <c r="G45" s="291"/>
      <c r="H45" s="291"/>
      <c r="I45" s="291"/>
      <c r="J45" s="291"/>
      <c r="K45" s="291"/>
      <c r="L45" s="291"/>
      <c r="M45" s="287"/>
      <c r="N45" s="291"/>
    </row>
    <row r="46" spans="1:14" s="288" customFormat="1" ht="33.75">
      <c r="A46" s="285">
        <v>43</v>
      </c>
      <c r="B46" s="136" t="s">
        <v>272</v>
      </c>
      <c r="C46" s="137" t="s">
        <v>326</v>
      </c>
      <c r="D46" s="366" t="s">
        <v>328</v>
      </c>
      <c r="E46" s="286"/>
      <c r="F46" s="286"/>
      <c r="G46" s="291"/>
      <c r="H46" s="287"/>
      <c r="I46" s="287"/>
      <c r="J46" s="287"/>
      <c r="K46" s="287"/>
      <c r="L46" s="299"/>
      <c r="M46" s="287"/>
      <c r="N46" s="287"/>
    </row>
    <row r="47" spans="1:14" s="288" customFormat="1" ht="22.5">
      <c r="A47" s="285">
        <v>44</v>
      </c>
      <c r="B47" s="136" t="s">
        <v>277</v>
      </c>
      <c r="C47" s="137" t="s">
        <v>329</v>
      </c>
      <c r="D47" s="366" t="s">
        <v>330</v>
      </c>
      <c r="E47" s="286"/>
      <c r="F47" s="286"/>
      <c r="G47" s="291"/>
      <c r="H47" s="291"/>
      <c r="I47" s="291"/>
      <c r="J47" s="291"/>
      <c r="K47" s="291"/>
      <c r="L47" s="291"/>
      <c r="M47" s="291"/>
      <c r="N47" s="291"/>
    </row>
    <row r="48" spans="1:14" s="288" customFormat="1" ht="33.75">
      <c r="A48" s="285">
        <v>45</v>
      </c>
      <c r="B48" s="136" t="s">
        <v>277</v>
      </c>
      <c r="C48" s="137" t="s">
        <v>331</v>
      </c>
      <c r="D48" s="366" t="s">
        <v>332</v>
      </c>
      <c r="E48" s="286"/>
      <c r="F48" s="286"/>
      <c r="G48" s="291"/>
      <c r="H48" s="291"/>
      <c r="I48" s="291"/>
      <c r="J48" s="291"/>
      <c r="K48" s="291"/>
      <c r="L48" s="291"/>
      <c r="M48" s="291"/>
      <c r="N48" s="291"/>
    </row>
    <row r="49" spans="1:14" s="288" customFormat="1" ht="33.75">
      <c r="A49" s="285">
        <v>46</v>
      </c>
      <c r="B49" s="136" t="s">
        <v>277</v>
      </c>
      <c r="C49" s="137" t="s">
        <v>333</v>
      </c>
      <c r="D49" s="366" t="s">
        <v>333</v>
      </c>
      <c r="E49" s="286"/>
      <c r="F49" s="286"/>
      <c r="G49" s="291"/>
      <c r="H49" s="291"/>
      <c r="I49" s="291"/>
      <c r="J49" s="291"/>
      <c r="K49" s="291"/>
      <c r="L49" s="291"/>
      <c r="M49" s="291"/>
      <c r="N49" s="291"/>
    </row>
    <row r="50" spans="1:14" s="288" customFormat="1" ht="33.75">
      <c r="A50" s="285">
        <v>47</v>
      </c>
      <c r="B50" s="136" t="s">
        <v>277</v>
      </c>
      <c r="C50" s="137" t="s">
        <v>334</v>
      </c>
      <c r="D50" s="366" t="s">
        <v>433</v>
      </c>
      <c r="E50" s="286"/>
      <c r="F50" s="286"/>
      <c r="G50" s="291"/>
      <c r="H50" s="291"/>
      <c r="I50" s="291"/>
      <c r="J50" s="291"/>
      <c r="K50" s="291"/>
      <c r="L50" s="291"/>
      <c r="M50" s="291"/>
      <c r="N50" s="291"/>
    </row>
    <row r="51" spans="1:14" ht="20.25" customHeight="1">
      <c r="A51" s="663" t="s">
        <v>335</v>
      </c>
      <c r="B51" s="663"/>
      <c r="C51" s="663"/>
      <c r="D51" s="663"/>
      <c r="E51" s="138"/>
      <c r="F51" s="138"/>
      <c r="G51" s="138"/>
      <c r="H51" s="138"/>
      <c r="I51" s="138"/>
      <c r="J51" s="138"/>
      <c r="K51" s="138"/>
      <c r="L51" s="138"/>
      <c r="M51" s="139"/>
      <c r="N51" s="138"/>
    </row>
  </sheetData>
  <sheetProtection/>
  <mergeCells count="4">
    <mergeCell ref="B1:V1"/>
    <mergeCell ref="A2:D2"/>
    <mergeCell ref="E2:F2"/>
    <mergeCell ref="A51:D51"/>
  </mergeCells>
  <conditionalFormatting sqref="G16:M26 D16:F35 D39 N21:N26 G27:N35 D4:N15 D36:N38 E39:N50">
    <cfRule type="cellIs" priority="2" dxfId="0" operator="greaterThan" stopIfTrue="1">
      <formula>0</formula>
    </cfRule>
  </conditionalFormatting>
  <conditionalFormatting sqref="E24:N24 E15:N20">
    <cfRule type="cellIs" priority="1" dxfId="9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47"/>
  <sheetViews>
    <sheetView tabSelected="1" zoomScalePageLayoutView="0" workbookViewId="0" topLeftCell="A169">
      <selection activeCell="F174" sqref="F174"/>
    </sheetView>
  </sheetViews>
  <sheetFormatPr defaultColWidth="8.796875" defaultRowHeight="14.25"/>
  <cols>
    <col min="1" max="1" width="3.8984375" style="0" customWidth="1"/>
    <col min="2" max="2" width="9.19921875" style="0" customWidth="1"/>
    <col min="3" max="3" width="41.8984375" style="0" customWidth="1"/>
    <col min="4" max="4" width="11.09765625" style="25" customWidth="1"/>
    <col min="5" max="5" width="12.19921875" style="0" customWidth="1"/>
    <col min="6" max="6" width="12" style="0" customWidth="1"/>
    <col min="7" max="7" width="11.59765625" style="0" customWidth="1"/>
    <col min="8" max="8" width="12.5" style="0" customWidth="1"/>
    <col min="9" max="11" width="11.59765625" style="0" customWidth="1"/>
    <col min="12" max="12" width="12.59765625" style="0" customWidth="1"/>
    <col min="13" max="13" width="13.3984375" style="0" customWidth="1"/>
    <col min="14" max="14" width="13.8984375" style="0" customWidth="1"/>
    <col min="15" max="15" width="13.69921875" style="0" customWidth="1"/>
    <col min="16" max="16" width="10.69921875" style="0" customWidth="1"/>
    <col min="17" max="17" width="11.59765625" style="0" customWidth="1"/>
    <col min="18" max="18" width="13.09765625" style="0" customWidth="1"/>
    <col min="19" max="19" width="14.19921875" style="0" customWidth="1"/>
    <col min="20" max="20" width="11" style="0" customWidth="1"/>
  </cols>
  <sheetData>
    <row r="1" spans="1:19" ht="27" customHeight="1">
      <c r="A1" s="20"/>
      <c r="B1" s="701" t="s">
        <v>518</v>
      </c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20"/>
      <c r="O1" s="20"/>
      <c r="P1" s="20"/>
      <c r="Q1" s="20"/>
      <c r="R1" s="20"/>
      <c r="S1" s="20"/>
    </row>
    <row r="2" spans="1:20" ht="15" customHeight="1" thickBot="1">
      <c r="A2" s="20"/>
      <c r="B2" s="20"/>
      <c r="C2" s="32"/>
      <c r="D2" s="56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2"/>
    </row>
    <row r="3" spans="1:20" ht="26.25" customHeight="1">
      <c r="A3" s="20"/>
      <c r="B3" s="735" t="s">
        <v>434</v>
      </c>
      <c r="C3" s="736"/>
      <c r="D3" s="737"/>
      <c r="E3" s="710" t="s">
        <v>156</v>
      </c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2"/>
    </row>
    <row r="4" spans="1:20" ht="117" customHeight="1">
      <c r="A4" s="20"/>
      <c r="B4" s="738"/>
      <c r="C4" s="736"/>
      <c r="D4" s="737"/>
      <c r="E4" s="694" t="s">
        <v>410</v>
      </c>
      <c r="F4" s="694" t="s">
        <v>516</v>
      </c>
      <c r="G4" s="694" t="s">
        <v>517</v>
      </c>
      <c r="H4" s="705" t="s">
        <v>515</v>
      </c>
      <c r="I4" s="706"/>
      <c r="J4" s="706"/>
      <c r="K4" s="707"/>
      <c r="L4" s="705" t="s">
        <v>497</v>
      </c>
      <c r="M4" s="706"/>
      <c r="N4" s="706"/>
      <c r="O4" s="707"/>
      <c r="P4" s="713" t="s">
        <v>117</v>
      </c>
      <c r="Q4" s="711"/>
      <c r="R4" s="711"/>
      <c r="S4" s="714"/>
      <c r="T4" s="717" t="s">
        <v>397</v>
      </c>
    </row>
    <row r="5" spans="1:20" ht="30" customHeight="1">
      <c r="A5" s="20"/>
      <c r="B5" s="738"/>
      <c r="C5" s="736"/>
      <c r="D5" s="737"/>
      <c r="E5" s="694"/>
      <c r="F5" s="694"/>
      <c r="G5" s="694"/>
      <c r="H5" s="698" t="s">
        <v>7</v>
      </c>
      <c r="I5" s="698" t="s">
        <v>85</v>
      </c>
      <c r="J5" s="698" t="s">
        <v>116</v>
      </c>
      <c r="K5" s="698" t="s">
        <v>86</v>
      </c>
      <c r="L5" s="698" t="s">
        <v>283</v>
      </c>
      <c r="M5" s="698" t="s">
        <v>85</v>
      </c>
      <c r="N5" s="698" t="s">
        <v>116</v>
      </c>
      <c r="O5" s="698" t="s">
        <v>86</v>
      </c>
      <c r="P5" s="698" t="s">
        <v>30</v>
      </c>
      <c r="Q5" s="698" t="s">
        <v>3</v>
      </c>
      <c r="R5" s="698" t="s">
        <v>4</v>
      </c>
      <c r="S5" s="698" t="s">
        <v>357</v>
      </c>
      <c r="T5" s="718"/>
    </row>
    <row r="6" spans="1:20" ht="32.25" customHeight="1">
      <c r="A6" s="20"/>
      <c r="B6" s="738"/>
      <c r="C6" s="736"/>
      <c r="D6" s="737"/>
      <c r="E6" s="694"/>
      <c r="F6" s="694"/>
      <c r="G6" s="694"/>
      <c r="H6" s="699"/>
      <c r="I6" s="699"/>
      <c r="J6" s="699"/>
      <c r="K6" s="699"/>
      <c r="L6" s="699"/>
      <c r="M6" s="699"/>
      <c r="N6" s="699"/>
      <c r="O6" s="699"/>
      <c r="P6" s="699"/>
      <c r="Q6" s="699"/>
      <c r="R6" s="699"/>
      <c r="S6" s="699"/>
      <c r="T6" s="718"/>
    </row>
    <row r="7" spans="1:20" ht="25.5" customHeight="1" hidden="1">
      <c r="A7" s="20"/>
      <c r="B7" s="738"/>
      <c r="C7" s="736"/>
      <c r="D7" s="737"/>
      <c r="E7" s="694"/>
      <c r="F7" s="694"/>
      <c r="G7" s="694"/>
      <c r="H7" s="699"/>
      <c r="I7" s="699"/>
      <c r="J7" s="699"/>
      <c r="K7" s="699"/>
      <c r="L7" s="699"/>
      <c r="M7" s="699"/>
      <c r="N7" s="699"/>
      <c r="O7" s="699"/>
      <c r="P7" s="699"/>
      <c r="Q7" s="699"/>
      <c r="R7" s="699"/>
      <c r="S7" s="699"/>
      <c r="T7" s="718"/>
    </row>
    <row r="8" spans="1:20" ht="106.5" customHeight="1" hidden="1">
      <c r="A8" s="20"/>
      <c r="B8" s="738"/>
      <c r="C8" s="736"/>
      <c r="D8" s="737"/>
      <c r="E8" s="695"/>
      <c r="F8" s="695"/>
      <c r="G8" s="695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19"/>
    </row>
    <row r="9" spans="1:20" s="26" customFormat="1" ht="15" customHeight="1" hidden="1" thickBot="1">
      <c r="A9" s="23"/>
      <c r="B9" s="722">
        <v>0</v>
      </c>
      <c r="C9" s="723"/>
      <c r="D9" s="724"/>
      <c r="E9" s="152">
        <v>1</v>
      </c>
      <c r="F9" s="152">
        <v>2</v>
      </c>
      <c r="G9" s="152">
        <v>3</v>
      </c>
      <c r="H9" s="152">
        <v>5</v>
      </c>
      <c r="I9" s="152">
        <v>6</v>
      </c>
      <c r="J9" s="152">
        <v>7</v>
      </c>
      <c r="K9" s="152">
        <v>8</v>
      </c>
      <c r="L9" s="152">
        <v>9</v>
      </c>
      <c r="M9" s="152">
        <v>10</v>
      </c>
      <c r="N9" s="152">
        <v>11</v>
      </c>
      <c r="O9" s="152">
        <v>12</v>
      </c>
      <c r="P9" s="152">
        <v>13</v>
      </c>
      <c r="Q9" s="152">
        <v>14</v>
      </c>
      <c r="R9" s="152">
        <v>15</v>
      </c>
      <c r="S9" s="152">
        <v>16</v>
      </c>
      <c r="T9" s="153">
        <v>17</v>
      </c>
    </row>
    <row r="10" spans="1:20" ht="15" customHeight="1">
      <c r="A10" s="20"/>
      <c r="B10" s="678" t="s">
        <v>27</v>
      </c>
      <c r="C10" s="21" t="s">
        <v>24</v>
      </c>
      <c r="D10" s="444">
        <v>1</v>
      </c>
      <c r="E10" s="21">
        <v>17</v>
      </c>
      <c r="F10" s="21">
        <v>3</v>
      </c>
      <c r="G10" s="21">
        <v>5</v>
      </c>
      <c r="H10" s="21">
        <v>2</v>
      </c>
      <c r="I10" s="21"/>
      <c r="J10" s="21"/>
      <c r="K10" s="21">
        <v>2</v>
      </c>
      <c r="L10" s="88">
        <v>1</v>
      </c>
      <c r="M10" s="88"/>
      <c r="N10" s="88"/>
      <c r="O10" s="88">
        <v>1</v>
      </c>
      <c r="P10" s="21"/>
      <c r="Q10" s="21"/>
      <c r="R10" s="21">
        <v>0</v>
      </c>
      <c r="S10" s="21">
        <v>2</v>
      </c>
      <c r="T10" s="445"/>
    </row>
    <row r="11" spans="1:20" ht="15.75">
      <c r="A11" s="20"/>
      <c r="B11" s="678"/>
      <c r="C11" s="13" t="s">
        <v>409</v>
      </c>
      <c r="D11" s="28">
        <v>2</v>
      </c>
      <c r="E11" s="13"/>
      <c r="F11" s="13"/>
      <c r="G11" s="13"/>
      <c r="H11" s="21"/>
      <c r="I11" s="21"/>
      <c r="J11" s="21"/>
      <c r="K11" s="21"/>
      <c r="L11" s="88"/>
      <c r="M11" s="16"/>
      <c r="N11" s="16"/>
      <c r="O11" s="16"/>
      <c r="P11" s="13"/>
      <c r="Q11" s="13"/>
      <c r="R11" s="13"/>
      <c r="S11" s="13"/>
      <c r="T11" s="358"/>
    </row>
    <row r="12" spans="1:20" ht="15.75">
      <c r="A12" s="20"/>
      <c r="B12" s="678"/>
      <c r="C12" s="13" t="s">
        <v>25</v>
      </c>
      <c r="D12" s="28">
        <v>3</v>
      </c>
      <c r="E12" s="13"/>
      <c r="F12" s="13"/>
      <c r="G12" s="13"/>
      <c r="H12" s="21"/>
      <c r="I12" s="21"/>
      <c r="J12" s="21"/>
      <c r="K12" s="21"/>
      <c r="L12" s="88"/>
      <c r="M12" s="16"/>
      <c r="N12" s="16"/>
      <c r="O12" s="16"/>
      <c r="P12" s="13"/>
      <c r="Q12" s="13"/>
      <c r="R12" s="13"/>
      <c r="S12" s="13"/>
      <c r="T12" s="358"/>
    </row>
    <row r="13" spans="1:20" ht="15.75">
      <c r="A13" s="20"/>
      <c r="B13" s="678"/>
      <c r="C13" s="14" t="s">
        <v>406</v>
      </c>
      <c r="D13" s="256">
        <v>4</v>
      </c>
      <c r="E13" s="410">
        <v>1</v>
      </c>
      <c r="F13" s="13">
        <v>0</v>
      </c>
      <c r="G13" s="13">
        <v>0</v>
      </c>
      <c r="H13" s="21">
        <v>0</v>
      </c>
      <c r="I13" s="21"/>
      <c r="J13" s="21"/>
      <c r="K13" s="21">
        <v>0</v>
      </c>
      <c r="L13" s="88">
        <v>0</v>
      </c>
      <c r="M13" s="16"/>
      <c r="N13" s="16"/>
      <c r="O13" s="16">
        <v>0</v>
      </c>
      <c r="P13" s="13"/>
      <c r="Q13" s="13"/>
      <c r="R13" s="13"/>
      <c r="S13" s="13"/>
      <c r="T13" s="358"/>
    </row>
    <row r="14" spans="1:20" s="7" customFormat="1" ht="15.75">
      <c r="A14" s="20"/>
      <c r="B14" s="720" t="s">
        <v>28</v>
      </c>
      <c r="C14" s="721"/>
      <c r="D14" s="260">
        <v>5</v>
      </c>
      <c r="E14" s="409">
        <f aca="true" t="shared" si="0" ref="E14:J14">(E10+E11+E12+E13)</f>
        <v>18</v>
      </c>
      <c r="F14" s="409">
        <f t="shared" si="0"/>
        <v>3</v>
      </c>
      <c r="G14" s="409">
        <f t="shared" si="0"/>
        <v>5</v>
      </c>
      <c r="H14" s="409">
        <f t="shared" si="0"/>
        <v>2</v>
      </c>
      <c r="I14" s="409">
        <f t="shared" si="0"/>
        <v>0</v>
      </c>
      <c r="J14" s="409">
        <f t="shared" si="0"/>
        <v>0</v>
      </c>
      <c r="K14" s="409">
        <f>(K10+K11+K12+K13)</f>
        <v>2</v>
      </c>
      <c r="L14" s="409">
        <f aca="true" t="shared" si="1" ref="L14:Q14">(L10+L11+L12+L13)</f>
        <v>1</v>
      </c>
      <c r="M14" s="409">
        <f t="shared" si="1"/>
        <v>0</v>
      </c>
      <c r="N14" s="409">
        <f t="shared" si="1"/>
        <v>0</v>
      </c>
      <c r="O14" s="409">
        <f t="shared" si="1"/>
        <v>1</v>
      </c>
      <c r="P14" s="409">
        <f t="shared" si="1"/>
        <v>0</v>
      </c>
      <c r="Q14" s="409">
        <f t="shared" si="1"/>
        <v>0</v>
      </c>
      <c r="R14" s="409">
        <f>(R10+R11+R12+R13)</f>
        <v>0</v>
      </c>
      <c r="S14" s="409">
        <f>(S10+S11+S12+S13)</f>
        <v>2</v>
      </c>
      <c r="T14" s="409">
        <f>(T10+T11+T12+T13)</f>
        <v>0</v>
      </c>
    </row>
    <row r="15" spans="1:20" s="7" customFormat="1" ht="19.5" customHeight="1">
      <c r="A15" s="20"/>
      <c r="B15" s="733" t="s">
        <v>362</v>
      </c>
      <c r="C15" s="734"/>
      <c r="D15" s="154">
        <v>6</v>
      </c>
      <c r="E15" s="268"/>
      <c r="F15" s="409"/>
      <c r="G15" s="409"/>
      <c r="H15" s="269"/>
      <c r="I15" s="269"/>
      <c r="J15" s="269"/>
      <c r="K15" s="269"/>
      <c r="L15" s="270"/>
      <c r="M15" s="409"/>
      <c r="N15" s="409"/>
      <c r="O15" s="409"/>
      <c r="P15" s="409"/>
      <c r="Q15" s="409"/>
      <c r="R15" s="409"/>
      <c r="S15" s="409"/>
      <c r="T15" s="157"/>
    </row>
    <row r="16" spans="1:20" ht="17.25" customHeight="1">
      <c r="A16" s="20"/>
      <c r="B16" s="674" t="s">
        <v>26</v>
      </c>
      <c r="C16" s="13" t="s">
        <v>88</v>
      </c>
      <c r="D16" s="28">
        <v>7</v>
      </c>
      <c r="E16" s="13">
        <v>26</v>
      </c>
      <c r="F16" s="13">
        <v>16</v>
      </c>
      <c r="G16" s="13">
        <v>33</v>
      </c>
      <c r="H16" s="21">
        <v>8</v>
      </c>
      <c r="I16" s="21">
        <v>2</v>
      </c>
      <c r="J16" s="21"/>
      <c r="K16" s="21">
        <v>6</v>
      </c>
      <c r="L16" s="88"/>
      <c r="M16" s="16"/>
      <c r="N16" s="16"/>
      <c r="O16" s="16"/>
      <c r="P16" s="13"/>
      <c r="Q16" s="13"/>
      <c r="R16" s="13"/>
      <c r="S16" s="13">
        <v>11</v>
      </c>
      <c r="T16" s="358"/>
    </row>
    <row r="17" spans="1:20" ht="18" customHeight="1">
      <c r="A17" s="20"/>
      <c r="B17" s="675"/>
      <c r="C17" s="13" t="s">
        <v>89</v>
      </c>
      <c r="D17" s="256">
        <v>8</v>
      </c>
      <c r="E17" s="410">
        <v>1</v>
      </c>
      <c r="F17" s="13">
        <v>1</v>
      </c>
      <c r="G17" s="13">
        <v>1</v>
      </c>
      <c r="H17" s="21"/>
      <c r="I17" s="21"/>
      <c r="J17" s="21"/>
      <c r="K17" s="21"/>
      <c r="L17" s="88"/>
      <c r="M17" s="16"/>
      <c r="N17" s="16"/>
      <c r="O17" s="16"/>
      <c r="P17" s="13"/>
      <c r="Q17" s="13"/>
      <c r="R17" s="13"/>
      <c r="S17" s="13"/>
      <c r="T17" s="358"/>
    </row>
    <row r="18" spans="1:20" ht="23.25" customHeight="1">
      <c r="A18" s="20"/>
      <c r="B18" s="676"/>
      <c r="C18" s="13" t="s">
        <v>90</v>
      </c>
      <c r="D18" s="256">
        <v>9</v>
      </c>
      <c r="E18" s="410">
        <v>3</v>
      </c>
      <c r="F18" s="13">
        <v>3</v>
      </c>
      <c r="G18" s="13">
        <v>3</v>
      </c>
      <c r="H18" s="21">
        <v>1</v>
      </c>
      <c r="I18" s="21"/>
      <c r="J18" s="21">
        <v>1</v>
      </c>
      <c r="K18" s="21"/>
      <c r="L18" s="88"/>
      <c r="M18" s="16"/>
      <c r="N18" s="16"/>
      <c r="O18" s="16"/>
      <c r="P18" s="13"/>
      <c r="Q18" s="13"/>
      <c r="R18" s="13"/>
      <c r="S18" s="13"/>
      <c r="T18" s="358"/>
    </row>
    <row r="19" spans="1:20" ht="15.75">
      <c r="A19" s="20"/>
      <c r="B19" s="686" t="s">
        <v>44</v>
      </c>
      <c r="C19" s="687"/>
      <c r="D19" s="28">
        <v>10</v>
      </c>
      <c r="E19" s="13"/>
      <c r="F19" s="13"/>
      <c r="G19" s="13"/>
      <c r="H19" s="21"/>
      <c r="I19" s="21"/>
      <c r="J19" s="21"/>
      <c r="K19" s="21"/>
      <c r="L19" s="88"/>
      <c r="M19" s="16"/>
      <c r="N19" s="16"/>
      <c r="O19" s="16"/>
      <c r="P19" s="13"/>
      <c r="Q19" s="13"/>
      <c r="R19" s="13"/>
      <c r="S19" s="13"/>
      <c r="T19" s="358"/>
    </row>
    <row r="20" spans="1:20" s="7" customFormat="1" ht="15.75">
      <c r="A20" s="20"/>
      <c r="B20" s="671" t="s">
        <v>29</v>
      </c>
      <c r="C20" s="672"/>
      <c r="D20" s="154">
        <v>11</v>
      </c>
      <c r="E20" s="409">
        <f>E16+E17+E18</f>
        <v>30</v>
      </c>
      <c r="F20" s="409">
        <f aca="true" t="shared" si="2" ref="F20:T20">F16+F17+F18</f>
        <v>20</v>
      </c>
      <c r="G20" s="409">
        <f t="shared" si="2"/>
        <v>37</v>
      </c>
      <c r="H20" s="409">
        <f t="shared" si="2"/>
        <v>9</v>
      </c>
      <c r="I20" s="409">
        <f t="shared" si="2"/>
        <v>2</v>
      </c>
      <c r="J20" s="409">
        <f t="shared" si="2"/>
        <v>1</v>
      </c>
      <c r="K20" s="409">
        <f t="shared" si="2"/>
        <v>6</v>
      </c>
      <c r="L20" s="409">
        <f t="shared" si="2"/>
        <v>0</v>
      </c>
      <c r="M20" s="409">
        <f t="shared" si="2"/>
        <v>0</v>
      </c>
      <c r="N20" s="409">
        <f t="shared" si="2"/>
        <v>0</v>
      </c>
      <c r="O20" s="409">
        <f t="shared" si="2"/>
        <v>0</v>
      </c>
      <c r="P20" s="409">
        <f t="shared" si="2"/>
        <v>0</v>
      </c>
      <c r="Q20" s="409">
        <f t="shared" si="2"/>
        <v>0</v>
      </c>
      <c r="R20" s="409">
        <f t="shared" si="2"/>
        <v>0</v>
      </c>
      <c r="S20" s="409">
        <f t="shared" si="2"/>
        <v>11</v>
      </c>
      <c r="T20" s="409">
        <f t="shared" si="2"/>
        <v>0</v>
      </c>
    </row>
    <row r="21" spans="1:20" ht="15.75">
      <c r="A21" s="20"/>
      <c r="B21" s="696" t="s">
        <v>11</v>
      </c>
      <c r="C21" s="697"/>
      <c r="D21" s="256">
        <v>12</v>
      </c>
      <c r="E21" s="410"/>
      <c r="F21" s="13"/>
      <c r="G21" s="13"/>
      <c r="H21" s="21"/>
      <c r="I21" s="21"/>
      <c r="J21" s="21"/>
      <c r="K21" s="21"/>
      <c r="L21" s="88"/>
      <c r="M21" s="16"/>
      <c r="N21" s="16"/>
      <c r="O21" s="16"/>
      <c r="P21" s="13"/>
      <c r="Q21" s="13"/>
      <c r="R21" s="13"/>
      <c r="S21" s="13"/>
      <c r="T21" s="358"/>
    </row>
    <row r="22" spans="1:20" ht="15.75" customHeight="1">
      <c r="A22" s="20"/>
      <c r="B22" s="727" t="s">
        <v>12</v>
      </c>
      <c r="C22" s="1" t="s">
        <v>91</v>
      </c>
      <c r="D22" s="256">
        <v>13</v>
      </c>
      <c r="E22" s="410"/>
      <c r="F22" s="13"/>
      <c r="G22" s="13"/>
      <c r="H22" s="21"/>
      <c r="I22" s="21"/>
      <c r="J22" s="21"/>
      <c r="K22" s="21"/>
      <c r="L22" s="88"/>
      <c r="M22" s="16"/>
      <c r="N22" s="16"/>
      <c r="O22" s="16"/>
      <c r="P22" s="13"/>
      <c r="Q22" s="13"/>
      <c r="R22" s="13"/>
      <c r="S22" s="13"/>
      <c r="T22" s="358"/>
    </row>
    <row r="23" spans="1:20" ht="56.25" customHeight="1">
      <c r="A23" s="20"/>
      <c r="B23" s="728"/>
      <c r="C23" s="50" t="s">
        <v>361</v>
      </c>
      <c r="D23" s="28">
        <v>14</v>
      </c>
      <c r="E23" s="13"/>
      <c r="F23" s="13"/>
      <c r="G23" s="13"/>
      <c r="H23" s="21"/>
      <c r="I23" s="21"/>
      <c r="J23" s="21"/>
      <c r="K23" s="21"/>
      <c r="L23" s="88"/>
      <c r="M23" s="16"/>
      <c r="N23" s="16"/>
      <c r="O23" s="16"/>
      <c r="P23" s="13"/>
      <c r="Q23" s="13"/>
      <c r="R23" s="13"/>
      <c r="S23" s="13"/>
      <c r="T23" s="358"/>
    </row>
    <row r="24" spans="1:20" ht="24" customHeight="1">
      <c r="A24" s="20"/>
      <c r="B24" s="729"/>
      <c r="C24" s="184" t="s">
        <v>366</v>
      </c>
      <c r="D24" s="28">
        <v>15</v>
      </c>
      <c r="E24" s="13">
        <v>2</v>
      </c>
      <c r="F24" s="13"/>
      <c r="G24" s="13"/>
      <c r="H24" s="21"/>
      <c r="I24" s="21"/>
      <c r="J24" s="21"/>
      <c r="K24" s="21"/>
      <c r="L24" s="88"/>
      <c r="M24" s="16"/>
      <c r="N24" s="16"/>
      <c r="O24" s="16"/>
      <c r="P24" s="13"/>
      <c r="Q24" s="13"/>
      <c r="R24" s="13"/>
      <c r="S24" s="13"/>
      <c r="T24" s="358"/>
    </row>
    <row r="25" spans="1:20" ht="15.75">
      <c r="A25" s="20"/>
      <c r="B25" s="671" t="s">
        <v>92</v>
      </c>
      <c r="C25" s="672"/>
      <c r="D25" s="165">
        <v>16</v>
      </c>
      <c r="E25" s="156">
        <v>2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</row>
    <row r="26" spans="1:20" ht="15.75">
      <c r="A26" s="20"/>
      <c r="B26" s="715" t="s">
        <v>13</v>
      </c>
      <c r="C26" s="716"/>
      <c r="D26" s="444">
        <v>17</v>
      </c>
      <c r="E26" s="186"/>
      <c r="F26" s="186"/>
      <c r="G26" s="186"/>
      <c r="H26" s="187"/>
      <c r="I26" s="187"/>
      <c r="J26" s="187"/>
      <c r="K26" s="187"/>
      <c r="L26" s="187"/>
      <c r="M26" s="186"/>
      <c r="N26" s="186"/>
      <c r="O26" s="186"/>
      <c r="P26" s="186"/>
      <c r="Q26" s="186"/>
      <c r="R26" s="186"/>
      <c r="S26" s="186"/>
      <c r="T26" s="185"/>
    </row>
    <row r="27" spans="1:20" ht="15.75">
      <c r="A27" s="20"/>
      <c r="B27" s="688" t="s">
        <v>14</v>
      </c>
      <c r="C27" s="689"/>
      <c r="D27" s="28">
        <v>18</v>
      </c>
      <c r="E27" s="13">
        <v>1</v>
      </c>
      <c r="F27" s="13"/>
      <c r="G27" s="13"/>
      <c r="H27" s="21"/>
      <c r="I27" s="21"/>
      <c r="J27" s="21"/>
      <c r="K27" s="21"/>
      <c r="L27" s="88"/>
      <c r="M27" s="16"/>
      <c r="N27" s="16"/>
      <c r="O27" s="16"/>
      <c r="P27" s="13"/>
      <c r="Q27" s="13"/>
      <c r="R27" s="13"/>
      <c r="S27" s="13"/>
      <c r="T27" s="221"/>
    </row>
    <row r="28" spans="1:20" ht="15.75">
      <c r="A28" s="20"/>
      <c r="B28" s="688" t="s">
        <v>93</v>
      </c>
      <c r="C28" s="689"/>
      <c r="D28" s="28">
        <v>19</v>
      </c>
      <c r="E28" s="13"/>
      <c r="F28" s="13"/>
      <c r="G28" s="13"/>
      <c r="H28" s="21"/>
      <c r="I28" s="21"/>
      <c r="J28" s="21"/>
      <c r="K28" s="21"/>
      <c r="L28" s="88"/>
      <c r="M28" s="16"/>
      <c r="N28" s="16"/>
      <c r="O28" s="16"/>
      <c r="P28" s="13"/>
      <c r="Q28" s="13"/>
      <c r="R28" s="13"/>
      <c r="S28" s="13"/>
      <c r="T28" s="221"/>
    </row>
    <row r="29" spans="1:20" ht="30.75" customHeight="1">
      <c r="A29" s="20"/>
      <c r="B29" s="708" t="s">
        <v>94</v>
      </c>
      <c r="C29" s="709"/>
      <c r="D29" s="165">
        <v>20</v>
      </c>
      <c r="E29" s="156">
        <v>1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</row>
    <row r="30" spans="1:20" ht="15.75" customHeight="1">
      <c r="A30" s="20"/>
      <c r="B30" s="725" t="s">
        <v>363</v>
      </c>
      <c r="C30" s="13" t="s">
        <v>97</v>
      </c>
      <c r="D30" s="444">
        <v>21</v>
      </c>
      <c r="E30" s="13">
        <v>14</v>
      </c>
      <c r="F30" s="13">
        <v>13</v>
      </c>
      <c r="G30" s="13">
        <v>30</v>
      </c>
      <c r="H30" s="21">
        <v>7</v>
      </c>
      <c r="I30" s="21">
        <v>5</v>
      </c>
      <c r="J30" s="21"/>
      <c r="K30" s="21">
        <v>2</v>
      </c>
      <c r="L30" s="88"/>
      <c r="M30" s="16"/>
      <c r="N30" s="16"/>
      <c r="O30" s="16"/>
      <c r="P30" s="13"/>
      <c r="Q30" s="13"/>
      <c r="R30" s="13"/>
      <c r="S30" s="13">
        <v>3</v>
      </c>
      <c r="T30" s="221"/>
    </row>
    <row r="31" spans="1:20" ht="15.75">
      <c r="A31" s="20"/>
      <c r="B31" s="726"/>
      <c r="C31" s="13" t="s">
        <v>98</v>
      </c>
      <c r="D31" s="28">
        <v>22</v>
      </c>
      <c r="E31" s="13"/>
      <c r="F31" s="13"/>
      <c r="G31" s="13"/>
      <c r="H31" s="21"/>
      <c r="I31" s="21"/>
      <c r="J31" s="21"/>
      <c r="K31" s="21"/>
      <c r="L31" s="88"/>
      <c r="M31" s="16"/>
      <c r="N31" s="16"/>
      <c r="O31" s="16"/>
      <c r="P31" s="13"/>
      <c r="Q31" s="13"/>
      <c r="R31" s="13"/>
      <c r="S31" s="13"/>
      <c r="T31" s="221"/>
    </row>
    <row r="32" spans="1:20" ht="15.75">
      <c r="A32" s="20"/>
      <c r="B32" s="726"/>
      <c r="C32" s="13" t="s">
        <v>99</v>
      </c>
      <c r="D32" s="28">
        <v>23</v>
      </c>
      <c r="E32" s="13">
        <v>1</v>
      </c>
      <c r="F32" s="13"/>
      <c r="G32" s="13"/>
      <c r="H32" s="21"/>
      <c r="I32" s="21"/>
      <c r="J32" s="21"/>
      <c r="K32" s="21"/>
      <c r="L32" s="88"/>
      <c r="M32" s="16"/>
      <c r="N32" s="16"/>
      <c r="O32" s="16"/>
      <c r="P32" s="13"/>
      <c r="Q32" s="13"/>
      <c r="R32" s="13"/>
      <c r="S32" s="13"/>
      <c r="T32" s="221"/>
    </row>
    <row r="33" spans="1:20" ht="15.75">
      <c r="A33" s="20"/>
      <c r="B33" s="726"/>
      <c r="C33" s="13" t="s">
        <v>100</v>
      </c>
      <c r="D33" s="256">
        <v>24</v>
      </c>
      <c r="E33" s="410">
        <v>1</v>
      </c>
      <c r="F33" s="13">
        <v>1</v>
      </c>
      <c r="G33" s="13">
        <v>4</v>
      </c>
      <c r="H33" s="21">
        <v>1</v>
      </c>
      <c r="I33" s="21">
        <v>1</v>
      </c>
      <c r="J33" s="21"/>
      <c r="K33" s="21"/>
      <c r="L33" s="88"/>
      <c r="M33" s="16"/>
      <c r="N33" s="16"/>
      <c r="O33" s="16"/>
      <c r="P33" s="13"/>
      <c r="Q33" s="13"/>
      <c r="R33" s="13"/>
      <c r="S33" s="13">
        <v>1</v>
      </c>
      <c r="T33" s="221"/>
    </row>
    <row r="34" spans="1:20" ht="15.75">
      <c r="A34" s="20"/>
      <c r="B34" s="726"/>
      <c r="C34" s="13" t="s">
        <v>101</v>
      </c>
      <c r="D34" s="256">
        <v>25</v>
      </c>
      <c r="E34" s="410"/>
      <c r="F34" s="13"/>
      <c r="G34" s="13"/>
      <c r="H34" s="21"/>
      <c r="I34" s="21"/>
      <c r="J34" s="21"/>
      <c r="K34" s="21"/>
      <c r="L34" s="88"/>
      <c r="M34" s="16"/>
      <c r="N34" s="16"/>
      <c r="O34" s="16"/>
      <c r="P34" s="13"/>
      <c r="Q34" s="13"/>
      <c r="R34" s="13"/>
      <c r="S34" s="13"/>
      <c r="T34" s="221"/>
    </row>
    <row r="35" spans="1:20" ht="31.5" customHeight="1">
      <c r="A35" s="20"/>
      <c r="B35" s="726"/>
      <c r="C35" s="15" t="s">
        <v>102</v>
      </c>
      <c r="D35" s="28">
        <v>26</v>
      </c>
      <c r="E35" s="13"/>
      <c r="F35" s="13"/>
      <c r="G35" s="13"/>
      <c r="H35" s="21"/>
      <c r="I35" s="21"/>
      <c r="J35" s="21"/>
      <c r="K35" s="21"/>
      <c r="L35" s="88"/>
      <c r="M35" s="16"/>
      <c r="N35" s="16"/>
      <c r="O35" s="16"/>
      <c r="P35" s="13"/>
      <c r="Q35" s="446"/>
      <c r="R35" s="13"/>
      <c r="S35" s="13"/>
      <c r="T35" s="221"/>
    </row>
    <row r="36" spans="1:20" ht="15.75">
      <c r="A36" s="20"/>
      <c r="B36" s="671" t="s">
        <v>32</v>
      </c>
      <c r="C36" s="672"/>
      <c r="D36" s="154">
        <v>27</v>
      </c>
      <c r="E36" s="409">
        <f>(E30+E31+E32+E33+E34+E35)</f>
        <v>16</v>
      </c>
      <c r="F36" s="409">
        <f aca="true" t="shared" si="3" ref="F36:K36">(F30+F31+F32+F33+F34+F35)</f>
        <v>14</v>
      </c>
      <c r="G36" s="409">
        <f t="shared" si="3"/>
        <v>34</v>
      </c>
      <c r="H36" s="409">
        <f t="shared" si="3"/>
        <v>8</v>
      </c>
      <c r="I36" s="409">
        <f t="shared" si="3"/>
        <v>6</v>
      </c>
      <c r="J36" s="409">
        <f t="shared" si="3"/>
        <v>0</v>
      </c>
      <c r="K36" s="409">
        <f t="shared" si="3"/>
        <v>2</v>
      </c>
      <c r="L36" s="409"/>
      <c r="M36" s="409"/>
      <c r="N36" s="409"/>
      <c r="O36" s="409"/>
      <c r="P36" s="409">
        <f>(P30+P31+P32+P33+P34+P35)</f>
        <v>0</v>
      </c>
      <c r="Q36" s="409">
        <f>(Q30+Q31+Q32+Q33+Q34+Q35)</f>
        <v>0</v>
      </c>
      <c r="R36" s="409">
        <f>(R30+R31+R32+R33+R34+R35)</f>
        <v>0</v>
      </c>
      <c r="S36" s="409">
        <f>(S30+S31+S32+S33+S34+S35)</f>
        <v>4</v>
      </c>
      <c r="T36" s="409">
        <f>(T30+T31+T32+T33+T34+T35)</f>
        <v>0</v>
      </c>
    </row>
    <row r="37" spans="1:20" ht="26.25" customHeight="1">
      <c r="A37" s="20"/>
      <c r="B37" s="730" t="s">
        <v>364</v>
      </c>
      <c r="C37" s="447" t="s">
        <v>95</v>
      </c>
      <c r="D37" s="256">
        <v>28</v>
      </c>
      <c r="E37" s="410">
        <v>70</v>
      </c>
      <c r="F37" s="410">
        <v>16</v>
      </c>
      <c r="G37" s="410">
        <v>21</v>
      </c>
      <c r="H37" s="448">
        <v>10</v>
      </c>
      <c r="I37" s="448">
        <v>4</v>
      </c>
      <c r="J37" s="448">
        <v>2</v>
      </c>
      <c r="K37" s="448">
        <v>4</v>
      </c>
      <c r="L37" s="88"/>
      <c r="M37" s="93"/>
      <c r="N37" s="93"/>
      <c r="O37" s="93"/>
      <c r="P37" s="410"/>
      <c r="Q37" s="410"/>
      <c r="R37" s="410"/>
      <c r="S37" s="410">
        <v>7</v>
      </c>
      <c r="T37" s="449"/>
    </row>
    <row r="38" spans="1:20" ht="27" customHeight="1">
      <c r="A38" s="20"/>
      <c r="B38" s="731"/>
      <c r="C38" s="441" t="s">
        <v>96</v>
      </c>
      <c r="D38" s="444">
        <v>29</v>
      </c>
      <c r="E38" s="410"/>
      <c r="F38" s="410"/>
      <c r="G38" s="410"/>
      <c r="H38" s="448"/>
      <c r="I38" s="448"/>
      <c r="J38" s="448"/>
      <c r="K38" s="448"/>
      <c r="L38" s="88"/>
      <c r="M38" s="93"/>
      <c r="N38" s="93"/>
      <c r="O38" s="93"/>
      <c r="P38" s="410"/>
      <c r="Q38" s="410"/>
      <c r="R38" s="410"/>
      <c r="S38" s="410"/>
      <c r="T38" s="449"/>
    </row>
    <row r="39" spans="1:20" ht="29.25" customHeight="1">
      <c r="A39" s="20"/>
      <c r="B39" s="732"/>
      <c r="C39" s="450" t="s">
        <v>365</v>
      </c>
      <c r="D39" s="28">
        <v>30</v>
      </c>
      <c r="E39" s="410"/>
      <c r="F39" s="448"/>
      <c r="G39" s="410"/>
      <c r="H39" s="448"/>
      <c r="I39" s="448"/>
      <c r="J39" s="448"/>
      <c r="K39" s="448"/>
      <c r="L39" s="88"/>
      <c r="M39" s="93"/>
      <c r="N39" s="93"/>
      <c r="O39" s="93"/>
      <c r="P39" s="410"/>
      <c r="Q39" s="410"/>
      <c r="R39" s="410"/>
      <c r="S39" s="410"/>
      <c r="T39" s="449"/>
    </row>
    <row r="40" spans="1:20" ht="31.5" customHeight="1">
      <c r="A40" s="20"/>
      <c r="B40" s="708" t="s">
        <v>105</v>
      </c>
      <c r="C40" s="709"/>
      <c r="D40" s="154">
        <v>31</v>
      </c>
      <c r="E40" s="156">
        <f>E37+E38+E39</f>
        <v>70</v>
      </c>
      <c r="F40" s="156">
        <f aca="true" t="shared" si="4" ref="F40:K40">F37+F38+F39</f>
        <v>16</v>
      </c>
      <c r="G40" s="156">
        <f t="shared" si="4"/>
        <v>21</v>
      </c>
      <c r="H40" s="156">
        <f t="shared" si="4"/>
        <v>10</v>
      </c>
      <c r="I40" s="156">
        <f t="shared" si="4"/>
        <v>4</v>
      </c>
      <c r="J40" s="156">
        <f t="shared" si="4"/>
        <v>2</v>
      </c>
      <c r="K40" s="156">
        <f t="shared" si="4"/>
        <v>4</v>
      </c>
      <c r="L40" s="156"/>
      <c r="M40" s="156"/>
      <c r="N40" s="156"/>
      <c r="O40" s="156"/>
      <c r="P40" s="156">
        <f>P37+P38+P39</f>
        <v>0</v>
      </c>
      <c r="Q40" s="156">
        <f>Q37+Q38+Q39</f>
        <v>0</v>
      </c>
      <c r="R40" s="156">
        <f>R37+R38+R39</f>
        <v>0</v>
      </c>
      <c r="S40" s="156">
        <f>S37+S38+S39</f>
        <v>7</v>
      </c>
      <c r="T40" s="156">
        <f>T37+T38+T39</f>
        <v>0</v>
      </c>
    </row>
    <row r="41" spans="1:20" ht="15.75">
      <c r="A41" s="20"/>
      <c r="B41" s="686" t="s">
        <v>15</v>
      </c>
      <c r="C41" s="687"/>
      <c r="D41" s="256">
        <v>32</v>
      </c>
      <c r="E41" s="410">
        <v>50</v>
      </c>
      <c r="F41" s="13">
        <v>14</v>
      </c>
      <c r="G41" s="13">
        <v>15</v>
      </c>
      <c r="H41" s="21">
        <v>14</v>
      </c>
      <c r="I41" s="21">
        <v>1</v>
      </c>
      <c r="J41" s="21">
        <v>12</v>
      </c>
      <c r="K41" s="21">
        <v>1</v>
      </c>
      <c r="L41" s="88"/>
      <c r="M41" s="16"/>
      <c r="N41" s="16"/>
      <c r="O41" s="16"/>
      <c r="P41" s="13"/>
      <c r="Q41" s="13"/>
      <c r="R41" s="13"/>
      <c r="S41" s="13"/>
      <c r="T41" s="221"/>
    </row>
    <row r="42" spans="1:20" ht="15.75">
      <c r="A42" s="20"/>
      <c r="B42" s="686" t="s">
        <v>16</v>
      </c>
      <c r="C42" s="687"/>
      <c r="D42" s="256">
        <v>33</v>
      </c>
      <c r="E42" s="410">
        <v>54</v>
      </c>
      <c r="F42" s="13">
        <v>1</v>
      </c>
      <c r="G42" s="13">
        <v>1</v>
      </c>
      <c r="H42" s="21">
        <v>1</v>
      </c>
      <c r="I42" s="21"/>
      <c r="J42" s="21">
        <v>1</v>
      </c>
      <c r="K42" s="21"/>
      <c r="L42" s="88"/>
      <c r="M42" s="16"/>
      <c r="N42" s="16"/>
      <c r="O42" s="16"/>
      <c r="P42" s="13"/>
      <c r="Q42" s="13"/>
      <c r="R42" s="13"/>
      <c r="S42" s="13"/>
      <c r="T42" s="221"/>
    </row>
    <row r="43" spans="1:20" ht="15.75">
      <c r="A43" s="20"/>
      <c r="B43" s="686" t="s">
        <v>17</v>
      </c>
      <c r="C43" s="687"/>
      <c r="D43" s="28">
        <v>34</v>
      </c>
      <c r="E43" s="13">
        <v>7</v>
      </c>
      <c r="F43" s="13">
        <v>1</v>
      </c>
      <c r="G43" s="13">
        <v>1</v>
      </c>
      <c r="H43" s="21"/>
      <c r="I43" s="21"/>
      <c r="J43" s="21"/>
      <c r="K43" s="21"/>
      <c r="L43" s="88"/>
      <c r="M43" s="16"/>
      <c r="N43" s="16"/>
      <c r="O43" s="16"/>
      <c r="P43" s="13"/>
      <c r="Q43" s="13"/>
      <c r="R43" s="13"/>
      <c r="S43" s="13"/>
      <c r="T43" s="221"/>
    </row>
    <row r="44" spans="1:20" ht="15.75" customHeight="1">
      <c r="A44" s="20"/>
      <c r="B44" s="702" t="s">
        <v>360</v>
      </c>
      <c r="C44" s="252" t="s">
        <v>51</v>
      </c>
      <c r="D44" s="253">
        <v>35</v>
      </c>
      <c r="E44" s="407">
        <v>3</v>
      </c>
      <c r="F44" s="195">
        <v>2</v>
      </c>
      <c r="G44" s="195">
        <v>2</v>
      </c>
      <c r="H44" s="195">
        <v>1</v>
      </c>
      <c r="I44" s="195">
        <v>1</v>
      </c>
      <c r="J44" s="195"/>
      <c r="K44" s="195"/>
      <c r="L44" s="195"/>
      <c r="M44" s="195"/>
      <c r="N44" s="195"/>
      <c r="O44" s="195"/>
      <c r="P44" s="195"/>
      <c r="Q44" s="195"/>
      <c r="R44" s="195"/>
      <c r="S44" s="195">
        <v>1</v>
      </c>
      <c r="T44" s="254"/>
    </row>
    <row r="45" spans="1:20" ht="15.75">
      <c r="A45" s="20"/>
      <c r="B45" s="703"/>
      <c r="C45" s="183" t="s">
        <v>18</v>
      </c>
      <c r="D45" s="258">
        <v>36</v>
      </c>
      <c r="E45" s="406">
        <v>5</v>
      </c>
      <c r="F45" s="195">
        <v>0</v>
      </c>
      <c r="G45" s="195">
        <v>0</v>
      </c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254"/>
    </row>
    <row r="46" spans="1:20" ht="15.75">
      <c r="A46" s="20"/>
      <c r="B46" s="703"/>
      <c r="C46" s="183" t="s">
        <v>52</v>
      </c>
      <c r="D46" s="258">
        <v>37</v>
      </c>
      <c r="E46" s="408">
        <v>4</v>
      </c>
      <c r="F46" s="195">
        <v>0</v>
      </c>
      <c r="G46" s="195">
        <v>0</v>
      </c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254"/>
    </row>
    <row r="47" spans="1:20" ht="15.75">
      <c r="A47" s="20"/>
      <c r="B47" s="703"/>
      <c r="C47" s="183" t="s">
        <v>53</v>
      </c>
      <c r="D47" s="253">
        <v>38</v>
      </c>
      <c r="E47" s="407">
        <v>4</v>
      </c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254"/>
    </row>
    <row r="48" spans="1:20" ht="30" customHeight="1">
      <c r="A48" s="20"/>
      <c r="B48" s="704"/>
      <c r="C48" s="183" t="s">
        <v>122</v>
      </c>
      <c r="D48" s="253">
        <v>39</v>
      </c>
      <c r="E48" s="407">
        <v>19</v>
      </c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254"/>
    </row>
    <row r="49" spans="1:20" ht="45" customHeight="1">
      <c r="A49" s="20"/>
      <c r="B49" s="739" t="s">
        <v>78</v>
      </c>
      <c r="C49" s="740"/>
      <c r="D49" s="29">
        <v>40</v>
      </c>
      <c r="E49" s="13">
        <v>32</v>
      </c>
      <c r="F49" s="13">
        <v>5</v>
      </c>
      <c r="G49" s="13">
        <v>5</v>
      </c>
      <c r="H49" s="21">
        <v>3</v>
      </c>
      <c r="I49" s="21"/>
      <c r="J49" s="21">
        <v>3</v>
      </c>
      <c r="K49" s="21"/>
      <c r="L49" s="88"/>
      <c r="M49" s="16"/>
      <c r="N49" s="16"/>
      <c r="O49" s="16"/>
      <c r="P49" s="13"/>
      <c r="Q49" s="13"/>
      <c r="R49" s="13"/>
      <c r="S49" s="13"/>
      <c r="T49" s="221"/>
    </row>
    <row r="50" spans="1:20" ht="30" customHeight="1">
      <c r="A50" s="20"/>
      <c r="B50" s="708" t="s">
        <v>33</v>
      </c>
      <c r="C50" s="709"/>
      <c r="D50" s="451">
        <v>41</v>
      </c>
      <c r="E50" s="158">
        <f aca="true" t="shared" si="5" ref="E50:K50">SUM(E41,E42,E43,E44,E45,E46,E47,E48,E49)</f>
        <v>178</v>
      </c>
      <c r="F50" s="158">
        <f t="shared" si="5"/>
        <v>23</v>
      </c>
      <c r="G50" s="158">
        <f>SUM(G41,G42,G43,G44,G45,G46,G47,G48,G49)</f>
        <v>24</v>
      </c>
      <c r="H50" s="158">
        <f>SUM(H41,H42,H43,H44,H45,H46,H47,H48,H49)</f>
        <v>19</v>
      </c>
      <c r="I50" s="158">
        <f t="shared" si="5"/>
        <v>2</v>
      </c>
      <c r="J50" s="158">
        <f t="shared" si="5"/>
        <v>16</v>
      </c>
      <c r="K50" s="158">
        <f t="shared" si="5"/>
        <v>1</v>
      </c>
      <c r="L50" s="158"/>
      <c r="M50" s="158"/>
      <c r="N50" s="158"/>
      <c r="O50" s="158"/>
      <c r="P50" s="158">
        <f>SUM(P41,P42,P43,P44,P45,P46,P47,P48,P49)</f>
        <v>0</v>
      </c>
      <c r="Q50" s="158">
        <f>SUM(Q41,Q42,Q43,Q44,Q45,Q46,Q47,Q48,Q49)</f>
        <v>0</v>
      </c>
      <c r="R50" s="158">
        <f>SUM(R41,R42,R43,R44,R45,R46,R47,R48,R49)</f>
        <v>0</v>
      </c>
      <c r="S50" s="158">
        <f>SUM(S41,S42,S43,S44,S45,S46,S47,S48,S49)</f>
        <v>1</v>
      </c>
      <c r="T50" s="158">
        <f>SUM(T41,T42,T43,T44,T45,T46,T47,T48,T49)</f>
        <v>0</v>
      </c>
    </row>
    <row r="51" spans="1:20" ht="15.75">
      <c r="A51" s="20"/>
      <c r="B51" s="686" t="s">
        <v>19</v>
      </c>
      <c r="C51" s="687"/>
      <c r="D51" s="256">
        <v>42</v>
      </c>
      <c r="E51" s="410"/>
      <c r="F51" s="13"/>
      <c r="G51" s="13"/>
      <c r="H51" s="21"/>
      <c r="I51" s="21"/>
      <c r="J51" s="21"/>
      <c r="K51" s="21"/>
      <c r="L51" s="88"/>
      <c r="M51" s="16"/>
      <c r="N51" s="16"/>
      <c r="O51" s="16"/>
      <c r="P51" s="13"/>
      <c r="Q51" s="13"/>
      <c r="R51" s="13"/>
      <c r="S51" s="13"/>
      <c r="T51" s="358"/>
    </row>
    <row r="52" spans="1:20" ht="15.75">
      <c r="A52" s="20"/>
      <c r="B52" s="686" t="s">
        <v>367</v>
      </c>
      <c r="C52" s="687"/>
      <c r="D52" s="256">
        <v>43</v>
      </c>
      <c r="E52" s="410">
        <v>3</v>
      </c>
      <c r="F52" s="13">
        <v>1</v>
      </c>
      <c r="G52" s="13">
        <v>4</v>
      </c>
      <c r="H52" s="21">
        <v>1</v>
      </c>
      <c r="I52" s="21"/>
      <c r="J52" s="21"/>
      <c r="K52" s="21">
        <v>1</v>
      </c>
      <c r="L52" s="88"/>
      <c r="M52" s="16"/>
      <c r="N52" s="16"/>
      <c r="O52" s="16"/>
      <c r="P52" s="13"/>
      <c r="Q52" s="13"/>
      <c r="R52" s="13"/>
      <c r="S52" s="13">
        <v>2</v>
      </c>
      <c r="T52" s="358"/>
    </row>
    <row r="53" spans="1:20" ht="15.75">
      <c r="A53" s="20"/>
      <c r="B53" s="686" t="s">
        <v>20</v>
      </c>
      <c r="C53" s="687"/>
      <c r="D53" s="28">
        <v>44</v>
      </c>
      <c r="E53" s="13"/>
      <c r="F53" s="13"/>
      <c r="G53" s="13"/>
      <c r="H53" s="21"/>
      <c r="I53" s="21"/>
      <c r="J53" s="21"/>
      <c r="K53" s="21"/>
      <c r="L53" s="88"/>
      <c r="M53" s="16"/>
      <c r="N53" s="16"/>
      <c r="O53" s="16"/>
      <c r="P53" s="13"/>
      <c r="Q53" s="13"/>
      <c r="R53" s="13"/>
      <c r="S53" s="13"/>
      <c r="T53" s="358"/>
    </row>
    <row r="54" spans="1:20" ht="15.75">
      <c r="A54" s="20"/>
      <c r="B54" s="686" t="s">
        <v>80</v>
      </c>
      <c r="C54" s="687"/>
      <c r="D54" s="29">
        <v>45</v>
      </c>
      <c r="E54" s="13"/>
      <c r="F54" s="13"/>
      <c r="G54" s="13"/>
      <c r="H54" s="21"/>
      <c r="I54" s="21"/>
      <c r="J54" s="21"/>
      <c r="K54" s="21"/>
      <c r="L54" s="88"/>
      <c r="M54" s="16"/>
      <c r="N54" s="16"/>
      <c r="O54" s="16"/>
      <c r="P54" s="13"/>
      <c r="Q54" s="13"/>
      <c r="R54" s="13"/>
      <c r="S54" s="13"/>
      <c r="T54" s="358"/>
    </row>
    <row r="55" spans="1:20" ht="15.75">
      <c r="A55" s="20"/>
      <c r="B55" s="671" t="s">
        <v>54</v>
      </c>
      <c r="C55" s="672"/>
      <c r="D55" s="260">
        <v>46</v>
      </c>
      <c r="E55" s="158">
        <f>E51+E52+E53+E54</f>
        <v>3</v>
      </c>
      <c r="F55" s="158">
        <f aca="true" t="shared" si="6" ref="F55:K55">F51+F52+F53+F54</f>
        <v>1</v>
      </c>
      <c r="G55" s="158">
        <f>G51+G52+G53+G54</f>
        <v>4</v>
      </c>
      <c r="H55" s="158">
        <f t="shared" si="6"/>
        <v>1</v>
      </c>
      <c r="I55" s="158">
        <f t="shared" si="6"/>
        <v>0</v>
      </c>
      <c r="J55" s="158">
        <f t="shared" si="6"/>
        <v>0</v>
      </c>
      <c r="K55" s="158">
        <f t="shared" si="6"/>
        <v>1</v>
      </c>
      <c r="L55" s="158"/>
      <c r="M55" s="158"/>
      <c r="N55" s="158"/>
      <c r="O55" s="158"/>
      <c r="P55" s="158">
        <f>P51+P52+P53+P54</f>
        <v>0</v>
      </c>
      <c r="Q55" s="158">
        <f>Q51+Q52+Q53+Q54</f>
        <v>0</v>
      </c>
      <c r="R55" s="158">
        <f>R51+R52+R53+R54</f>
        <v>0</v>
      </c>
      <c r="S55" s="158">
        <f>S51+S52+S53+S54</f>
        <v>2</v>
      </c>
      <c r="T55" s="158">
        <f>T51+T52+T53+T54</f>
        <v>0</v>
      </c>
    </row>
    <row r="56" spans="1:20" ht="15.75" customHeight="1">
      <c r="A56" s="20"/>
      <c r="B56" s="674" t="s">
        <v>55</v>
      </c>
      <c r="C56" s="54" t="s">
        <v>106</v>
      </c>
      <c r="D56" s="256">
        <v>47</v>
      </c>
      <c r="E56" s="410"/>
      <c r="F56" s="13"/>
      <c r="G56" s="13"/>
      <c r="H56" s="21"/>
      <c r="I56" s="21"/>
      <c r="J56" s="21"/>
      <c r="K56" s="21"/>
      <c r="L56" s="88"/>
      <c r="M56" s="16"/>
      <c r="N56" s="16"/>
      <c r="O56" s="16"/>
      <c r="P56" s="13"/>
      <c r="Q56" s="13"/>
      <c r="R56" s="13"/>
      <c r="S56" s="13"/>
      <c r="T56" s="358"/>
    </row>
    <row r="57" spans="1:20" ht="31.5">
      <c r="A57" s="20"/>
      <c r="B57" s="675"/>
      <c r="C57" s="15" t="s">
        <v>81</v>
      </c>
      <c r="D57" s="256">
        <v>48</v>
      </c>
      <c r="E57" s="410"/>
      <c r="F57" s="13"/>
      <c r="G57" s="13"/>
      <c r="H57" s="21"/>
      <c r="I57" s="21"/>
      <c r="J57" s="21"/>
      <c r="K57" s="21"/>
      <c r="L57" s="88"/>
      <c r="M57" s="16"/>
      <c r="N57" s="16"/>
      <c r="O57" s="16"/>
      <c r="P57" s="13"/>
      <c r="Q57" s="13"/>
      <c r="R57" s="13"/>
      <c r="S57" s="13"/>
      <c r="T57" s="358"/>
    </row>
    <row r="58" spans="1:20" ht="15.75">
      <c r="A58" s="20"/>
      <c r="B58" s="675"/>
      <c r="C58" s="54" t="s">
        <v>107</v>
      </c>
      <c r="D58" s="256">
        <v>49</v>
      </c>
      <c r="E58" s="410"/>
      <c r="F58" s="13"/>
      <c r="G58" s="13"/>
      <c r="H58" s="21"/>
      <c r="I58" s="21"/>
      <c r="J58" s="21"/>
      <c r="K58" s="21"/>
      <c r="L58" s="88"/>
      <c r="M58" s="16"/>
      <c r="N58" s="16"/>
      <c r="O58" s="16"/>
      <c r="P58" s="13"/>
      <c r="Q58" s="13"/>
      <c r="R58" s="13"/>
      <c r="S58" s="13"/>
      <c r="T58" s="358"/>
    </row>
    <row r="59" spans="1:20" ht="31.5">
      <c r="A59" s="20"/>
      <c r="B59" s="675"/>
      <c r="C59" s="15" t="s">
        <v>82</v>
      </c>
      <c r="D59" s="256">
        <v>50</v>
      </c>
      <c r="E59" s="410"/>
      <c r="F59" s="13"/>
      <c r="G59" s="13"/>
      <c r="H59" s="21"/>
      <c r="I59" s="21"/>
      <c r="J59" s="21"/>
      <c r="K59" s="21"/>
      <c r="L59" s="88"/>
      <c r="M59" s="16"/>
      <c r="N59" s="16"/>
      <c r="O59" s="16"/>
      <c r="P59" s="13"/>
      <c r="Q59" s="13"/>
      <c r="R59" s="13"/>
      <c r="S59" s="13"/>
      <c r="T59" s="358"/>
    </row>
    <row r="60" spans="1:20" ht="30.75" customHeight="1">
      <c r="A60" s="20"/>
      <c r="B60" s="676"/>
      <c r="C60" s="54" t="s">
        <v>118</v>
      </c>
      <c r="D60" s="256">
        <v>51</v>
      </c>
      <c r="E60" s="410">
        <v>2</v>
      </c>
      <c r="F60" s="13">
        <v>1</v>
      </c>
      <c r="G60" s="13">
        <v>2</v>
      </c>
      <c r="H60" s="21">
        <v>1</v>
      </c>
      <c r="I60" s="21"/>
      <c r="J60" s="21"/>
      <c r="K60" s="21">
        <v>1</v>
      </c>
      <c r="L60" s="88"/>
      <c r="M60" s="16"/>
      <c r="N60" s="16"/>
      <c r="O60" s="16"/>
      <c r="P60" s="13"/>
      <c r="Q60" s="13"/>
      <c r="R60" s="13"/>
      <c r="S60" s="13">
        <v>1</v>
      </c>
      <c r="T60" s="358"/>
    </row>
    <row r="61" spans="1:20" ht="15.75">
      <c r="A61" s="20"/>
      <c r="B61" s="671" t="s">
        <v>56</v>
      </c>
      <c r="C61" s="672"/>
      <c r="D61" s="260">
        <v>52</v>
      </c>
      <c r="E61" s="409">
        <f>E56+E57+E58+E59+E60</f>
        <v>2</v>
      </c>
      <c r="F61" s="409">
        <f aca="true" t="shared" si="7" ref="F61:K61">F56+F57+F58+F59+F60</f>
        <v>1</v>
      </c>
      <c r="G61" s="409">
        <f t="shared" si="7"/>
        <v>2</v>
      </c>
      <c r="H61" s="409">
        <f t="shared" si="7"/>
        <v>1</v>
      </c>
      <c r="I61" s="409">
        <f t="shared" si="7"/>
        <v>0</v>
      </c>
      <c r="J61" s="409">
        <f t="shared" si="7"/>
        <v>0</v>
      </c>
      <c r="K61" s="409">
        <f t="shared" si="7"/>
        <v>1</v>
      </c>
      <c r="L61" s="409"/>
      <c r="M61" s="409"/>
      <c r="N61" s="409"/>
      <c r="O61" s="409"/>
      <c r="P61" s="409">
        <f>P56+P57+P58+P59+P60</f>
        <v>0</v>
      </c>
      <c r="Q61" s="409">
        <f>Q56+Q57+Q58+Q59+Q60</f>
        <v>0</v>
      </c>
      <c r="R61" s="409">
        <f>R56+R57+R58+R59+R60</f>
        <v>0</v>
      </c>
      <c r="S61" s="409">
        <f>S56+S57+S58+S59+S60</f>
        <v>1</v>
      </c>
      <c r="T61" s="409">
        <f>T56+T57+T58+T59+T60</f>
        <v>0</v>
      </c>
    </row>
    <row r="62" spans="1:20" ht="15.75" customHeight="1">
      <c r="A62" s="20"/>
      <c r="B62" s="677" t="s">
        <v>45</v>
      </c>
      <c r="C62" s="13" t="s">
        <v>46</v>
      </c>
      <c r="D62" s="256">
        <v>53</v>
      </c>
      <c r="E62" s="410"/>
      <c r="F62" s="13"/>
      <c r="G62" s="13"/>
      <c r="H62" s="21"/>
      <c r="I62" s="21"/>
      <c r="J62" s="21"/>
      <c r="K62" s="21"/>
      <c r="L62" s="88"/>
      <c r="M62" s="16"/>
      <c r="N62" s="16"/>
      <c r="O62" s="16"/>
      <c r="P62" s="13"/>
      <c r="Q62" s="13"/>
      <c r="R62" s="13"/>
      <c r="S62" s="13"/>
      <c r="T62" s="358"/>
    </row>
    <row r="63" spans="1:20" ht="15.75">
      <c r="A63" s="20"/>
      <c r="B63" s="678"/>
      <c r="C63" s="13" t="s">
        <v>47</v>
      </c>
      <c r="D63" s="256">
        <v>54</v>
      </c>
      <c r="E63" s="410"/>
      <c r="F63" s="13"/>
      <c r="G63" s="13"/>
      <c r="H63" s="21"/>
      <c r="I63" s="21"/>
      <c r="J63" s="21"/>
      <c r="K63" s="21"/>
      <c r="L63" s="88"/>
      <c r="M63" s="16"/>
      <c r="N63" s="16"/>
      <c r="O63" s="16"/>
      <c r="P63" s="13"/>
      <c r="Q63" s="13"/>
      <c r="R63" s="13"/>
      <c r="S63" s="13"/>
      <c r="T63" s="358"/>
    </row>
    <row r="64" spans="1:20" ht="15.75">
      <c r="A64" s="20"/>
      <c r="B64" s="678"/>
      <c r="C64" s="13" t="s">
        <v>41</v>
      </c>
      <c r="D64" s="256">
        <v>55</v>
      </c>
      <c r="E64" s="410"/>
      <c r="F64" s="13"/>
      <c r="G64" s="13"/>
      <c r="H64" s="21"/>
      <c r="I64" s="21"/>
      <c r="J64" s="21"/>
      <c r="K64" s="21"/>
      <c r="L64" s="88"/>
      <c r="M64" s="16"/>
      <c r="N64" s="16"/>
      <c r="O64" s="16"/>
      <c r="P64" s="13"/>
      <c r="Q64" s="13"/>
      <c r="R64" s="13"/>
      <c r="S64" s="13"/>
      <c r="T64" s="358"/>
    </row>
    <row r="65" spans="1:20" ht="15.75">
      <c r="A65" s="20"/>
      <c r="B65" s="678"/>
      <c r="C65" s="13" t="s">
        <v>83</v>
      </c>
      <c r="D65" s="256">
        <v>56</v>
      </c>
      <c r="E65" s="410"/>
      <c r="F65" s="13"/>
      <c r="G65" s="13"/>
      <c r="H65" s="21"/>
      <c r="I65" s="21"/>
      <c r="J65" s="21"/>
      <c r="K65" s="21"/>
      <c r="L65" s="88"/>
      <c r="M65" s="16"/>
      <c r="N65" s="16"/>
      <c r="O65" s="16"/>
      <c r="P65" s="13"/>
      <c r="Q65" s="13"/>
      <c r="R65" s="13"/>
      <c r="S65" s="13"/>
      <c r="T65" s="358"/>
    </row>
    <row r="66" spans="1:20" ht="15.75">
      <c r="A66" s="20"/>
      <c r="B66" s="678"/>
      <c r="C66" s="13" t="s">
        <v>84</v>
      </c>
      <c r="D66" s="256">
        <v>57</v>
      </c>
      <c r="E66" s="410"/>
      <c r="F66" s="13"/>
      <c r="G66" s="13"/>
      <c r="H66" s="21"/>
      <c r="I66" s="21"/>
      <c r="J66" s="21"/>
      <c r="K66" s="21"/>
      <c r="L66" s="88"/>
      <c r="M66" s="16"/>
      <c r="N66" s="16"/>
      <c r="O66" s="16"/>
      <c r="P66" s="13"/>
      <c r="Q66" s="13"/>
      <c r="R66" s="13"/>
      <c r="S66" s="13"/>
      <c r="T66" s="358"/>
    </row>
    <row r="67" spans="1:20" ht="15.75">
      <c r="A67" s="20"/>
      <c r="B67" s="679"/>
      <c r="C67" s="13" t="s">
        <v>48</v>
      </c>
      <c r="D67" s="444">
        <v>58</v>
      </c>
      <c r="E67" s="13"/>
      <c r="F67" s="13"/>
      <c r="G67" s="13"/>
      <c r="H67" s="21"/>
      <c r="I67" s="21"/>
      <c r="J67" s="21"/>
      <c r="K67" s="21"/>
      <c r="L67" s="88"/>
      <c r="M67" s="16"/>
      <c r="N67" s="16"/>
      <c r="O67" s="16"/>
      <c r="P67" s="13"/>
      <c r="Q67" s="13"/>
      <c r="R67" s="13"/>
      <c r="S67" s="13"/>
      <c r="T67" s="358"/>
    </row>
    <row r="68" spans="1:20" ht="15.75">
      <c r="A68" s="20"/>
      <c r="B68" s="671" t="s">
        <v>57</v>
      </c>
      <c r="C68" s="672"/>
      <c r="D68" s="154">
        <v>59</v>
      </c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</row>
    <row r="69" spans="1:20" ht="15.75" customHeight="1">
      <c r="A69" s="20"/>
      <c r="B69" s="677" t="s">
        <v>49</v>
      </c>
      <c r="C69" s="276" t="s">
        <v>119</v>
      </c>
      <c r="D69" s="28">
        <v>60</v>
      </c>
      <c r="E69" s="13">
        <v>5</v>
      </c>
      <c r="F69" s="13">
        <v>3</v>
      </c>
      <c r="G69" s="13">
        <v>3</v>
      </c>
      <c r="H69" s="21"/>
      <c r="I69" s="21"/>
      <c r="J69" s="21"/>
      <c r="K69" s="21"/>
      <c r="L69" s="88"/>
      <c r="M69" s="16"/>
      <c r="N69" s="16"/>
      <c r="O69" s="16"/>
      <c r="P69" s="13"/>
      <c r="Q69" s="13"/>
      <c r="R69" s="13"/>
      <c r="S69" s="13"/>
      <c r="T69" s="358"/>
    </row>
    <row r="70" spans="1:20" ht="15.75">
      <c r="A70" s="20"/>
      <c r="B70" s="678"/>
      <c r="C70" s="13" t="s">
        <v>407</v>
      </c>
      <c r="D70" s="29">
        <v>61</v>
      </c>
      <c r="E70" s="13">
        <v>1</v>
      </c>
      <c r="F70" s="13"/>
      <c r="G70" s="13"/>
      <c r="H70" s="21"/>
      <c r="I70" s="21"/>
      <c r="J70" s="21"/>
      <c r="K70" s="21"/>
      <c r="L70" s="88"/>
      <c r="M70" s="16"/>
      <c r="N70" s="16"/>
      <c r="O70" s="16"/>
      <c r="P70" s="13"/>
      <c r="Q70" s="13"/>
      <c r="R70" s="13"/>
      <c r="S70" s="13"/>
      <c r="T70" s="358"/>
    </row>
    <row r="71" spans="1:20" ht="15.75">
      <c r="A71" s="20"/>
      <c r="B71" s="678"/>
      <c r="C71" s="276" t="s">
        <v>108</v>
      </c>
      <c r="D71" s="29">
        <v>62</v>
      </c>
      <c r="E71" s="13"/>
      <c r="F71" s="13"/>
      <c r="G71" s="13"/>
      <c r="H71" s="21"/>
      <c r="I71" s="21"/>
      <c r="J71" s="21"/>
      <c r="K71" s="21"/>
      <c r="L71" s="88"/>
      <c r="M71" s="16"/>
      <c r="N71" s="16"/>
      <c r="O71" s="16"/>
      <c r="P71" s="13"/>
      <c r="Q71" s="13"/>
      <c r="R71" s="13"/>
      <c r="S71" s="13"/>
      <c r="T71" s="358"/>
    </row>
    <row r="72" spans="1:20" ht="15.75">
      <c r="A72" s="20"/>
      <c r="B72" s="678"/>
      <c r="C72" s="277" t="s">
        <v>407</v>
      </c>
      <c r="D72" s="29">
        <v>63</v>
      </c>
      <c r="E72" s="13"/>
      <c r="F72" s="13"/>
      <c r="G72" s="13"/>
      <c r="H72" s="21"/>
      <c r="I72" s="21"/>
      <c r="J72" s="21"/>
      <c r="K72" s="21"/>
      <c r="L72" s="88"/>
      <c r="M72" s="16"/>
      <c r="N72" s="16"/>
      <c r="O72" s="16"/>
      <c r="P72" s="13"/>
      <c r="Q72" s="13"/>
      <c r="R72" s="13"/>
      <c r="S72" s="13"/>
      <c r="T72" s="358"/>
    </row>
    <row r="73" spans="1:20" ht="15.75">
      <c r="A73" s="20"/>
      <c r="B73" s="678"/>
      <c r="C73" s="276" t="s">
        <v>163</v>
      </c>
      <c r="D73" s="278">
        <v>64</v>
      </c>
      <c r="E73" s="410">
        <v>3</v>
      </c>
      <c r="F73" s="13">
        <v>1</v>
      </c>
      <c r="G73" s="13">
        <v>1</v>
      </c>
      <c r="H73" s="21"/>
      <c r="I73" s="21"/>
      <c r="J73" s="21"/>
      <c r="K73" s="21"/>
      <c r="L73" s="88"/>
      <c r="M73" s="16"/>
      <c r="N73" s="16"/>
      <c r="O73" s="16"/>
      <c r="P73" s="13"/>
      <c r="Q73" s="13"/>
      <c r="R73" s="13"/>
      <c r="S73" s="13"/>
      <c r="T73" s="358"/>
    </row>
    <row r="74" spans="1:20" ht="15.75">
      <c r="A74" s="20"/>
      <c r="B74" s="678"/>
      <c r="C74" s="277" t="s">
        <v>407</v>
      </c>
      <c r="D74" s="256">
        <v>65</v>
      </c>
      <c r="E74" s="410"/>
      <c r="F74" s="13"/>
      <c r="G74" s="13"/>
      <c r="H74" s="21"/>
      <c r="I74" s="21"/>
      <c r="J74" s="21"/>
      <c r="K74" s="21"/>
      <c r="L74" s="88"/>
      <c r="M74" s="16"/>
      <c r="N74" s="16"/>
      <c r="O74" s="16"/>
      <c r="P74" s="13"/>
      <c r="Q74" s="13"/>
      <c r="R74" s="13"/>
      <c r="S74" s="13"/>
      <c r="T74" s="358"/>
    </row>
    <row r="75" spans="1:20" ht="15.75">
      <c r="A75" s="20"/>
      <c r="B75" s="678"/>
      <c r="C75" s="13" t="s">
        <v>408</v>
      </c>
      <c r="D75" s="256">
        <v>66</v>
      </c>
      <c r="E75" s="410">
        <v>18</v>
      </c>
      <c r="F75" s="13">
        <v>4</v>
      </c>
      <c r="G75" s="13">
        <v>4</v>
      </c>
      <c r="H75" s="21"/>
      <c r="I75" s="21"/>
      <c r="J75" s="21"/>
      <c r="K75" s="21"/>
      <c r="L75" s="88"/>
      <c r="M75" s="16"/>
      <c r="N75" s="16"/>
      <c r="O75" s="16"/>
      <c r="P75" s="13"/>
      <c r="Q75" s="13"/>
      <c r="R75" s="13"/>
      <c r="S75" s="13"/>
      <c r="T75" s="358"/>
    </row>
    <row r="76" spans="1:20" ht="15.75">
      <c r="A76" s="20"/>
      <c r="B76" s="678"/>
      <c r="C76" s="13" t="s">
        <v>161</v>
      </c>
      <c r="D76" s="256">
        <v>67</v>
      </c>
      <c r="E76" s="410"/>
      <c r="F76" s="14"/>
      <c r="G76" s="13"/>
      <c r="H76" s="21"/>
      <c r="I76" s="21"/>
      <c r="J76" s="21"/>
      <c r="K76" s="21"/>
      <c r="L76" s="88"/>
      <c r="M76" s="16"/>
      <c r="N76" s="16"/>
      <c r="O76" s="16"/>
      <c r="P76" s="13"/>
      <c r="Q76" s="13"/>
      <c r="R76" s="13"/>
      <c r="S76" s="13"/>
      <c r="T76" s="358"/>
    </row>
    <row r="77" spans="1:20" ht="15.75">
      <c r="A77" s="20"/>
      <c r="B77" s="678"/>
      <c r="C77" s="13" t="s">
        <v>110</v>
      </c>
      <c r="D77" s="256">
        <v>68</v>
      </c>
      <c r="E77" s="410">
        <v>2</v>
      </c>
      <c r="F77" s="13">
        <v>2</v>
      </c>
      <c r="G77" s="13">
        <v>7</v>
      </c>
      <c r="H77" s="21"/>
      <c r="I77" s="21"/>
      <c r="J77" s="21"/>
      <c r="K77" s="21"/>
      <c r="L77" s="88"/>
      <c r="M77" s="16"/>
      <c r="N77" s="16"/>
      <c r="O77" s="16"/>
      <c r="P77" s="13"/>
      <c r="Q77" s="13"/>
      <c r="R77" s="13"/>
      <c r="S77" s="13"/>
      <c r="T77" s="358"/>
    </row>
    <row r="78" spans="1:20" ht="15.75">
      <c r="A78" s="20"/>
      <c r="B78" s="678"/>
      <c r="C78" s="13" t="s">
        <v>398</v>
      </c>
      <c r="D78" s="256">
        <v>69</v>
      </c>
      <c r="E78" s="410"/>
      <c r="F78" s="13"/>
      <c r="G78" s="13"/>
      <c r="H78" s="21"/>
      <c r="I78" s="21"/>
      <c r="J78" s="21"/>
      <c r="K78" s="21"/>
      <c r="L78" s="88"/>
      <c r="M78" s="16"/>
      <c r="N78" s="16"/>
      <c r="O78" s="16"/>
      <c r="P78" s="13"/>
      <c r="Q78" s="13"/>
      <c r="R78" s="13"/>
      <c r="S78" s="13"/>
      <c r="T78" s="358"/>
    </row>
    <row r="79" spans="1:20" ht="18.75">
      <c r="A79" s="20"/>
      <c r="B79" s="679"/>
      <c r="C79" s="13" t="s">
        <v>124</v>
      </c>
      <c r="D79" s="256">
        <v>70</v>
      </c>
      <c r="E79" s="410">
        <v>5</v>
      </c>
      <c r="F79" s="13"/>
      <c r="G79" s="13"/>
      <c r="H79" s="21"/>
      <c r="I79" s="21"/>
      <c r="J79" s="21"/>
      <c r="K79" s="21"/>
      <c r="L79" s="88"/>
      <c r="M79" s="16"/>
      <c r="N79" s="16"/>
      <c r="O79" s="16"/>
      <c r="P79" s="13"/>
      <c r="Q79" s="13"/>
      <c r="R79" s="13"/>
      <c r="S79" s="13"/>
      <c r="T79" s="358"/>
    </row>
    <row r="80" spans="1:20" ht="15.75">
      <c r="A80" s="20"/>
      <c r="B80" s="671" t="s">
        <v>58</v>
      </c>
      <c r="C80" s="672"/>
      <c r="D80" s="154">
        <v>71</v>
      </c>
      <c r="E80" s="409">
        <f>E69+E71+E72+E73+E74+E75+E76+E77+E78+E79</f>
        <v>33</v>
      </c>
      <c r="F80" s="409">
        <f aca="true" t="shared" si="8" ref="F80:K80">F69+F71+F72+F73+F74+F75+F76+F77+F78+F79</f>
        <v>10</v>
      </c>
      <c r="G80" s="409">
        <f t="shared" si="8"/>
        <v>15</v>
      </c>
      <c r="H80" s="409">
        <f t="shared" si="8"/>
        <v>0</v>
      </c>
      <c r="I80" s="409">
        <f t="shared" si="8"/>
        <v>0</v>
      </c>
      <c r="J80" s="409">
        <f t="shared" si="8"/>
        <v>0</v>
      </c>
      <c r="K80" s="409">
        <f t="shared" si="8"/>
        <v>0</v>
      </c>
      <c r="L80" s="409"/>
      <c r="M80" s="409"/>
      <c r="N80" s="409"/>
      <c r="O80" s="409"/>
      <c r="P80" s="409">
        <f>P69+P71+P72+P73+P74+P75+P76+P77+P78+P79</f>
        <v>0</v>
      </c>
      <c r="Q80" s="409">
        <f>Q69+Q71+Q72+Q73+Q74+Q75+Q76+Q77+Q78+Q79</f>
        <v>0</v>
      </c>
      <c r="R80" s="409">
        <f>R69+R71+R72+R73+R74+R75+R76+R77+R78+R79</f>
        <v>0</v>
      </c>
      <c r="S80" s="409">
        <f>S69+S71+S72+S73+S74+S75+S76+S77+S78+S79</f>
        <v>0</v>
      </c>
      <c r="T80" s="409">
        <f>T69+T71+T72+T73+T74+T75+T76+T77+T78+T79</f>
        <v>0</v>
      </c>
    </row>
    <row r="81" spans="1:20" ht="15.75">
      <c r="A81" s="20"/>
      <c r="B81" s="686" t="s">
        <v>112</v>
      </c>
      <c r="C81" s="687"/>
      <c r="D81" s="256">
        <v>72</v>
      </c>
      <c r="E81" s="410">
        <v>2</v>
      </c>
      <c r="F81" s="13">
        <v>2</v>
      </c>
      <c r="G81" s="13">
        <v>2</v>
      </c>
      <c r="H81" s="21"/>
      <c r="I81" s="21"/>
      <c r="J81" s="21"/>
      <c r="K81" s="21"/>
      <c r="L81" s="88"/>
      <c r="M81" s="16"/>
      <c r="N81" s="16"/>
      <c r="O81" s="16"/>
      <c r="P81" s="13"/>
      <c r="Q81" s="13"/>
      <c r="R81" s="13"/>
      <c r="S81" s="13"/>
      <c r="T81" s="358"/>
    </row>
    <row r="82" spans="1:20" ht="15.75">
      <c r="A82" s="20"/>
      <c r="B82" s="686" t="s">
        <v>113</v>
      </c>
      <c r="C82" s="687"/>
      <c r="D82" s="256">
        <v>73</v>
      </c>
      <c r="E82" s="410">
        <v>0</v>
      </c>
      <c r="F82" s="13">
        <v>0</v>
      </c>
      <c r="G82" s="13">
        <v>0</v>
      </c>
      <c r="H82" s="21"/>
      <c r="I82" s="21"/>
      <c r="J82" s="21"/>
      <c r="K82" s="21"/>
      <c r="L82" s="88"/>
      <c r="M82" s="16"/>
      <c r="N82" s="16"/>
      <c r="O82" s="16"/>
      <c r="P82" s="13"/>
      <c r="Q82" s="13"/>
      <c r="R82" s="13"/>
      <c r="S82" s="13"/>
      <c r="T82" s="358"/>
    </row>
    <row r="83" spans="1:20" ht="15.75">
      <c r="A83" s="20"/>
      <c r="B83" s="671" t="s">
        <v>114</v>
      </c>
      <c r="C83" s="672"/>
      <c r="D83" s="260">
        <v>74</v>
      </c>
      <c r="E83" s="452">
        <f>E81+E82</f>
        <v>2</v>
      </c>
      <c r="F83" s="452">
        <f>F81+F82</f>
        <v>2</v>
      </c>
      <c r="G83" s="452">
        <f>G81+G82</f>
        <v>2</v>
      </c>
      <c r="H83" s="452">
        <f>H81+H82</f>
        <v>0</v>
      </c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</row>
    <row r="84" spans="1:20" ht="15.75">
      <c r="A84" s="20"/>
      <c r="B84" s="443" t="s">
        <v>392</v>
      </c>
      <c r="C84" s="442"/>
      <c r="D84" s="262">
        <v>75</v>
      </c>
      <c r="E84" s="263"/>
      <c r="F84" s="186"/>
      <c r="G84" s="186"/>
      <c r="H84" s="187"/>
      <c r="I84" s="187"/>
      <c r="J84" s="187"/>
      <c r="K84" s="187"/>
      <c r="L84" s="187"/>
      <c r="M84" s="186"/>
      <c r="N84" s="186"/>
      <c r="O84" s="186"/>
      <c r="P84" s="186"/>
      <c r="Q84" s="186"/>
      <c r="R84" s="186"/>
      <c r="S84" s="186"/>
      <c r="T84" s="264"/>
    </row>
    <row r="85" spans="1:20" ht="15.75">
      <c r="A85" s="20"/>
      <c r="B85" s="686" t="s">
        <v>292</v>
      </c>
      <c r="C85" s="687"/>
      <c r="D85" s="256">
        <v>76</v>
      </c>
      <c r="E85" s="410"/>
      <c r="F85" s="13"/>
      <c r="G85" s="13"/>
      <c r="H85" s="21"/>
      <c r="I85" s="21"/>
      <c r="J85" s="21"/>
      <c r="K85" s="21"/>
      <c r="L85" s="88"/>
      <c r="M85" s="16"/>
      <c r="N85" s="16"/>
      <c r="O85" s="16"/>
      <c r="P85" s="13"/>
      <c r="Q85" s="13"/>
      <c r="R85" s="13"/>
      <c r="S85" s="13"/>
      <c r="T85" s="358"/>
    </row>
    <row r="86" spans="1:20" ht="15.75">
      <c r="A86" s="20"/>
      <c r="B86" s="686" t="s">
        <v>391</v>
      </c>
      <c r="C86" s="687"/>
      <c r="D86" s="256">
        <v>77</v>
      </c>
      <c r="E86" s="410"/>
      <c r="F86" s="13"/>
      <c r="G86" s="13"/>
      <c r="H86" s="21"/>
      <c r="I86" s="21"/>
      <c r="J86" s="21"/>
      <c r="K86" s="21"/>
      <c r="L86" s="88"/>
      <c r="M86" s="16"/>
      <c r="N86" s="16"/>
      <c r="O86" s="16"/>
      <c r="P86" s="13"/>
      <c r="Q86" s="13"/>
      <c r="R86" s="13"/>
      <c r="S86" s="13"/>
      <c r="T86" s="453"/>
    </row>
    <row r="87" spans="1:20" ht="15.75">
      <c r="A87" s="20"/>
      <c r="B87" s="671" t="s">
        <v>390</v>
      </c>
      <c r="C87" s="672"/>
      <c r="D87" s="260">
        <v>78</v>
      </c>
      <c r="E87" s="409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</row>
    <row r="88" spans="1:20" ht="15.75">
      <c r="A88" s="20"/>
      <c r="B88" s="688" t="s">
        <v>21</v>
      </c>
      <c r="C88" s="689"/>
      <c r="D88" s="256">
        <v>79</v>
      </c>
      <c r="E88" s="410"/>
      <c r="F88" s="13"/>
      <c r="G88" s="13"/>
      <c r="H88" s="21"/>
      <c r="I88" s="21"/>
      <c r="J88" s="21"/>
      <c r="K88" s="21"/>
      <c r="L88" s="88"/>
      <c r="M88" s="16"/>
      <c r="N88" s="16"/>
      <c r="O88" s="16"/>
      <c r="P88" s="13"/>
      <c r="Q88" s="13"/>
      <c r="R88" s="13"/>
      <c r="S88" s="13"/>
      <c r="T88" s="358"/>
    </row>
    <row r="89" spans="1:20" ht="15.75">
      <c r="A89" s="20"/>
      <c r="B89" s="688" t="s">
        <v>22</v>
      </c>
      <c r="C89" s="689"/>
      <c r="D89" s="256">
        <v>80</v>
      </c>
      <c r="E89" s="410"/>
      <c r="F89" s="13"/>
      <c r="G89" s="13"/>
      <c r="H89" s="21"/>
      <c r="I89" s="21"/>
      <c r="J89" s="21"/>
      <c r="K89" s="21"/>
      <c r="L89" s="88"/>
      <c r="M89" s="16"/>
      <c r="N89" s="16"/>
      <c r="O89" s="16"/>
      <c r="P89" s="13"/>
      <c r="Q89" s="13"/>
      <c r="R89" s="13"/>
      <c r="S89" s="13"/>
      <c r="T89" s="358"/>
    </row>
    <row r="90" spans="1:20" ht="15.75">
      <c r="A90" s="20"/>
      <c r="B90" s="671" t="s">
        <v>115</v>
      </c>
      <c r="C90" s="672"/>
      <c r="D90" s="260">
        <v>81</v>
      </c>
      <c r="E90" s="409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</row>
    <row r="91" spans="1:20" ht="15.75" customHeight="1">
      <c r="A91" s="20"/>
      <c r="B91" s="674" t="s">
        <v>50</v>
      </c>
      <c r="C91" s="13" t="s">
        <v>125</v>
      </c>
      <c r="D91" s="256">
        <v>82</v>
      </c>
      <c r="E91" s="410">
        <v>21</v>
      </c>
      <c r="F91" s="13"/>
      <c r="G91" s="13"/>
      <c r="H91" s="21"/>
      <c r="I91" s="21"/>
      <c r="J91" s="21"/>
      <c r="K91" s="21"/>
      <c r="L91" s="88"/>
      <c r="M91" s="16"/>
      <c r="N91" s="16"/>
      <c r="O91" s="16"/>
      <c r="P91" s="13"/>
      <c r="Q91" s="13"/>
      <c r="R91" s="13"/>
      <c r="S91" s="13"/>
      <c r="T91" s="358"/>
    </row>
    <row r="92" spans="1:20" ht="15.75">
      <c r="A92" s="20"/>
      <c r="B92" s="675"/>
      <c r="C92" s="13" t="s">
        <v>126</v>
      </c>
      <c r="D92" s="256">
        <v>83</v>
      </c>
      <c r="E92" s="410">
        <v>3</v>
      </c>
      <c r="F92" s="13">
        <v>1</v>
      </c>
      <c r="G92" s="13">
        <v>1</v>
      </c>
      <c r="H92" s="21">
        <v>1</v>
      </c>
      <c r="I92" s="21"/>
      <c r="J92" s="21">
        <v>1</v>
      </c>
      <c r="K92" s="21"/>
      <c r="L92" s="88"/>
      <c r="M92" s="16"/>
      <c r="N92" s="16"/>
      <c r="O92" s="16"/>
      <c r="P92" s="13"/>
      <c r="Q92" s="13"/>
      <c r="R92" s="13"/>
      <c r="S92" s="13"/>
      <c r="T92" s="358"/>
    </row>
    <row r="93" spans="1:20" ht="15.75">
      <c r="A93" s="20"/>
      <c r="B93" s="675"/>
      <c r="C93" s="13" t="s">
        <v>127</v>
      </c>
      <c r="D93" s="256">
        <v>84</v>
      </c>
      <c r="E93" s="410">
        <v>1</v>
      </c>
      <c r="F93" s="13">
        <v>1</v>
      </c>
      <c r="G93" s="13"/>
      <c r="H93" s="21"/>
      <c r="I93" s="21"/>
      <c r="J93" s="21"/>
      <c r="K93" s="21"/>
      <c r="L93" s="88"/>
      <c r="M93" s="16"/>
      <c r="N93" s="16"/>
      <c r="O93" s="16"/>
      <c r="P93" s="13"/>
      <c r="Q93" s="13"/>
      <c r="R93" s="13"/>
      <c r="S93" s="13"/>
      <c r="T93" s="358"/>
    </row>
    <row r="94" spans="1:20" ht="15.75">
      <c r="A94" s="20"/>
      <c r="B94" s="675"/>
      <c r="C94" s="13" t="s">
        <v>396</v>
      </c>
      <c r="D94" s="256">
        <v>85</v>
      </c>
      <c r="E94" s="410"/>
      <c r="F94" s="13"/>
      <c r="G94" s="13"/>
      <c r="H94" s="21"/>
      <c r="I94" s="21"/>
      <c r="J94" s="21"/>
      <c r="K94" s="21"/>
      <c r="L94" s="88"/>
      <c r="M94" s="16"/>
      <c r="N94" s="16"/>
      <c r="O94" s="16"/>
      <c r="P94" s="13"/>
      <c r="Q94" s="13"/>
      <c r="R94" s="13"/>
      <c r="S94" s="13"/>
      <c r="T94" s="358"/>
    </row>
    <row r="95" spans="1:20" ht="15.75">
      <c r="A95" s="20"/>
      <c r="B95" s="675"/>
      <c r="C95" s="13" t="s">
        <v>394</v>
      </c>
      <c r="D95" s="256">
        <v>86</v>
      </c>
      <c r="E95" s="410"/>
      <c r="F95" s="13"/>
      <c r="G95" s="13"/>
      <c r="H95" s="21"/>
      <c r="I95" s="21"/>
      <c r="J95" s="21"/>
      <c r="K95" s="21"/>
      <c r="L95" s="88"/>
      <c r="M95" s="16"/>
      <c r="N95" s="16"/>
      <c r="O95" s="16"/>
      <c r="P95" s="13"/>
      <c r="Q95" s="13"/>
      <c r="R95" s="13"/>
      <c r="S95" s="13"/>
      <c r="T95" s="358"/>
    </row>
    <row r="96" spans="1:20" ht="15.75">
      <c r="A96" s="20"/>
      <c r="B96" s="675"/>
      <c r="C96" s="13" t="s">
        <v>128</v>
      </c>
      <c r="D96" s="265">
        <v>87</v>
      </c>
      <c r="E96" s="410">
        <v>1</v>
      </c>
      <c r="F96" s="13">
        <v>1</v>
      </c>
      <c r="G96" s="13"/>
      <c r="H96" s="21"/>
      <c r="I96" s="21"/>
      <c r="J96" s="21"/>
      <c r="K96" s="21"/>
      <c r="L96" s="88"/>
      <c r="M96" s="16"/>
      <c r="N96" s="16"/>
      <c r="O96" s="16"/>
      <c r="P96" s="13"/>
      <c r="Q96" s="13"/>
      <c r="R96" s="13"/>
      <c r="S96" s="13"/>
      <c r="T96" s="358"/>
    </row>
    <row r="97" spans="1:20" ht="15.75">
      <c r="A97" s="20"/>
      <c r="B97" s="675"/>
      <c r="C97" s="13" t="s">
        <v>132</v>
      </c>
      <c r="D97" s="265">
        <v>88</v>
      </c>
      <c r="E97" s="410">
        <v>4</v>
      </c>
      <c r="F97" s="13">
        <v>4</v>
      </c>
      <c r="G97" s="13"/>
      <c r="H97" s="21"/>
      <c r="I97" s="21"/>
      <c r="J97" s="21"/>
      <c r="K97" s="21"/>
      <c r="L97" s="88"/>
      <c r="M97" s="16"/>
      <c r="N97" s="16"/>
      <c r="O97" s="16"/>
      <c r="P97" s="13"/>
      <c r="Q97" s="13"/>
      <c r="R97" s="13"/>
      <c r="S97" s="13"/>
      <c r="T97" s="358"/>
    </row>
    <row r="98" spans="1:20" ht="15.75">
      <c r="A98" s="20"/>
      <c r="B98" s="675"/>
      <c r="C98" s="13" t="s">
        <v>129</v>
      </c>
      <c r="D98" s="265">
        <v>89</v>
      </c>
      <c r="E98" s="410"/>
      <c r="F98" s="13"/>
      <c r="G98" s="13"/>
      <c r="H98" s="21"/>
      <c r="I98" s="21"/>
      <c r="J98" s="21"/>
      <c r="K98" s="21"/>
      <c r="L98" s="88"/>
      <c r="M98" s="16"/>
      <c r="N98" s="16"/>
      <c r="O98" s="16"/>
      <c r="P98" s="13"/>
      <c r="Q98" s="13"/>
      <c r="R98" s="13"/>
      <c r="S98" s="13"/>
      <c r="T98" s="358"/>
    </row>
    <row r="99" spans="1:20" ht="15.75">
      <c r="A99" s="20"/>
      <c r="B99" s="675"/>
      <c r="C99" s="13" t="s">
        <v>130</v>
      </c>
      <c r="D99" s="28">
        <v>90</v>
      </c>
      <c r="E99" s="13">
        <v>1</v>
      </c>
      <c r="F99" s="13"/>
      <c r="G99" s="13"/>
      <c r="H99" s="21"/>
      <c r="I99" s="21"/>
      <c r="J99" s="21"/>
      <c r="K99" s="21"/>
      <c r="L99" s="88"/>
      <c r="M99" s="16"/>
      <c r="N99" s="16"/>
      <c r="O99" s="16"/>
      <c r="P99" s="13"/>
      <c r="Q99" s="13"/>
      <c r="R99" s="13"/>
      <c r="S99" s="13"/>
      <c r="T99" s="358"/>
    </row>
    <row r="100" spans="1:20" ht="15.75">
      <c r="A100" s="20"/>
      <c r="B100" s="675"/>
      <c r="C100" s="13" t="s">
        <v>131</v>
      </c>
      <c r="D100" s="256">
        <v>91</v>
      </c>
      <c r="E100" s="410">
        <v>2</v>
      </c>
      <c r="F100" s="13"/>
      <c r="G100" s="13"/>
      <c r="H100" s="21"/>
      <c r="I100" s="21"/>
      <c r="J100" s="21"/>
      <c r="K100" s="21"/>
      <c r="L100" s="88"/>
      <c r="M100" s="16"/>
      <c r="N100" s="16"/>
      <c r="O100" s="16"/>
      <c r="P100" s="13"/>
      <c r="Q100" s="13"/>
      <c r="R100" s="13"/>
      <c r="S100" s="13"/>
      <c r="T100" s="358"/>
    </row>
    <row r="101" spans="1:20" ht="18.75">
      <c r="A101" s="20"/>
      <c r="B101" s="675"/>
      <c r="C101" s="13" t="s">
        <v>133</v>
      </c>
      <c r="D101" s="256">
        <v>92</v>
      </c>
      <c r="E101" s="410">
        <v>3</v>
      </c>
      <c r="F101" s="13">
        <v>2</v>
      </c>
      <c r="G101" s="13">
        <v>2</v>
      </c>
      <c r="H101" s="21"/>
      <c r="I101" s="21"/>
      <c r="J101" s="21"/>
      <c r="K101" s="21"/>
      <c r="L101" s="88"/>
      <c r="M101" s="16"/>
      <c r="N101" s="16"/>
      <c r="O101" s="16"/>
      <c r="P101" s="13"/>
      <c r="Q101" s="13"/>
      <c r="R101" s="13"/>
      <c r="S101" s="13"/>
      <c r="T101" s="358"/>
    </row>
    <row r="102" spans="1:20" ht="15.75">
      <c r="A102" s="20"/>
      <c r="B102" s="675"/>
      <c r="C102" s="13" t="s">
        <v>405</v>
      </c>
      <c r="D102" s="256">
        <v>93</v>
      </c>
      <c r="E102" s="410"/>
      <c r="F102" s="13"/>
      <c r="G102" s="13"/>
      <c r="H102" s="21"/>
      <c r="I102" s="21"/>
      <c r="J102" s="21"/>
      <c r="K102" s="21"/>
      <c r="L102" s="88"/>
      <c r="M102" s="16"/>
      <c r="N102" s="16"/>
      <c r="O102" s="16"/>
      <c r="P102" s="13"/>
      <c r="Q102" s="13"/>
      <c r="R102" s="13"/>
      <c r="S102" s="13"/>
      <c r="T102" s="358"/>
    </row>
    <row r="103" spans="1:20" ht="15.75">
      <c r="A103" s="20"/>
      <c r="B103" s="675"/>
      <c r="C103" s="13" t="s">
        <v>404</v>
      </c>
      <c r="D103" s="256">
        <v>94</v>
      </c>
      <c r="E103" s="410"/>
      <c r="F103" s="13"/>
      <c r="G103" s="13"/>
      <c r="H103" s="21"/>
      <c r="I103" s="21"/>
      <c r="J103" s="21"/>
      <c r="K103" s="21"/>
      <c r="L103" s="88"/>
      <c r="M103" s="16"/>
      <c r="N103" s="16"/>
      <c r="O103" s="16"/>
      <c r="P103" s="13"/>
      <c r="Q103" s="13"/>
      <c r="R103" s="13"/>
      <c r="S103" s="13"/>
      <c r="T103" s="358"/>
    </row>
    <row r="104" spans="1:20" ht="15.75">
      <c r="A104" s="20"/>
      <c r="B104" s="675"/>
      <c r="C104" s="13" t="s">
        <v>403</v>
      </c>
      <c r="D104" s="256">
        <v>95</v>
      </c>
      <c r="E104" s="410">
        <v>1</v>
      </c>
      <c r="F104" s="13"/>
      <c r="G104" s="13"/>
      <c r="H104" s="21"/>
      <c r="I104" s="21"/>
      <c r="J104" s="21"/>
      <c r="K104" s="21"/>
      <c r="L104" s="88"/>
      <c r="M104" s="16"/>
      <c r="N104" s="16"/>
      <c r="O104" s="16"/>
      <c r="P104" s="13"/>
      <c r="Q104" s="13"/>
      <c r="R104" s="13"/>
      <c r="S104" s="13"/>
      <c r="T104" s="358"/>
    </row>
    <row r="105" spans="1:20" ht="15.75">
      <c r="A105" s="20"/>
      <c r="B105" s="675"/>
      <c r="C105" s="13" t="s">
        <v>134</v>
      </c>
      <c r="D105" s="256">
        <v>96</v>
      </c>
      <c r="E105" s="410">
        <v>1</v>
      </c>
      <c r="F105" s="13"/>
      <c r="G105" s="13"/>
      <c r="H105" s="21"/>
      <c r="I105" s="21"/>
      <c r="J105" s="21"/>
      <c r="K105" s="21"/>
      <c r="L105" s="88"/>
      <c r="M105" s="16"/>
      <c r="N105" s="16"/>
      <c r="O105" s="16"/>
      <c r="P105" s="13"/>
      <c r="Q105" s="13"/>
      <c r="R105" s="13"/>
      <c r="S105" s="13"/>
      <c r="T105" s="358"/>
    </row>
    <row r="106" spans="1:20" ht="15.75">
      <c r="A106" s="20"/>
      <c r="B106" s="675"/>
      <c r="C106" s="13" t="s">
        <v>135</v>
      </c>
      <c r="D106" s="256">
        <v>97</v>
      </c>
      <c r="E106" s="410">
        <v>2</v>
      </c>
      <c r="F106" s="13"/>
      <c r="G106" s="13"/>
      <c r="H106" s="21"/>
      <c r="I106" s="21"/>
      <c r="J106" s="21"/>
      <c r="K106" s="21"/>
      <c r="L106" s="88"/>
      <c r="M106" s="16"/>
      <c r="N106" s="16"/>
      <c r="O106" s="16"/>
      <c r="P106" s="13"/>
      <c r="Q106" s="13"/>
      <c r="R106" s="13"/>
      <c r="S106" s="13"/>
      <c r="T106" s="358"/>
    </row>
    <row r="107" spans="1:20" ht="15.75">
      <c r="A107" s="20"/>
      <c r="B107" s="675"/>
      <c r="C107" s="13" t="s">
        <v>136</v>
      </c>
      <c r="D107" s="256">
        <v>98</v>
      </c>
      <c r="E107" s="410">
        <v>1</v>
      </c>
      <c r="F107" s="13"/>
      <c r="G107" s="13"/>
      <c r="H107" s="21"/>
      <c r="I107" s="21"/>
      <c r="J107" s="21"/>
      <c r="K107" s="21"/>
      <c r="L107" s="88"/>
      <c r="M107" s="16"/>
      <c r="N107" s="16"/>
      <c r="O107" s="16"/>
      <c r="P107" s="13"/>
      <c r="Q107" s="13"/>
      <c r="R107" s="13"/>
      <c r="S107" s="13"/>
      <c r="T107" s="358"/>
    </row>
    <row r="108" spans="1:20" ht="15.75">
      <c r="A108" s="20"/>
      <c r="B108" s="675"/>
      <c r="C108" s="13" t="s">
        <v>137</v>
      </c>
      <c r="D108" s="256">
        <v>99</v>
      </c>
      <c r="E108" s="410"/>
      <c r="F108" s="13"/>
      <c r="G108" s="13"/>
      <c r="H108" s="21"/>
      <c r="I108" s="21"/>
      <c r="J108" s="21"/>
      <c r="K108" s="21"/>
      <c r="L108" s="88"/>
      <c r="M108" s="16"/>
      <c r="N108" s="16"/>
      <c r="O108" s="16"/>
      <c r="P108" s="13"/>
      <c r="Q108" s="13"/>
      <c r="R108" s="13"/>
      <c r="S108" s="13"/>
      <c r="T108" s="358"/>
    </row>
    <row r="109" spans="1:20" ht="15.75">
      <c r="A109" s="20"/>
      <c r="B109" s="675"/>
      <c r="C109" s="13" t="s">
        <v>399</v>
      </c>
      <c r="D109" s="256">
        <v>100</v>
      </c>
      <c r="E109" s="410">
        <v>1</v>
      </c>
      <c r="F109" s="13">
        <v>1</v>
      </c>
      <c r="G109" s="13">
        <v>1</v>
      </c>
      <c r="H109" s="21"/>
      <c r="I109" s="21"/>
      <c r="J109" s="21"/>
      <c r="K109" s="21"/>
      <c r="L109" s="88"/>
      <c r="M109" s="16"/>
      <c r="N109" s="16"/>
      <c r="O109" s="16"/>
      <c r="P109" s="13"/>
      <c r="Q109" s="13"/>
      <c r="R109" s="13"/>
      <c r="S109" s="13"/>
      <c r="T109" s="358"/>
    </row>
    <row r="110" spans="1:20" ht="15.75">
      <c r="A110" s="20"/>
      <c r="B110" s="675"/>
      <c r="C110" s="13" t="s">
        <v>400</v>
      </c>
      <c r="D110" s="256">
        <v>101</v>
      </c>
      <c r="E110" s="410"/>
      <c r="F110" s="13"/>
      <c r="G110" s="13"/>
      <c r="H110" s="21"/>
      <c r="I110" s="21"/>
      <c r="J110" s="21"/>
      <c r="K110" s="21"/>
      <c r="L110" s="88"/>
      <c r="M110" s="16"/>
      <c r="N110" s="16"/>
      <c r="O110" s="16"/>
      <c r="P110" s="13"/>
      <c r="Q110" s="13"/>
      <c r="R110" s="13"/>
      <c r="S110" s="13"/>
      <c r="T110" s="358"/>
    </row>
    <row r="111" spans="1:20" ht="15.75">
      <c r="A111" s="20"/>
      <c r="B111" s="675"/>
      <c r="C111" s="13" t="s">
        <v>401</v>
      </c>
      <c r="D111" s="256">
        <v>102</v>
      </c>
      <c r="E111" s="410"/>
      <c r="F111" s="13"/>
      <c r="G111" s="13"/>
      <c r="H111" s="21"/>
      <c r="I111" s="21"/>
      <c r="J111" s="21"/>
      <c r="K111" s="21"/>
      <c r="L111" s="88"/>
      <c r="M111" s="16"/>
      <c r="N111" s="16"/>
      <c r="O111" s="16"/>
      <c r="P111" s="13"/>
      <c r="Q111" s="13"/>
      <c r="R111" s="13"/>
      <c r="S111" s="13"/>
      <c r="T111" s="358"/>
    </row>
    <row r="112" spans="1:20" ht="15.75">
      <c r="A112" s="20"/>
      <c r="B112" s="675"/>
      <c r="C112" s="13" t="s">
        <v>402</v>
      </c>
      <c r="D112" s="256">
        <v>103</v>
      </c>
      <c r="E112" s="410"/>
      <c r="F112" s="13"/>
      <c r="G112" s="13"/>
      <c r="H112" s="21"/>
      <c r="I112" s="21"/>
      <c r="J112" s="21"/>
      <c r="K112" s="21"/>
      <c r="L112" s="88"/>
      <c r="M112" s="16"/>
      <c r="N112" s="16"/>
      <c r="O112" s="16"/>
      <c r="P112" s="13"/>
      <c r="Q112" s="13"/>
      <c r="R112" s="13"/>
      <c r="S112" s="13"/>
      <c r="T112" s="358"/>
    </row>
    <row r="113" spans="1:20" ht="18.75">
      <c r="A113" s="20"/>
      <c r="B113" s="675"/>
      <c r="C113" s="13" t="s">
        <v>145</v>
      </c>
      <c r="D113" s="256">
        <v>104</v>
      </c>
      <c r="E113" s="410">
        <v>3</v>
      </c>
      <c r="F113" s="13">
        <v>1</v>
      </c>
      <c r="G113" s="13">
        <v>4</v>
      </c>
      <c r="H113" s="21">
        <v>1</v>
      </c>
      <c r="I113" s="21">
        <v>1</v>
      </c>
      <c r="J113" s="21"/>
      <c r="K113" s="21">
        <v>1</v>
      </c>
      <c r="L113" s="88"/>
      <c r="M113" s="16"/>
      <c r="N113" s="16"/>
      <c r="O113" s="16"/>
      <c r="P113" s="13"/>
      <c r="Q113" s="13"/>
      <c r="R113" s="13"/>
      <c r="S113" s="13">
        <v>2</v>
      </c>
      <c r="T113" s="358"/>
    </row>
    <row r="114" spans="1:20" ht="15.75">
      <c r="A114" s="20"/>
      <c r="B114" s="675"/>
      <c r="C114" s="13" t="s">
        <v>138</v>
      </c>
      <c r="D114" s="256">
        <v>105</v>
      </c>
      <c r="E114" s="410">
        <v>9</v>
      </c>
      <c r="F114" s="13">
        <v>4</v>
      </c>
      <c r="G114" s="13">
        <v>4</v>
      </c>
      <c r="H114" s="21"/>
      <c r="I114" s="21"/>
      <c r="J114" s="21"/>
      <c r="K114" s="21"/>
      <c r="L114" s="88"/>
      <c r="M114" s="16"/>
      <c r="N114" s="16"/>
      <c r="O114" s="16"/>
      <c r="P114" s="13"/>
      <c r="Q114" s="13"/>
      <c r="R114" s="13"/>
      <c r="S114" s="13"/>
      <c r="T114" s="358"/>
    </row>
    <row r="115" spans="1:20" ht="15.75">
      <c r="A115" s="20"/>
      <c r="B115" s="675"/>
      <c r="C115" s="13" t="s">
        <v>139</v>
      </c>
      <c r="D115" s="256">
        <v>106</v>
      </c>
      <c r="E115" s="410"/>
      <c r="F115" s="13"/>
      <c r="G115" s="13"/>
      <c r="H115" s="21"/>
      <c r="I115" s="21"/>
      <c r="J115" s="21"/>
      <c r="K115" s="21"/>
      <c r="L115" s="88"/>
      <c r="M115" s="16"/>
      <c r="N115" s="16"/>
      <c r="O115" s="16"/>
      <c r="P115" s="13"/>
      <c r="Q115" s="13"/>
      <c r="R115" s="13"/>
      <c r="S115" s="13"/>
      <c r="T115" s="358"/>
    </row>
    <row r="116" spans="1:20" ht="15.75">
      <c r="A116" s="20"/>
      <c r="B116" s="675"/>
      <c r="C116" s="13" t="s">
        <v>437</v>
      </c>
      <c r="D116" s="256">
        <v>107</v>
      </c>
      <c r="E116" s="410"/>
      <c r="F116" s="13"/>
      <c r="G116" s="13"/>
      <c r="H116" s="21"/>
      <c r="I116" s="21"/>
      <c r="J116" s="21"/>
      <c r="K116" s="21"/>
      <c r="L116" s="88"/>
      <c r="M116" s="16"/>
      <c r="N116" s="16"/>
      <c r="O116" s="16"/>
      <c r="P116" s="13"/>
      <c r="Q116" s="13"/>
      <c r="R116" s="13"/>
      <c r="S116" s="13"/>
      <c r="T116" s="358"/>
    </row>
    <row r="117" spans="1:20" s="305" customFormat="1" ht="15.75">
      <c r="A117" s="302"/>
      <c r="B117" s="675"/>
      <c r="C117" s="13" t="s">
        <v>436</v>
      </c>
      <c r="D117" s="256">
        <v>108</v>
      </c>
      <c r="E117" s="454"/>
      <c r="F117" s="455"/>
      <c r="G117" s="455"/>
      <c r="H117" s="456"/>
      <c r="I117" s="456"/>
      <c r="J117" s="456"/>
      <c r="K117" s="456"/>
      <c r="L117" s="304"/>
      <c r="M117" s="303"/>
      <c r="N117" s="303"/>
      <c r="O117" s="303"/>
      <c r="P117" s="455"/>
      <c r="Q117" s="455"/>
      <c r="R117" s="455"/>
      <c r="S117" s="455"/>
      <c r="T117" s="457"/>
    </row>
    <row r="118" spans="1:20" ht="15.75">
      <c r="A118" s="20"/>
      <c r="B118" s="675"/>
      <c r="C118" s="13" t="s">
        <v>140</v>
      </c>
      <c r="D118" s="256">
        <v>109</v>
      </c>
      <c r="E118" s="410"/>
      <c r="F118" s="13"/>
      <c r="G118" s="13"/>
      <c r="H118" s="21"/>
      <c r="I118" s="21"/>
      <c r="J118" s="21"/>
      <c r="K118" s="21"/>
      <c r="L118" s="88"/>
      <c r="M118" s="16"/>
      <c r="N118" s="16"/>
      <c r="O118" s="16"/>
      <c r="P118" s="13"/>
      <c r="Q118" s="13"/>
      <c r="R118" s="13"/>
      <c r="S118" s="13"/>
      <c r="T118" s="358"/>
    </row>
    <row r="119" spans="1:20" ht="15.75">
      <c r="A119" s="20"/>
      <c r="B119" s="675"/>
      <c r="C119" s="13" t="s">
        <v>141</v>
      </c>
      <c r="D119" s="256">
        <v>110</v>
      </c>
      <c r="E119" s="410"/>
      <c r="F119" s="13"/>
      <c r="G119" s="13"/>
      <c r="H119" s="21"/>
      <c r="I119" s="21"/>
      <c r="J119" s="21"/>
      <c r="K119" s="21"/>
      <c r="L119" s="88"/>
      <c r="M119" s="16"/>
      <c r="N119" s="16"/>
      <c r="O119" s="16"/>
      <c r="P119" s="13"/>
      <c r="Q119" s="13"/>
      <c r="R119" s="13"/>
      <c r="S119" s="13"/>
      <c r="T119" s="358"/>
    </row>
    <row r="120" spans="1:20" ht="15.75">
      <c r="A120" s="20"/>
      <c r="B120" s="675"/>
      <c r="C120" s="13" t="s">
        <v>142</v>
      </c>
      <c r="D120" s="256">
        <v>111</v>
      </c>
      <c r="E120" s="410">
        <v>162</v>
      </c>
      <c r="F120" s="13"/>
      <c r="G120" s="13"/>
      <c r="H120" s="21"/>
      <c r="I120" s="21"/>
      <c r="J120" s="21"/>
      <c r="K120" s="21"/>
      <c r="L120" s="88"/>
      <c r="M120" s="16"/>
      <c r="N120" s="16"/>
      <c r="O120" s="16"/>
      <c r="P120" s="13"/>
      <c r="Q120" s="13"/>
      <c r="R120" s="13"/>
      <c r="S120" s="13"/>
      <c r="T120" s="358"/>
    </row>
    <row r="121" spans="1:20" ht="15.75">
      <c r="A121" s="20"/>
      <c r="B121" s="675"/>
      <c r="C121" s="13" t="s">
        <v>143</v>
      </c>
      <c r="D121" s="256">
        <v>112</v>
      </c>
      <c r="E121" s="410"/>
      <c r="F121" s="13"/>
      <c r="G121" s="13"/>
      <c r="H121" s="21"/>
      <c r="I121" s="21"/>
      <c r="J121" s="21"/>
      <c r="K121" s="21"/>
      <c r="L121" s="88"/>
      <c r="M121" s="16"/>
      <c r="N121" s="16"/>
      <c r="O121" s="16"/>
      <c r="P121" s="13"/>
      <c r="Q121" s="13"/>
      <c r="R121" s="13"/>
      <c r="S121" s="13"/>
      <c r="T121" s="358"/>
    </row>
    <row r="122" spans="1:20" ht="15.75">
      <c r="A122" s="20"/>
      <c r="B122" s="675"/>
      <c r="C122" s="13" t="s">
        <v>393</v>
      </c>
      <c r="D122" s="256">
        <v>113</v>
      </c>
      <c r="E122" s="410"/>
      <c r="F122" s="13"/>
      <c r="G122" s="13"/>
      <c r="H122" s="21"/>
      <c r="I122" s="21"/>
      <c r="J122" s="21"/>
      <c r="K122" s="21"/>
      <c r="L122" s="88"/>
      <c r="M122" s="16"/>
      <c r="N122" s="16"/>
      <c r="O122" s="16"/>
      <c r="P122" s="13"/>
      <c r="Q122" s="13"/>
      <c r="R122" s="13"/>
      <c r="S122" s="13"/>
      <c r="T122" s="358"/>
    </row>
    <row r="123" spans="1:20" ht="15.75">
      <c r="A123" s="20"/>
      <c r="B123" s="675"/>
      <c r="C123" s="13" t="s">
        <v>162</v>
      </c>
      <c r="D123" s="256">
        <v>114</v>
      </c>
      <c r="E123" s="410">
        <v>2</v>
      </c>
      <c r="F123" s="13"/>
      <c r="G123" s="13"/>
      <c r="H123" s="21"/>
      <c r="I123" s="21"/>
      <c r="J123" s="21"/>
      <c r="K123" s="21"/>
      <c r="L123" s="88"/>
      <c r="M123" s="16"/>
      <c r="N123" s="16"/>
      <c r="O123" s="16"/>
      <c r="P123" s="13"/>
      <c r="Q123" s="13"/>
      <c r="R123" s="13"/>
      <c r="S123" s="13"/>
      <c r="T123" s="358"/>
    </row>
    <row r="124" spans="1:20" ht="18.75">
      <c r="A124" s="20"/>
      <c r="B124" s="676"/>
      <c r="C124" s="13" t="s">
        <v>155</v>
      </c>
      <c r="D124" s="256">
        <v>115</v>
      </c>
      <c r="E124" s="410">
        <v>2</v>
      </c>
      <c r="F124" s="13">
        <v>2</v>
      </c>
      <c r="G124" s="13">
        <v>2</v>
      </c>
      <c r="H124" s="21"/>
      <c r="I124" s="21"/>
      <c r="J124" s="21"/>
      <c r="K124" s="21"/>
      <c r="L124" s="88"/>
      <c r="M124" s="16"/>
      <c r="N124" s="16"/>
      <c r="O124" s="16"/>
      <c r="P124" s="13"/>
      <c r="Q124" s="13"/>
      <c r="R124" s="13"/>
      <c r="S124" s="13"/>
      <c r="T124" s="358"/>
    </row>
    <row r="125" spans="1:20" ht="31.5" customHeight="1" thickBot="1">
      <c r="A125" s="20"/>
      <c r="B125" s="682" t="s">
        <v>59</v>
      </c>
      <c r="C125" s="683"/>
      <c r="D125" s="260">
        <v>116</v>
      </c>
      <c r="E125" s="411">
        <f>SUM(E124+E123+E122+E121+E120+E119+E118+E117+E116+E115+E114+E113+E112+E111+E110+E109+E108+E107+E106+E105+E104+E103+E102+E101+E100+E99+E98+E97+E96+E95+E94+E93+E92+E91)</f>
        <v>220</v>
      </c>
      <c r="F125" s="411">
        <f aca="true" t="shared" si="9" ref="F125:K125">SUM(F124+F123+F122+F121+F120+F119+F118+F117+F116+F115+F114+F113+F112+F111+F110+F109+F108+F107+F106+F105+F104+F103+F102+F101+F100+F99+F98+F97+F96+F95+F94+F93+F92+F91)</f>
        <v>17</v>
      </c>
      <c r="G125" s="411">
        <f t="shared" si="9"/>
        <v>14</v>
      </c>
      <c r="H125" s="411">
        <f t="shared" si="9"/>
        <v>2</v>
      </c>
      <c r="I125" s="411">
        <f t="shared" si="9"/>
        <v>1</v>
      </c>
      <c r="J125" s="411">
        <f t="shared" si="9"/>
        <v>1</v>
      </c>
      <c r="K125" s="411">
        <f t="shared" si="9"/>
        <v>1</v>
      </c>
      <c r="L125" s="411">
        <v>1</v>
      </c>
      <c r="M125" s="411"/>
      <c r="N125" s="411"/>
      <c r="O125" s="411"/>
      <c r="P125" s="411">
        <f>SUM(P124+P123+P122+P121+P120+P119+P118+P117+P116+P115+P114+P113+P112+P111+P110+P109+P108+P107+P106+P105+P104+P103+P102+P101+P100+P99+P98+P97+P96+P95+P94+P93+P92+P91)</f>
        <v>0</v>
      </c>
      <c r="Q125" s="411">
        <f>SUM(Q124+Q123+Q122+Q121+Q120+Q119+Q118+Q117+Q116+Q115+Q114+Q113+Q112+Q111+Q110+Q109+Q108+Q107+Q106+Q105+Q104+Q103+Q102+Q101+Q100+Q99+Q98+Q97+Q96+Q95+Q94+Q93+Q92+Q91)</f>
        <v>0</v>
      </c>
      <c r="R125" s="411">
        <f>SUM(R124+R123+R122+R121+R120+R119+R118+R117+R116+R115+R114+R113+R112+R111+R110+R109+R108+R107+R106+R105+R104+R103+R102+R101+R100+R99+R98+R97+R96+R95+R94+R93+R92+R91)</f>
        <v>0</v>
      </c>
      <c r="S125" s="411">
        <f>SUM(S124+S123+S122+S121+S120+S119+S118+S117+S116+S115+S114+S113+S112+S111+S110+S109+S108+S107+S106+S105+S104+S103+S102+S101+S100+S99+S98+S97+S96+S95+S94+S93+S92+S91)</f>
        <v>2</v>
      </c>
      <c r="T125" s="411">
        <f>SUM(T124+T123+T122+T121+T120+T119+T118+T117+T116+T115+T114+T113+T112+T111+T110+T109+T108+T107+T106+T105+T104+T103+T102+T101+T100+T99+T98+T97+T96+T95+T94+T93+T92+T91)</f>
        <v>0</v>
      </c>
    </row>
    <row r="126" spans="1:20" s="81" customFormat="1" ht="19.5" thickBot="1">
      <c r="A126" s="20"/>
      <c r="B126" s="680" t="s">
        <v>31</v>
      </c>
      <c r="C126" s="681"/>
      <c r="D126" s="261">
        <v>117</v>
      </c>
      <c r="E126" s="159">
        <f>SUM(E125+E90+E87+E83+E80+E68+E61+E55+E50+E40+E36+E29+E25+E20+E14)</f>
        <v>575</v>
      </c>
      <c r="F126" s="159">
        <f aca="true" t="shared" si="10" ref="F126:K126">SUM(F125+F90+F87+F83+F80+F68+F61+F55+F50+F40+F36+F29+F25+F20+F14)</f>
        <v>107</v>
      </c>
      <c r="G126" s="159">
        <f t="shared" si="10"/>
        <v>158</v>
      </c>
      <c r="H126" s="159">
        <f t="shared" si="10"/>
        <v>52</v>
      </c>
      <c r="I126" s="159">
        <f t="shared" si="10"/>
        <v>15</v>
      </c>
      <c r="J126" s="159">
        <f t="shared" si="10"/>
        <v>20</v>
      </c>
      <c r="K126" s="159">
        <f t="shared" si="10"/>
        <v>18</v>
      </c>
      <c r="L126" s="159">
        <v>1</v>
      </c>
      <c r="M126" s="159"/>
      <c r="N126" s="159"/>
      <c r="O126" s="159"/>
      <c r="P126" s="159">
        <f>SUM(P125+P90+P87+P83+P80+P68+P61+P55+P50+P40+P36+P29+P25+P20+P14)</f>
        <v>0</v>
      </c>
      <c r="Q126" s="159">
        <f>SUM(Q125+Q90+Q87+Q83+Q80+Q68+Q61+Q55+Q50+Q40+Q36+Q29+Q25+Q20+Q14)</f>
        <v>0</v>
      </c>
      <c r="R126" s="159">
        <f>SUM(R125+R90+R87+R83+R80+R68+R61+R55+R50+R40+R36+R29+R25+R20+R14)</f>
        <v>0</v>
      </c>
      <c r="S126" s="159">
        <f>SUM(S125+S90+S87+S83+S80+S68+S61+S55+S50+S40+S36+S29+S25+S20+S14)</f>
        <v>30</v>
      </c>
      <c r="T126" s="159">
        <f>SUM(T125+T90+T87+T83+T80+T68+T61+T55+T50+T40+T36+T29+T25+T20+T14)</f>
        <v>0</v>
      </c>
    </row>
    <row r="127" spans="1:20" ht="15.75">
      <c r="A127" s="17"/>
      <c r="B127" s="17"/>
      <c r="C127" s="47"/>
      <c r="D127" s="24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6"/>
    </row>
    <row r="128" spans="1:19" ht="21.75">
      <c r="A128" s="2"/>
      <c r="B128" s="693" t="s">
        <v>483</v>
      </c>
      <c r="C128" s="693"/>
      <c r="D128" s="693"/>
      <c r="E128" s="693"/>
      <c r="F128" s="693"/>
      <c r="G128" s="693"/>
      <c r="H128" s="693"/>
      <c r="I128" s="693"/>
      <c r="J128" s="693"/>
      <c r="K128" s="693"/>
      <c r="L128" s="693"/>
      <c r="M128" s="693"/>
      <c r="N128" s="693"/>
      <c r="O128" s="34"/>
      <c r="P128" s="19"/>
      <c r="Q128" s="5"/>
      <c r="R128" s="2"/>
      <c r="S128" s="2"/>
    </row>
    <row r="129" spans="1:19" ht="18.75">
      <c r="A129" s="1"/>
      <c r="B129" s="693" t="s">
        <v>104</v>
      </c>
      <c r="C129" s="693"/>
      <c r="D129" s="693"/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1"/>
      <c r="P129" s="1"/>
      <c r="Q129" s="1"/>
      <c r="R129" s="1"/>
      <c r="S129" s="1"/>
    </row>
    <row r="130" spans="1:19" ht="18.75" customHeight="1">
      <c r="A130" s="1"/>
      <c r="B130" s="53" t="s">
        <v>103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1"/>
      <c r="P130" s="1"/>
      <c r="Q130" s="1"/>
      <c r="R130" s="1"/>
      <c r="S130" s="1"/>
    </row>
    <row r="131" spans="1:19" ht="18.75" customHeight="1">
      <c r="A131" s="1"/>
      <c r="B131" s="53" t="s">
        <v>123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1"/>
      <c r="P131" s="1"/>
      <c r="Q131" s="1"/>
      <c r="R131" s="1"/>
      <c r="S131" s="1"/>
    </row>
    <row r="132" spans="1:19" ht="19.5" customHeight="1">
      <c r="A132" s="1"/>
      <c r="B132" s="53" t="s">
        <v>120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5"/>
      <c r="N132" s="55"/>
      <c r="O132" s="55"/>
      <c r="P132" s="55"/>
      <c r="Q132" s="55"/>
      <c r="R132" s="1"/>
      <c r="S132" s="1"/>
    </row>
    <row r="133" spans="1:19" ht="19.5" customHeight="1">
      <c r="A133" s="1"/>
      <c r="B133" s="673" t="s">
        <v>121</v>
      </c>
      <c r="C133" s="673"/>
      <c r="D133" s="673"/>
      <c r="E133" s="673"/>
      <c r="F133" s="673"/>
      <c r="G133" s="673"/>
      <c r="H133" s="255"/>
      <c r="I133" s="255"/>
      <c r="J133" s="255"/>
      <c r="K133" s="255"/>
      <c r="L133" s="1"/>
      <c r="M133" s="1"/>
      <c r="N133" s="1"/>
      <c r="O133" s="1"/>
      <c r="P133" s="1"/>
      <c r="Q133" s="1"/>
      <c r="R133" s="1"/>
      <c r="S133" s="1"/>
    </row>
    <row r="134" spans="1:19" ht="15">
      <c r="A134" s="1"/>
      <c r="B134" s="1"/>
      <c r="C134" s="1"/>
      <c r="D134" s="1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">
      <c r="A135" s="1"/>
      <c r="B135" s="1"/>
      <c r="C135" s="1"/>
      <c r="D135" s="1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">
      <c r="A136" s="1"/>
      <c r="B136" s="375" t="s">
        <v>484</v>
      </c>
      <c r="C136" s="374"/>
      <c r="D136" s="1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">
      <c r="A137" s="1"/>
      <c r="B137" s="1"/>
      <c r="C137" s="1"/>
      <c r="D137" s="1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72">
      <c r="A138" s="1"/>
      <c r="B138" s="128" t="s">
        <v>0</v>
      </c>
      <c r="C138" s="472" t="s">
        <v>352</v>
      </c>
      <c r="D138" s="473"/>
      <c r="E138" s="472" t="s">
        <v>234</v>
      </c>
      <c r="F138" s="636"/>
      <c r="G138" s="473"/>
      <c r="H138" s="181" t="s">
        <v>495</v>
      </c>
      <c r="I138" s="271"/>
      <c r="J138" s="271"/>
      <c r="K138" s="271"/>
      <c r="L138" s="271"/>
      <c r="M138" s="272"/>
      <c r="N138" s="1"/>
      <c r="O138" s="1"/>
      <c r="P138" s="1"/>
      <c r="Q138" s="1"/>
      <c r="R138" s="1"/>
      <c r="S138" s="1"/>
    </row>
    <row r="139" spans="1:19" ht="78" customHeight="1">
      <c r="A139" s="1"/>
      <c r="B139" s="128">
        <v>1</v>
      </c>
      <c r="C139" s="664" t="s">
        <v>550</v>
      </c>
      <c r="D139" s="666"/>
      <c r="E139" s="664" t="s">
        <v>551</v>
      </c>
      <c r="F139" s="665"/>
      <c r="G139" s="666"/>
      <c r="H139" s="461" t="s">
        <v>501</v>
      </c>
      <c r="I139" s="271"/>
      <c r="J139" s="271"/>
      <c r="K139" s="271"/>
      <c r="L139" s="271"/>
      <c r="M139" s="272"/>
      <c r="N139" s="1"/>
      <c r="O139" s="1"/>
      <c r="P139" s="1"/>
      <c r="Q139" s="1"/>
      <c r="R139" s="1"/>
      <c r="S139" s="1"/>
    </row>
    <row r="140" spans="1:19" ht="61.5" customHeight="1">
      <c r="A140" s="1"/>
      <c r="B140" s="128">
        <v>2</v>
      </c>
      <c r="C140" s="664" t="s">
        <v>552</v>
      </c>
      <c r="D140" s="666"/>
      <c r="E140" s="664" t="s">
        <v>553</v>
      </c>
      <c r="F140" s="665"/>
      <c r="G140" s="666"/>
      <c r="H140" s="461" t="s">
        <v>501</v>
      </c>
      <c r="I140" s="271"/>
      <c r="J140" s="271"/>
      <c r="K140" s="271"/>
      <c r="L140" s="271"/>
      <c r="M140" s="272"/>
      <c r="N140" s="1"/>
      <c r="O140" s="1"/>
      <c r="P140" s="1"/>
      <c r="Q140" s="1"/>
      <c r="R140" s="1"/>
      <c r="S140" s="1"/>
    </row>
    <row r="141" spans="1:19" ht="46.5" customHeight="1">
      <c r="A141" s="1"/>
      <c r="B141" s="128">
        <v>3</v>
      </c>
      <c r="C141" s="664" t="s">
        <v>554</v>
      </c>
      <c r="D141" s="666"/>
      <c r="E141" s="664" t="s">
        <v>555</v>
      </c>
      <c r="F141" s="665"/>
      <c r="G141" s="666"/>
      <c r="H141" s="461" t="s">
        <v>501</v>
      </c>
      <c r="I141" s="271"/>
      <c r="J141" s="271"/>
      <c r="K141" s="271"/>
      <c r="L141" s="271"/>
      <c r="M141" s="272"/>
      <c r="N141" s="1"/>
      <c r="O141" s="1"/>
      <c r="P141" s="1"/>
      <c r="Q141" s="1"/>
      <c r="R141" s="1"/>
      <c r="S141" s="1"/>
    </row>
    <row r="142" spans="1:19" ht="179.25" customHeight="1">
      <c r="A142" s="1"/>
      <c r="B142" s="128">
        <v>4</v>
      </c>
      <c r="C142" s="664" t="s">
        <v>556</v>
      </c>
      <c r="D142" s="666"/>
      <c r="E142" s="664" t="s">
        <v>557</v>
      </c>
      <c r="F142" s="665"/>
      <c r="G142" s="666"/>
      <c r="H142" s="461" t="s">
        <v>501</v>
      </c>
      <c r="I142" s="271"/>
      <c r="J142" s="271"/>
      <c r="K142" s="271"/>
      <c r="L142" s="271"/>
      <c r="M142" s="272"/>
      <c r="N142" s="1"/>
      <c r="O142" s="1"/>
      <c r="P142" s="1"/>
      <c r="Q142" s="1"/>
      <c r="R142" s="1"/>
      <c r="S142" s="1"/>
    </row>
    <row r="143" spans="1:19" ht="120" customHeight="1">
      <c r="A143" s="1"/>
      <c r="B143" s="128">
        <v>5</v>
      </c>
      <c r="C143" s="664" t="s">
        <v>558</v>
      </c>
      <c r="D143" s="666"/>
      <c r="E143" s="664" t="s">
        <v>559</v>
      </c>
      <c r="F143" s="665"/>
      <c r="G143" s="666"/>
      <c r="H143" s="461" t="s">
        <v>500</v>
      </c>
      <c r="I143" s="271"/>
      <c r="J143" s="271"/>
      <c r="K143" s="271"/>
      <c r="L143" s="271"/>
      <c r="M143" s="272"/>
      <c r="N143" s="1"/>
      <c r="O143" s="1"/>
      <c r="P143" s="1"/>
      <c r="Q143" s="1"/>
      <c r="R143" s="1"/>
      <c r="S143" s="1"/>
    </row>
    <row r="144" spans="1:19" ht="120" customHeight="1">
      <c r="A144" s="1"/>
      <c r="B144" s="128">
        <v>6</v>
      </c>
      <c r="C144" s="664" t="s">
        <v>560</v>
      </c>
      <c r="D144" s="666"/>
      <c r="E144" s="664" t="s">
        <v>561</v>
      </c>
      <c r="F144" s="665"/>
      <c r="G144" s="666"/>
      <c r="H144" s="461" t="s">
        <v>501</v>
      </c>
      <c r="I144" s="271"/>
      <c r="J144" s="271"/>
      <c r="K144" s="271"/>
      <c r="L144" s="271"/>
      <c r="M144" s="272"/>
      <c r="N144" s="1"/>
      <c r="O144" s="1"/>
      <c r="P144" s="1"/>
      <c r="Q144" s="1"/>
      <c r="R144" s="1"/>
      <c r="S144" s="1"/>
    </row>
    <row r="145" spans="1:19" ht="61.5" customHeight="1">
      <c r="A145" s="1"/>
      <c r="B145" s="128">
        <v>7</v>
      </c>
      <c r="C145" s="664" t="s">
        <v>562</v>
      </c>
      <c r="D145" s="666"/>
      <c r="E145" s="664" t="s">
        <v>563</v>
      </c>
      <c r="F145" s="665"/>
      <c r="G145" s="666"/>
      <c r="H145" s="461" t="s">
        <v>501</v>
      </c>
      <c r="I145" s="271"/>
      <c r="J145" s="271"/>
      <c r="K145" s="271"/>
      <c r="L145" s="271"/>
      <c r="M145" s="272"/>
      <c r="N145" s="1"/>
      <c r="O145" s="1"/>
      <c r="P145" s="1"/>
      <c r="Q145" s="1"/>
      <c r="R145" s="1"/>
      <c r="S145" s="1"/>
    </row>
    <row r="146" spans="1:19" ht="43.5" customHeight="1">
      <c r="A146" s="1"/>
      <c r="B146" s="128">
        <v>8</v>
      </c>
      <c r="C146" s="664" t="s">
        <v>564</v>
      </c>
      <c r="D146" s="666"/>
      <c r="E146" s="664" t="s">
        <v>565</v>
      </c>
      <c r="F146" s="665"/>
      <c r="G146" s="666"/>
      <c r="H146" s="461" t="s">
        <v>500</v>
      </c>
      <c r="I146" s="271"/>
      <c r="J146" s="271"/>
      <c r="K146" s="271"/>
      <c r="L146" s="271"/>
      <c r="M146" s="272"/>
      <c r="N146" s="1"/>
      <c r="O146" s="1"/>
      <c r="P146" s="1"/>
      <c r="Q146" s="1"/>
      <c r="R146" s="1"/>
      <c r="S146" s="1"/>
    </row>
    <row r="147" spans="1:19" ht="55.5" customHeight="1">
      <c r="A147" s="1"/>
      <c r="B147" s="128">
        <v>9</v>
      </c>
      <c r="C147" s="664" t="s">
        <v>566</v>
      </c>
      <c r="D147" s="666"/>
      <c r="E147" s="664" t="s">
        <v>567</v>
      </c>
      <c r="F147" s="665"/>
      <c r="G147" s="666"/>
      <c r="H147" s="461" t="s">
        <v>501</v>
      </c>
      <c r="I147" s="271"/>
      <c r="J147" s="271"/>
      <c r="K147" s="271"/>
      <c r="L147" s="271"/>
      <c r="M147" s="272"/>
      <c r="N147" s="1"/>
      <c r="O147" s="1"/>
      <c r="P147" s="1"/>
      <c r="Q147" s="1"/>
      <c r="R147" s="1"/>
      <c r="S147" s="1"/>
    </row>
    <row r="148" spans="1:19" ht="39.75" customHeight="1">
      <c r="A148" s="1"/>
      <c r="B148" s="128">
        <v>10</v>
      </c>
      <c r="C148" s="664" t="s">
        <v>568</v>
      </c>
      <c r="D148" s="666"/>
      <c r="E148" s="664" t="s">
        <v>569</v>
      </c>
      <c r="F148" s="665"/>
      <c r="G148" s="666"/>
      <c r="H148" s="461" t="s">
        <v>500</v>
      </c>
      <c r="I148" s="271"/>
      <c r="J148" s="271"/>
      <c r="K148" s="271"/>
      <c r="L148" s="271"/>
      <c r="M148" s="272"/>
      <c r="N148" s="1"/>
      <c r="O148" s="1"/>
      <c r="P148" s="1"/>
      <c r="Q148" s="1"/>
      <c r="R148" s="1"/>
      <c r="S148" s="1"/>
    </row>
    <row r="149" spans="1:19" ht="64.5" customHeight="1">
      <c r="A149" s="1"/>
      <c r="B149" s="128">
        <v>11</v>
      </c>
      <c r="C149" s="664" t="s">
        <v>572</v>
      </c>
      <c r="D149" s="666"/>
      <c r="E149" s="664" t="s">
        <v>570</v>
      </c>
      <c r="F149" s="665"/>
      <c r="G149" s="666"/>
      <c r="H149" s="461" t="s">
        <v>501</v>
      </c>
      <c r="I149" s="271"/>
      <c r="J149" s="271"/>
      <c r="K149" s="271"/>
      <c r="L149" s="271"/>
      <c r="M149" s="272"/>
      <c r="N149" s="1"/>
      <c r="O149" s="1"/>
      <c r="P149" s="1"/>
      <c r="Q149" s="1"/>
      <c r="R149" s="1"/>
      <c r="S149" s="1"/>
    </row>
    <row r="150" spans="1:19" ht="60" customHeight="1">
      <c r="A150" s="1"/>
      <c r="B150" s="128">
        <v>12</v>
      </c>
      <c r="C150" s="664" t="s">
        <v>571</v>
      </c>
      <c r="D150" s="666"/>
      <c r="E150" s="664" t="s">
        <v>573</v>
      </c>
      <c r="F150" s="665"/>
      <c r="G150" s="666"/>
      <c r="H150" s="461" t="s">
        <v>500</v>
      </c>
      <c r="I150" s="271"/>
      <c r="J150" s="271"/>
      <c r="K150" s="271"/>
      <c r="L150" s="271"/>
      <c r="M150" s="272"/>
      <c r="N150" s="1"/>
      <c r="O150" s="1"/>
      <c r="P150" s="1"/>
      <c r="Q150" s="1"/>
      <c r="R150" s="1"/>
      <c r="S150" s="1"/>
    </row>
    <row r="151" spans="1:19" ht="46.5" customHeight="1">
      <c r="A151" s="1"/>
      <c r="B151" s="128">
        <v>13</v>
      </c>
      <c r="C151" s="664" t="s">
        <v>574</v>
      </c>
      <c r="D151" s="666"/>
      <c r="E151" s="664" t="s">
        <v>575</v>
      </c>
      <c r="F151" s="665"/>
      <c r="G151" s="666"/>
      <c r="H151" s="464" t="s">
        <v>500</v>
      </c>
      <c r="I151" s="271"/>
      <c r="J151" s="271"/>
      <c r="K151" s="271"/>
      <c r="L151" s="271"/>
      <c r="M151" s="272"/>
      <c r="N151" s="1"/>
      <c r="O151" s="1"/>
      <c r="P151" s="1"/>
      <c r="Q151" s="1"/>
      <c r="R151" s="1"/>
      <c r="S151" s="1"/>
    </row>
    <row r="152" spans="1:19" ht="29.25" customHeight="1">
      <c r="A152" s="1"/>
      <c r="B152" s="128">
        <v>14</v>
      </c>
      <c r="C152" s="664" t="s">
        <v>576</v>
      </c>
      <c r="D152" s="666"/>
      <c r="E152" s="664" t="s">
        <v>577</v>
      </c>
      <c r="F152" s="665"/>
      <c r="G152" s="666"/>
      <c r="H152" s="464"/>
      <c r="I152" s="271"/>
      <c r="J152" s="271"/>
      <c r="K152" s="271"/>
      <c r="L152" s="271"/>
      <c r="M152" s="272"/>
      <c r="N152" s="1"/>
      <c r="O152" s="1"/>
      <c r="P152" s="1"/>
      <c r="Q152" s="1"/>
      <c r="R152" s="1"/>
      <c r="S152" s="1"/>
    </row>
    <row r="153" spans="1:19" ht="15">
      <c r="A153" s="1"/>
      <c r="B153" s="128">
        <v>15</v>
      </c>
      <c r="C153" s="664" t="s">
        <v>528</v>
      </c>
      <c r="D153" s="666"/>
      <c r="E153" s="664" t="s">
        <v>529</v>
      </c>
      <c r="F153" s="665"/>
      <c r="G153" s="666"/>
      <c r="H153" s="459" t="s">
        <v>500</v>
      </c>
      <c r="I153" s="271"/>
      <c r="J153" s="271"/>
      <c r="K153" s="271"/>
      <c r="L153" s="271"/>
      <c r="M153" s="272"/>
      <c r="N153" s="1"/>
      <c r="O153" s="1"/>
      <c r="P153" s="1"/>
      <c r="Q153" s="1"/>
      <c r="R153" s="1"/>
      <c r="S153" s="1"/>
    </row>
    <row r="154" spans="1:19" ht="81.75" customHeight="1">
      <c r="A154" s="1"/>
      <c r="B154" s="128">
        <v>16</v>
      </c>
      <c r="C154" s="664" t="s">
        <v>532</v>
      </c>
      <c r="D154" s="666"/>
      <c r="E154" s="664" t="s">
        <v>530</v>
      </c>
      <c r="F154" s="665"/>
      <c r="G154" s="666"/>
      <c r="H154" s="461" t="s">
        <v>500</v>
      </c>
      <c r="I154" s="271"/>
      <c r="J154" s="271"/>
      <c r="K154" s="271"/>
      <c r="L154" s="271"/>
      <c r="M154" s="272"/>
      <c r="N154" s="1"/>
      <c r="O154" s="1"/>
      <c r="P154" s="1"/>
      <c r="Q154" s="1"/>
      <c r="R154" s="1"/>
      <c r="S154" s="1"/>
    </row>
    <row r="155" spans="1:19" ht="73.5" customHeight="1">
      <c r="A155" s="1"/>
      <c r="B155" s="128">
        <v>17</v>
      </c>
      <c r="C155" s="664" t="s">
        <v>531</v>
      </c>
      <c r="D155" s="666"/>
      <c r="E155" s="664" t="s">
        <v>533</v>
      </c>
      <c r="F155" s="665"/>
      <c r="G155" s="666"/>
      <c r="H155" s="461" t="s">
        <v>500</v>
      </c>
      <c r="I155" s="271"/>
      <c r="J155" s="271"/>
      <c r="K155" s="271"/>
      <c r="L155" s="271"/>
      <c r="M155" s="272"/>
      <c r="N155" s="1"/>
      <c r="O155" s="1"/>
      <c r="P155" s="1"/>
      <c r="Q155" s="1"/>
      <c r="R155" s="1"/>
      <c r="S155" s="1"/>
    </row>
    <row r="156" spans="1:19" ht="48" customHeight="1">
      <c r="A156" s="1"/>
      <c r="B156" s="128">
        <v>18</v>
      </c>
      <c r="C156" s="667" t="s">
        <v>534</v>
      </c>
      <c r="D156" s="668"/>
      <c r="E156" s="690" t="s">
        <v>535</v>
      </c>
      <c r="F156" s="691"/>
      <c r="G156" s="692"/>
      <c r="H156" s="460" t="s">
        <v>500</v>
      </c>
      <c r="I156" s="273"/>
      <c r="J156" s="273"/>
      <c r="K156" s="273"/>
      <c r="L156" s="274"/>
      <c r="M156" s="275"/>
      <c r="N156" s="1"/>
      <c r="O156" s="1"/>
      <c r="P156" s="1"/>
      <c r="Q156" s="1"/>
      <c r="R156" s="1"/>
      <c r="S156" s="1"/>
    </row>
    <row r="157" spans="1:19" ht="78.75" customHeight="1">
      <c r="A157" s="1"/>
      <c r="B157" s="128">
        <v>19</v>
      </c>
      <c r="C157" s="664" t="s">
        <v>546</v>
      </c>
      <c r="D157" s="666"/>
      <c r="E157" s="664" t="s">
        <v>547</v>
      </c>
      <c r="F157" s="665"/>
      <c r="G157" s="666"/>
      <c r="H157" s="460" t="s">
        <v>500</v>
      </c>
      <c r="I157" s="273"/>
      <c r="J157" s="273"/>
      <c r="K157" s="273"/>
      <c r="L157" s="274"/>
      <c r="M157" s="275"/>
      <c r="N157" s="1"/>
      <c r="O157" s="1"/>
      <c r="P157" s="1"/>
      <c r="Q157" s="1"/>
      <c r="R157" s="1"/>
      <c r="S157" s="1"/>
    </row>
    <row r="158" spans="1:19" ht="48" customHeight="1">
      <c r="A158" s="1"/>
      <c r="B158" s="128">
        <v>20</v>
      </c>
      <c r="C158" s="667" t="s">
        <v>544</v>
      </c>
      <c r="D158" s="668"/>
      <c r="E158" s="664" t="s">
        <v>545</v>
      </c>
      <c r="F158" s="665"/>
      <c r="G158" s="666"/>
      <c r="H158" s="460" t="s">
        <v>500</v>
      </c>
      <c r="I158" s="273"/>
      <c r="J158" s="273"/>
      <c r="K158" s="273"/>
      <c r="L158" s="274"/>
      <c r="M158" s="275"/>
      <c r="N158" s="1"/>
      <c r="O158" s="1"/>
      <c r="P158" s="1"/>
      <c r="Q158" s="1"/>
      <c r="R158" s="1"/>
      <c r="S158" s="1"/>
    </row>
    <row r="159" spans="1:19" ht="118.5" customHeight="1">
      <c r="A159" s="1"/>
      <c r="B159" s="128">
        <v>21</v>
      </c>
      <c r="C159" s="667" t="s">
        <v>542</v>
      </c>
      <c r="D159" s="668"/>
      <c r="E159" s="664" t="s">
        <v>543</v>
      </c>
      <c r="F159" s="665"/>
      <c r="G159" s="666"/>
      <c r="H159" s="460" t="s">
        <v>500</v>
      </c>
      <c r="I159" s="273"/>
      <c r="J159" s="273"/>
      <c r="K159" s="273"/>
      <c r="L159" s="274"/>
      <c r="M159" s="275"/>
      <c r="N159" s="1"/>
      <c r="O159" s="1"/>
      <c r="P159" s="1"/>
      <c r="Q159" s="1"/>
      <c r="R159" s="1"/>
      <c r="S159" s="1"/>
    </row>
    <row r="160" spans="1:19" ht="48" customHeight="1">
      <c r="A160" s="1"/>
      <c r="B160" s="128">
        <v>22</v>
      </c>
      <c r="C160" s="667" t="s">
        <v>540</v>
      </c>
      <c r="D160" s="668"/>
      <c r="E160" s="664" t="s">
        <v>541</v>
      </c>
      <c r="F160" s="665"/>
      <c r="G160" s="666"/>
      <c r="H160" s="460" t="s">
        <v>500</v>
      </c>
      <c r="I160" s="273"/>
      <c r="J160" s="273"/>
      <c r="K160" s="273"/>
      <c r="L160" s="274"/>
      <c r="M160" s="275"/>
      <c r="N160" s="1"/>
      <c r="O160" s="1"/>
      <c r="P160" s="1"/>
      <c r="Q160" s="1"/>
      <c r="R160" s="1"/>
      <c r="S160" s="1"/>
    </row>
    <row r="161" spans="1:19" ht="51.75" customHeight="1">
      <c r="A161" s="1"/>
      <c r="B161" s="128">
        <v>23</v>
      </c>
      <c r="C161" s="667" t="s">
        <v>537</v>
      </c>
      <c r="D161" s="668"/>
      <c r="E161" s="664" t="s">
        <v>536</v>
      </c>
      <c r="F161" s="665"/>
      <c r="G161" s="666"/>
      <c r="H161" s="460" t="s">
        <v>500</v>
      </c>
      <c r="I161" s="273"/>
      <c r="J161" s="273"/>
      <c r="K161" s="273"/>
      <c r="L161" s="274"/>
      <c r="M161" s="275"/>
      <c r="N161" s="1"/>
      <c r="O161" s="1"/>
      <c r="P161" s="1"/>
      <c r="Q161" s="1"/>
      <c r="R161" s="1"/>
      <c r="S161" s="1"/>
    </row>
    <row r="162" spans="1:19" ht="89.25" customHeight="1">
      <c r="A162" s="1"/>
      <c r="B162" s="128">
        <v>24</v>
      </c>
      <c r="C162" s="667" t="s">
        <v>538</v>
      </c>
      <c r="D162" s="668"/>
      <c r="E162" s="664" t="s">
        <v>539</v>
      </c>
      <c r="F162" s="665"/>
      <c r="G162" s="666"/>
      <c r="H162" s="460" t="s">
        <v>500</v>
      </c>
      <c r="I162" s="273"/>
      <c r="J162" s="273"/>
      <c r="K162" s="273"/>
      <c r="L162" s="274"/>
      <c r="M162" s="275"/>
      <c r="N162" s="1"/>
      <c r="O162" s="1"/>
      <c r="P162" s="1"/>
      <c r="Q162" s="1"/>
      <c r="R162" s="1"/>
      <c r="S162" s="1"/>
    </row>
    <row r="163" spans="1:19" ht="89.25" customHeight="1">
      <c r="A163" s="1"/>
      <c r="B163" s="128">
        <v>25</v>
      </c>
      <c r="C163" s="669" t="s">
        <v>548</v>
      </c>
      <c r="D163" s="669"/>
      <c r="E163" s="670" t="s">
        <v>549</v>
      </c>
      <c r="F163" s="670"/>
      <c r="G163" s="670"/>
      <c r="H163" s="460" t="s">
        <v>500</v>
      </c>
      <c r="I163" s="273"/>
      <c r="J163" s="273"/>
      <c r="K163" s="273"/>
      <c r="L163" s="274"/>
      <c r="M163" s="275"/>
      <c r="N163" s="1"/>
      <c r="O163" s="1"/>
      <c r="P163" s="1"/>
      <c r="Q163" s="1"/>
      <c r="R163" s="1"/>
      <c r="S163" s="1"/>
    </row>
    <row r="164" spans="1:19" ht="50.25" customHeight="1">
      <c r="A164" s="1"/>
      <c r="B164" s="128">
        <v>26</v>
      </c>
      <c r="C164" s="669" t="s">
        <v>578</v>
      </c>
      <c r="D164" s="669"/>
      <c r="E164" s="670" t="s">
        <v>579</v>
      </c>
      <c r="F164" s="670"/>
      <c r="G164" s="670"/>
      <c r="H164" s="460" t="s">
        <v>500</v>
      </c>
      <c r="I164" s="273"/>
      <c r="J164" s="273"/>
      <c r="K164" s="273"/>
      <c r="L164" s="274"/>
      <c r="M164" s="275"/>
      <c r="N164" s="1"/>
      <c r="O164" s="1"/>
      <c r="P164" s="1"/>
      <c r="Q164" s="1"/>
      <c r="R164" s="1"/>
      <c r="S164" s="1"/>
    </row>
    <row r="165" spans="1:19" ht="42.75" customHeight="1">
      <c r="A165" s="1"/>
      <c r="B165" s="807">
        <v>27</v>
      </c>
      <c r="C165" s="667" t="s">
        <v>580</v>
      </c>
      <c r="D165" s="668"/>
      <c r="E165" s="664" t="s">
        <v>581</v>
      </c>
      <c r="F165" s="665"/>
      <c r="G165" s="666"/>
      <c r="H165" s="460" t="s">
        <v>501</v>
      </c>
      <c r="I165" s="273"/>
      <c r="J165" s="273"/>
      <c r="K165" s="273"/>
      <c r="L165" s="274"/>
      <c r="M165" s="275"/>
      <c r="N165" s="1"/>
      <c r="O165" s="1"/>
      <c r="P165" s="1"/>
      <c r="Q165" s="1"/>
      <c r="R165" s="1"/>
      <c r="S165" s="1"/>
    </row>
    <row r="166" spans="1:19" ht="48" customHeight="1">
      <c r="A166" s="1"/>
      <c r="B166" s="128">
        <v>28</v>
      </c>
      <c r="C166" s="669" t="s">
        <v>582</v>
      </c>
      <c r="D166" s="669"/>
      <c r="E166" s="670" t="s">
        <v>583</v>
      </c>
      <c r="F166" s="670"/>
      <c r="G166" s="670"/>
      <c r="H166" s="460" t="s">
        <v>501</v>
      </c>
      <c r="I166" s="273"/>
      <c r="J166" s="273"/>
      <c r="K166" s="273"/>
      <c r="L166" s="274"/>
      <c r="M166" s="275"/>
      <c r="N166" s="1"/>
      <c r="O166" s="1"/>
      <c r="P166" s="1"/>
      <c r="Q166" s="1"/>
      <c r="R166" s="1"/>
      <c r="S166" s="1"/>
    </row>
    <row r="167" spans="1:19" ht="63.75" customHeight="1">
      <c r="A167" s="1"/>
      <c r="B167" s="128">
        <v>29</v>
      </c>
      <c r="C167" s="669" t="s">
        <v>584</v>
      </c>
      <c r="D167" s="669"/>
      <c r="E167" s="670" t="s">
        <v>585</v>
      </c>
      <c r="F167" s="670"/>
      <c r="G167" s="670"/>
      <c r="H167" s="460" t="s">
        <v>501</v>
      </c>
      <c r="I167" s="273"/>
      <c r="J167" s="273"/>
      <c r="K167" s="273"/>
      <c r="L167" s="274"/>
      <c r="M167" s="275"/>
      <c r="N167" s="1"/>
      <c r="O167" s="1"/>
      <c r="P167" s="1"/>
      <c r="Q167" s="1"/>
      <c r="R167" s="1"/>
      <c r="S167" s="1"/>
    </row>
    <row r="168" spans="1:19" ht="39" customHeight="1">
      <c r="A168" s="1"/>
      <c r="B168" s="128">
        <v>30</v>
      </c>
      <c r="C168" s="669" t="s">
        <v>586</v>
      </c>
      <c r="D168" s="669"/>
      <c r="E168" s="670" t="s">
        <v>587</v>
      </c>
      <c r="F168" s="670"/>
      <c r="G168" s="670"/>
      <c r="H168" s="460" t="s">
        <v>500</v>
      </c>
      <c r="I168" s="273"/>
      <c r="J168" s="273"/>
      <c r="K168" s="273"/>
      <c r="L168" s="274"/>
      <c r="M168" s="275"/>
      <c r="N168" s="1"/>
      <c r="O168" s="1"/>
      <c r="P168" s="1"/>
      <c r="Q168" s="1"/>
      <c r="R168" s="1"/>
      <c r="S168" s="1"/>
    </row>
    <row r="169" spans="1:19" ht="39" customHeight="1">
      <c r="A169" s="1"/>
      <c r="B169" s="458"/>
      <c r="C169" s="462"/>
      <c r="D169" s="462"/>
      <c r="E169" s="463"/>
      <c r="F169" s="463"/>
      <c r="G169" s="463"/>
      <c r="H169" s="462"/>
      <c r="I169" s="273"/>
      <c r="J169" s="273"/>
      <c r="K169" s="273"/>
      <c r="L169" s="274"/>
      <c r="M169" s="275"/>
      <c r="N169" s="1"/>
      <c r="O169" s="1"/>
      <c r="P169" s="1"/>
      <c r="Q169" s="1"/>
      <c r="R169" s="1"/>
      <c r="S169" s="1"/>
    </row>
    <row r="170" spans="1:19" ht="39" customHeight="1">
      <c r="A170" s="1"/>
      <c r="B170" s="458"/>
      <c r="C170" s="462"/>
      <c r="D170" s="462"/>
      <c r="E170" s="463"/>
      <c r="F170" s="463"/>
      <c r="G170" s="463"/>
      <c r="H170" s="462"/>
      <c r="I170" s="273"/>
      <c r="J170" s="273"/>
      <c r="K170" s="273"/>
      <c r="L170" s="274"/>
      <c r="M170" s="275"/>
      <c r="N170" s="1"/>
      <c r="O170" s="1"/>
      <c r="P170" s="1"/>
      <c r="Q170" s="1"/>
      <c r="R170" s="1"/>
      <c r="S170" s="1"/>
    </row>
    <row r="171" spans="1:19" ht="15.75" thickBot="1">
      <c r="A171" s="1"/>
      <c r="B171" s="1"/>
      <c r="C171" s="1"/>
      <c r="D171" s="1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9.5" thickBot="1">
      <c r="A172" s="1"/>
      <c r="B172" s="810" t="s">
        <v>368</v>
      </c>
      <c r="C172" s="684"/>
      <c r="D172" s="684"/>
      <c r="E172" s="684"/>
      <c r="F172" s="684"/>
      <c r="G172" s="684"/>
      <c r="H172" s="684"/>
      <c r="I172" s="684"/>
      <c r="J172" s="684"/>
      <c r="K172" s="684"/>
      <c r="L172" s="684"/>
      <c r="M172" s="685"/>
      <c r="N172" s="1"/>
      <c r="O172" s="1"/>
      <c r="P172" s="1"/>
      <c r="Q172" s="1"/>
      <c r="R172" s="1"/>
      <c r="S172" s="1"/>
    </row>
    <row r="173" spans="1:19" ht="149.25" customHeight="1" thickBot="1">
      <c r="A173" s="1"/>
      <c r="B173" s="188" t="s">
        <v>0</v>
      </c>
      <c r="C173" s="189" t="s">
        <v>369</v>
      </c>
      <c r="D173" s="815" t="s">
        <v>485</v>
      </c>
      <c r="E173" s="816"/>
      <c r="F173" s="813" t="s">
        <v>370</v>
      </c>
      <c r="G173" s="808" t="s">
        <v>371</v>
      </c>
      <c r="H173" s="809"/>
      <c r="I173" s="808" t="s">
        <v>372</v>
      </c>
      <c r="J173" s="812"/>
      <c r="K173" s="817" t="s">
        <v>2</v>
      </c>
      <c r="L173" s="33"/>
      <c r="M173" s="33"/>
      <c r="N173" s="1"/>
      <c r="O173" s="1"/>
      <c r="P173" s="1"/>
      <c r="Q173" s="1"/>
      <c r="R173" s="1"/>
      <c r="S173" s="1"/>
    </row>
    <row r="174" spans="1:19" ht="83.25" customHeight="1">
      <c r="A174" s="1"/>
      <c r="B174" s="190" t="s">
        <v>8</v>
      </c>
      <c r="C174" s="811" t="s">
        <v>280</v>
      </c>
      <c r="D174" s="818" t="s">
        <v>588</v>
      </c>
      <c r="E174" s="818"/>
      <c r="F174" s="814" t="s">
        <v>589</v>
      </c>
      <c r="G174" s="821" t="s">
        <v>590</v>
      </c>
      <c r="H174" s="822"/>
      <c r="I174" s="819" t="s">
        <v>593</v>
      </c>
      <c r="J174" s="820"/>
      <c r="K174" s="191"/>
      <c r="L174" s="282"/>
      <c r="M174" s="283"/>
      <c r="N174" s="1"/>
      <c r="O174" s="1"/>
      <c r="P174" s="1"/>
      <c r="Q174" s="1"/>
      <c r="R174" s="1"/>
      <c r="S174" s="1"/>
    </row>
    <row r="175" spans="1:19" ht="56.25" customHeight="1">
      <c r="A175" s="1"/>
      <c r="B175" s="191" t="s">
        <v>9</v>
      </c>
      <c r="C175" s="192" t="s">
        <v>280</v>
      </c>
      <c r="D175" s="818" t="s">
        <v>591</v>
      </c>
      <c r="E175" s="818"/>
      <c r="F175" s="192" t="s">
        <v>594</v>
      </c>
      <c r="G175" s="818" t="s">
        <v>595</v>
      </c>
      <c r="H175" s="818"/>
      <c r="I175" s="818" t="s">
        <v>592</v>
      </c>
      <c r="J175" s="818"/>
      <c r="K175" s="191"/>
      <c r="L175" s="284"/>
      <c r="M175" s="282"/>
      <c r="N175" s="1"/>
      <c r="O175" s="1"/>
      <c r="P175" s="1"/>
      <c r="Q175" s="1"/>
      <c r="R175" s="1"/>
      <c r="S175" s="1"/>
    </row>
    <row r="176" spans="1:19" ht="15">
      <c r="A176" s="1"/>
      <c r="B176" s="1"/>
      <c r="C176" s="1"/>
      <c r="D176" s="1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">
      <c r="A177" s="1"/>
      <c r="B177" s="1"/>
      <c r="C177" s="1"/>
      <c r="D177" s="1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">
      <c r="A178" s="1"/>
      <c r="B178" s="1"/>
      <c r="C178" s="1"/>
      <c r="D178" s="1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">
      <c r="A179" s="1"/>
      <c r="B179" s="1"/>
      <c r="C179" s="1"/>
      <c r="D179" s="1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">
      <c r="A180" s="1"/>
      <c r="B180" s="1"/>
      <c r="C180" s="1"/>
      <c r="D180" s="1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">
      <c r="A181" s="1"/>
      <c r="B181" s="1"/>
      <c r="C181" s="1"/>
      <c r="D181" s="1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">
      <c r="A182" s="1"/>
      <c r="B182" s="1"/>
      <c r="C182" s="1"/>
      <c r="D182" s="1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">
      <c r="A183" s="1"/>
      <c r="B183" s="1"/>
      <c r="C183" s="1"/>
      <c r="D183" s="1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">
      <c r="A184" s="1"/>
      <c r="B184" s="1"/>
      <c r="C184" s="1"/>
      <c r="D184" s="1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">
      <c r="A185" s="1"/>
      <c r="B185" s="1"/>
      <c r="C185" s="1"/>
      <c r="D185" s="1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">
      <c r="A186" s="1"/>
      <c r="B186" s="1"/>
      <c r="C186" s="1"/>
      <c r="D186" s="1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">
      <c r="A187" s="1"/>
      <c r="B187" s="1"/>
      <c r="C187" s="1"/>
      <c r="D187" s="1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">
      <c r="A188" s="1"/>
      <c r="B188" s="1"/>
      <c r="C188" s="1"/>
      <c r="D188" s="1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">
      <c r="A189" s="1"/>
      <c r="B189" s="1"/>
      <c r="C189" s="1"/>
      <c r="D189" s="1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">
      <c r="A190" s="1"/>
      <c r="B190" s="1"/>
      <c r="C190" s="1"/>
      <c r="D190" s="1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">
      <c r="A191" s="1"/>
      <c r="B191" s="1"/>
      <c r="C191" s="1"/>
      <c r="D191" s="1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">
      <c r="A192" s="1"/>
      <c r="B192" s="1"/>
      <c r="C192" s="1"/>
      <c r="D192" s="1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">
      <c r="A193" s="1"/>
      <c r="B193" s="1"/>
      <c r="C193" s="1"/>
      <c r="D193" s="1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">
      <c r="A194" s="1"/>
      <c r="B194" s="1"/>
      <c r="C194" s="1"/>
      <c r="D194" s="1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">
      <c r="A195" s="1"/>
      <c r="B195" s="1"/>
      <c r="C195" s="1"/>
      <c r="D195" s="1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">
      <c r="A196" s="1"/>
      <c r="B196" s="1"/>
      <c r="C196" s="1"/>
      <c r="D196" s="1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">
      <c r="A197" s="1"/>
      <c r="B197" s="1"/>
      <c r="C197" s="1"/>
      <c r="D197" s="1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">
      <c r="A198" s="1"/>
      <c r="B198" s="1"/>
      <c r="C198" s="1"/>
      <c r="D198" s="1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">
      <c r="A199" s="1"/>
      <c r="B199" s="1"/>
      <c r="C199" s="1"/>
      <c r="D199" s="1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">
      <c r="A200" s="1"/>
      <c r="B200" s="1"/>
      <c r="C200" s="1"/>
      <c r="D200" s="1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">
      <c r="A201" s="1"/>
      <c r="B201" s="1"/>
      <c r="C201" s="1"/>
      <c r="D201" s="1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">
      <c r="A202" s="1"/>
      <c r="B202" s="1"/>
      <c r="C202" s="1"/>
      <c r="D202" s="1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">
      <c r="A203" s="1"/>
      <c r="B203" s="1"/>
      <c r="C203" s="1"/>
      <c r="D203" s="1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">
      <c r="A204" s="1"/>
      <c r="B204" s="1"/>
      <c r="C204" s="1"/>
      <c r="D204" s="1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">
      <c r="A205" s="1"/>
      <c r="B205" s="1"/>
      <c r="C205" s="1"/>
      <c r="D205" s="1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">
      <c r="A206" s="1"/>
      <c r="B206" s="1"/>
      <c r="C206" s="1"/>
      <c r="D206" s="1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">
      <c r="A207" s="1"/>
      <c r="B207" s="1"/>
      <c r="C207" s="1"/>
      <c r="D207" s="1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">
      <c r="A208" s="1"/>
      <c r="B208" s="1"/>
      <c r="C208" s="1"/>
      <c r="D208" s="1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">
      <c r="A209" s="1"/>
      <c r="B209" s="1"/>
      <c r="C209" s="1"/>
      <c r="D209" s="1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">
      <c r="A210" s="1"/>
      <c r="B210" s="1"/>
      <c r="C210" s="1"/>
      <c r="D210" s="1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">
      <c r="A211" s="1"/>
      <c r="B211" s="1"/>
      <c r="C211" s="1"/>
      <c r="D211" s="1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">
      <c r="A212" s="1"/>
      <c r="B212" s="1"/>
      <c r="C212" s="1"/>
      <c r="D212" s="1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">
      <c r="A213" s="1"/>
      <c r="B213" s="1"/>
      <c r="C213" s="1"/>
      <c r="D213" s="1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">
      <c r="A214" s="1"/>
      <c r="B214" s="1"/>
      <c r="C214" s="1"/>
      <c r="D214" s="1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">
      <c r="A215" s="1"/>
      <c r="B215" s="1"/>
      <c r="C215" s="1"/>
      <c r="D215" s="1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">
      <c r="A216" s="1"/>
      <c r="B216" s="1"/>
      <c r="C216" s="1"/>
      <c r="D216" s="1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">
      <c r="A217" s="1"/>
      <c r="B217" s="1"/>
      <c r="C217" s="1"/>
      <c r="D217" s="1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">
      <c r="A218" s="1"/>
      <c r="B218" s="1"/>
      <c r="C218" s="1"/>
      <c r="D218" s="1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">
      <c r="A219" s="1"/>
      <c r="B219" s="1"/>
      <c r="C219" s="1"/>
      <c r="D219" s="1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">
      <c r="A220" s="1"/>
      <c r="B220" s="1"/>
      <c r="C220" s="1"/>
      <c r="D220" s="1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">
      <c r="A221" s="1"/>
      <c r="B221" s="1"/>
      <c r="C221" s="1"/>
      <c r="D221" s="1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">
      <c r="A222" s="1"/>
      <c r="B222" s="1"/>
      <c r="C222" s="1"/>
      <c r="D222" s="1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">
      <c r="A223" s="1"/>
      <c r="B223" s="1"/>
      <c r="C223" s="1"/>
      <c r="D223" s="1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">
      <c r="A224" s="1"/>
      <c r="B224" s="1"/>
      <c r="C224" s="1"/>
      <c r="D224" s="1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">
      <c r="A225" s="1"/>
      <c r="B225" s="1"/>
      <c r="C225" s="1"/>
      <c r="D225" s="1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">
      <c r="A226" s="1"/>
      <c r="B226" s="1"/>
      <c r="C226" s="1"/>
      <c r="D226" s="1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">
      <c r="A227" s="1"/>
      <c r="B227" s="1"/>
      <c r="C227" s="1"/>
      <c r="D227" s="1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">
      <c r="A228" s="1"/>
      <c r="B228" s="1"/>
      <c r="C228" s="1"/>
      <c r="D228" s="1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">
      <c r="A229" s="1"/>
      <c r="B229" s="1"/>
      <c r="C229" s="1"/>
      <c r="D229" s="1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">
      <c r="A230" s="1"/>
      <c r="B230" s="1"/>
      <c r="C230" s="1"/>
      <c r="D230" s="1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">
      <c r="A231" s="1"/>
      <c r="B231" s="1"/>
      <c r="C231" s="1"/>
      <c r="D231" s="1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">
      <c r="A232" s="1"/>
      <c r="B232" s="1"/>
      <c r="C232" s="1"/>
      <c r="D232" s="1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">
      <c r="A233" s="1"/>
      <c r="B233" s="1"/>
      <c r="C233" s="1"/>
      <c r="D233" s="1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">
      <c r="A234" s="1"/>
      <c r="B234" s="1"/>
      <c r="C234" s="1"/>
      <c r="D234" s="1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">
      <c r="A235" s="1"/>
      <c r="B235" s="1"/>
      <c r="C235" s="1"/>
      <c r="D235" s="1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">
      <c r="A236" s="1"/>
      <c r="B236" s="1"/>
      <c r="C236" s="1"/>
      <c r="D236" s="1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">
      <c r="A237" s="1"/>
      <c r="B237" s="1"/>
      <c r="C237" s="1"/>
      <c r="D237" s="1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">
      <c r="A238" s="1"/>
      <c r="B238" s="1"/>
      <c r="C238" s="1"/>
      <c r="D238" s="1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">
      <c r="A239" s="1"/>
      <c r="B239" s="1"/>
      <c r="C239" s="1"/>
      <c r="D239" s="1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">
      <c r="A240" s="1"/>
      <c r="B240" s="1"/>
      <c r="C240" s="1"/>
      <c r="D240" s="1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">
      <c r="A241" s="1"/>
      <c r="B241" s="1"/>
      <c r="C241" s="1"/>
      <c r="D241" s="1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">
      <c r="A242" s="1"/>
      <c r="B242" s="1"/>
      <c r="C242" s="1"/>
      <c r="D242" s="1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">
      <c r="A243" s="1"/>
      <c r="B243" s="1"/>
      <c r="C243" s="1"/>
      <c r="D243" s="1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">
      <c r="A244" s="1"/>
      <c r="B244" s="1"/>
      <c r="C244" s="1"/>
      <c r="D244" s="1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">
      <c r="A245" s="1"/>
      <c r="B245" s="1"/>
      <c r="C245" s="1"/>
      <c r="D245" s="1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">
      <c r="A246" s="1"/>
      <c r="B246" s="1"/>
      <c r="C246" s="1"/>
      <c r="D246" s="1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">
      <c r="A247" s="1"/>
      <c r="B247" s="1"/>
      <c r="C247" s="1"/>
      <c r="D247" s="1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">
      <c r="A248" s="1"/>
      <c r="B248" s="1"/>
      <c r="C248" s="1"/>
      <c r="D248" s="1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">
      <c r="A249" s="1"/>
      <c r="B249" s="1"/>
      <c r="C249" s="1"/>
      <c r="D249" s="1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">
      <c r="A250" s="1"/>
      <c r="B250" s="1"/>
      <c r="C250" s="1"/>
      <c r="D250" s="1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">
      <c r="A251" s="1"/>
      <c r="B251" s="1"/>
      <c r="C251" s="1"/>
      <c r="D251" s="1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">
      <c r="A252" s="1"/>
      <c r="B252" s="1"/>
      <c r="C252" s="1"/>
      <c r="D252" s="1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">
      <c r="A253" s="1"/>
      <c r="B253" s="1"/>
      <c r="C253" s="1"/>
      <c r="D253" s="1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">
      <c r="A254" s="1"/>
      <c r="B254" s="1"/>
      <c r="C254" s="1"/>
      <c r="D254" s="1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">
      <c r="A255" s="1"/>
      <c r="B255" s="1"/>
      <c r="C255" s="1"/>
      <c r="D255" s="1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">
      <c r="A256" s="1"/>
      <c r="B256" s="1"/>
      <c r="C256" s="1"/>
      <c r="D256" s="1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">
      <c r="A257" s="1"/>
      <c r="B257" s="1"/>
      <c r="C257" s="1"/>
      <c r="D257" s="1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">
      <c r="A258" s="1"/>
      <c r="B258" s="1"/>
      <c r="C258" s="1"/>
      <c r="D258" s="1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">
      <c r="A259" s="1"/>
      <c r="B259" s="1"/>
      <c r="C259" s="1"/>
      <c r="D259" s="1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">
      <c r="A260" s="1"/>
      <c r="B260" s="1"/>
      <c r="C260" s="1"/>
      <c r="D260" s="1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">
      <c r="A261" s="1"/>
      <c r="B261" s="1"/>
      <c r="C261" s="1"/>
      <c r="D261" s="1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">
      <c r="A262" s="1"/>
      <c r="B262" s="1"/>
      <c r="C262" s="1"/>
      <c r="D262" s="1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">
      <c r="A263" s="1"/>
      <c r="B263" s="1"/>
      <c r="C263" s="1"/>
      <c r="D263" s="1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">
      <c r="A264" s="1"/>
      <c r="B264" s="1"/>
      <c r="C264" s="1"/>
      <c r="D264" s="1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">
      <c r="A265" s="1"/>
      <c r="B265" s="1"/>
      <c r="C265" s="1"/>
      <c r="D265" s="1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">
      <c r="A266" s="1"/>
      <c r="B266" s="1"/>
      <c r="C266" s="1"/>
      <c r="D266" s="1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">
      <c r="A267" s="1"/>
      <c r="B267" s="1"/>
      <c r="C267" s="1"/>
      <c r="D267" s="1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">
      <c r="A268" s="1"/>
      <c r="B268" s="1"/>
      <c r="C268" s="1"/>
      <c r="D268" s="1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">
      <c r="A269" s="1"/>
      <c r="B269" s="1"/>
      <c r="C269" s="1"/>
      <c r="D269" s="1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">
      <c r="A270" s="1"/>
      <c r="B270" s="1"/>
      <c r="C270" s="1"/>
      <c r="D270" s="1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">
      <c r="A271" s="1"/>
      <c r="B271" s="1"/>
      <c r="C271" s="1"/>
      <c r="D271" s="1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">
      <c r="A272" s="1"/>
      <c r="B272" s="1"/>
      <c r="C272" s="1"/>
      <c r="D272" s="1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">
      <c r="A273" s="1"/>
      <c r="B273" s="1"/>
      <c r="C273" s="1"/>
      <c r="D273" s="1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">
      <c r="A274" s="1"/>
      <c r="B274" s="1"/>
      <c r="C274" s="1"/>
      <c r="D274" s="1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">
      <c r="A275" s="1"/>
      <c r="B275" s="1"/>
      <c r="C275" s="1"/>
      <c r="D275" s="1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">
      <c r="A276" s="1"/>
      <c r="B276" s="1"/>
      <c r="C276" s="1"/>
      <c r="D276" s="1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">
      <c r="A277" s="1"/>
      <c r="B277" s="1"/>
      <c r="C277" s="1"/>
      <c r="D277" s="1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">
      <c r="A278" s="1"/>
      <c r="B278" s="1"/>
      <c r="C278" s="1"/>
      <c r="D278" s="1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">
      <c r="A279" s="1"/>
      <c r="B279" s="1"/>
      <c r="C279" s="1"/>
      <c r="D279" s="1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">
      <c r="A280" s="1"/>
      <c r="B280" s="1"/>
      <c r="C280" s="1"/>
      <c r="D280" s="1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">
      <c r="A281" s="1"/>
      <c r="B281" s="1"/>
      <c r="C281" s="1"/>
      <c r="D281" s="1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">
      <c r="A282" s="1"/>
      <c r="B282" s="1"/>
      <c r="C282" s="1"/>
      <c r="D282" s="1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">
      <c r="A283" s="1"/>
      <c r="B283" s="1"/>
      <c r="C283" s="1"/>
      <c r="D283" s="1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">
      <c r="A284" s="1"/>
      <c r="B284" s="1"/>
      <c r="C284" s="1"/>
      <c r="D284" s="1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">
      <c r="A285" s="1"/>
      <c r="B285" s="1"/>
      <c r="C285" s="1"/>
      <c r="D285" s="1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">
      <c r="A286" s="1"/>
      <c r="B286" s="1"/>
      <c r="C286" s="1"/>
      <c r="D286" s="1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">
      <c r="A287" s="1"/>
      <c r="B287" s="1"/>
      <c r="C287" s="1"/>
      <c r="D287" s="1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">
      <c r="A288" s="1"/>
      <c r="B288" s="1"/>
      <c r="C288" s="1"/>
      <c r="D288" s="1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">
      <c r="A289" s="1"/>
      <c r="B289" s="1"/>
      <c r="C289" s="1"/>
      <c r="D289" s="1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">
      <c r="A290" s="1"/>
      <c r="B290" s="1"/>
      <c r="C290" s="1"/>
      <c r="D290" s="1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">
      <c r="A291" s="1"/>
      <c r="B291" s="1"/>
      <c r="C291" s="1"/>
      <c r="D291" s="1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">
      <c r="A292" s="1"/>
      <c r="B292" s="1"/>
      <c r="C292" s="1"/>
      <c r="D292" s="1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">
      <c r="A293" s="1"/>
      <c r="B293" s="1"/>
      <c r="C293" s="1"/>
      <c r="D293" s="1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">
      <c r="A294" s="1"/>
      <c r="B294" s="1"/>
      <c r="C294" s="1"/>
      <c r="D294" s="1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">
      <c r="A295" s="1"/>
      <c r="B295" s="1"/>
      <c r="C295" s="1"/>
      <c r="D295" s="1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">
      <c r="A296" s="1"/>
      <c r="B296" s="1"/>
      <c r="C296" s="1"/>
      <c r="D296" s="1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">
      <c r="A297" s="1"/>
      <c r="B297" s="1"/>
      <c r="C297" s="1"/>
      <c r="D297" s="1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">
      <c r="A298" s="1"/>
      <c r="B298" s="1"/>
      <c r="C298" s="1"/>
      <c r="D298" s="1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">
      <c r="A299" s="1"/>
      <c r="B299" s="1"/>
      <c r="C299" s="1"/>
      <c r="D299" s="1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">
      <c r="A300" s="1"/>
      <c r="B300" s="1"/>
      <c r="C300" s="1"/>
      <c r="D300" s="1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">
      <c r="A301" s="1"/>
      <c r="B301" s="1"/>
      <c r="C301" s="1"/>
      <c r="D301" s="1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">
      <c r="A302" s="1"/>
      <c r="B302" s="1"/>
      <c r="C302" s="1"/>
      <c r="D302" s="1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">
      <c r="A303" s="1"/>
      <c r="B303" s="1"/>
      <c r="C303" s="1"/>
      <c r="D303" s="1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">
      <c r="A304" s="1"/>
      <c r="B304" s="1"/>
      <c r="C304" s="1"/>
      <c r="D304" s="1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">
      <c r="A305" s="1"/>
      <c r="B305" s="1"/>
      <c r="C305" s="1"/>
      <c r="D305" s="1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">
      <c r="A306" s="1"/>
      <c r="B306" s="1"/>
      <c r="C306" s="1"/>
      <c r="D306" s="1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">
      <c r="A307" s="1"/>
      <c r="B307" s="1"/>
      <c r="C307" s="1"/>
      <c r="D307" s="1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">
      <c r="A308" s="1"/>
      <c r="B308" s="1"/>
      <c r="C308" s="1"/>
      <c r="D308" s="1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">
      <c r="A309" s="1"/>
      <c r="B309" s="1"/>
      <c r="C309" s="1"/>
      <c r="D309" s="1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">
      <c r="A310" s="1"/>
      <c r="B310" s="1"/>
      <c r="C310" s="1"/>
      <c r="D310" s="1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">
      <c r="A311" s="1"/>
      <c r="B311" s="1"/>
      <c r="C311" s="1"/>
      <c r="D311" s="1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">
      <c r="A312" s="1"/>
      <c r="B312" s="1"/>
      <c r="C312" s="1"/>
      <c r="D312" s="1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">
      <c r="A313" s="1"/>
      <c r="B313" s="1"/>
      <c r="C313" s="1"/>
      <c r="D313" s="1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">
      <c r="A314" s="1"/>
      <c r="B314" s="1"/>
      <c r="C314" s="1"/>
      <c r="D314" s="1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">
      <c r="A315" s="1"/>
      <c r="B315" s="1"/>
      <c r="C315" s="1"/>
      <c r="D315" s="1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">
      <c r="A316" s="1"/>
      <c r="B316" s="1"/>
      <c r="C316" s="1"/>
      <c r="D316" s="1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">
      <c r="A317" s="1"/>
      <c r="B317" s="1"/>
      <c r="C317" s="1"/>
      <c r="D317" s="1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">
      <c r="A318" s="1"/>
      <c r="B318" s="1"/>
      <c r="C318" s="1"/>
      <c r="D318" s="1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">
      <c r="A319" s="1"/>
      <c r="B319" s="1"/>
      <c r="C319" s="1"/>
      <c r="D319" s="1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">
      <c r="A320" s="1"/>
      <c r="B320" s="1"/>
      <c r="C320" s="1"/>
      <c r="D320" s="1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">
      <c r="A321" s="1"/>
      <c r="B321" s="1"/>
      <c r="C321" s="1"/>
      <c r="D321" s="1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">
      <c r="A322" s="1"/>
      <c r="B322" s="1"/>
      <c r="C322" s="1"/>
      <c r="D322" s="1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">
      <c r="A323" s="1"/>
      <c r="B323" s="1"/>
      <c r="C323" s="1"/>
      <c r="D323" s="1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">
      <c r="A324" s="1"/>
      <c r="B324" s="1"/>
      <c r="C324" s="1"/>
      <c r="D324" s="1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">
      <c r="A325" s="1"/>
      <c r="B325" s="1"/>
      <c r="C325" s="1"/>
      <c r="D325" s="1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">
      <c r="A326" s="1"/>
      <c r="B326" s="1"/>
      <c r="C326" s="1"/>
      <c r="D326" s="1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">
      <c r="A327" s="1"/>
      <c r="B327" s="1"/>
      <c r="C327" s="1"/>
      <c r="D327" s="1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">
      <c r="A328" s="1"/>
      <c r="B328" s="1"/>
      <c r="C328" s="1"/>
      <c r="D328" s="1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">
      <c r="A329" s="1"/>
      <c r="B329" s="1"/>
      <c r="C329" s="1"/>
      <c r="D329" s="1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">
      <c r="A330" s="1"/>
      <c r="B330" s="1"/>
      <c r="C330" s="1"/>
      <c r="D330" s="1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">
      <c r="A331" s="1"/>
      <c r="B331" s="1"/>
      <c r="C331" s="1"/>
      <c r="D331" s="1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">
      <c r="A332" s="1"/>
      <c r="B332" s="1"/>
      <c r="C332" s="1"/>
      <c r="D332" s="1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">
      <c r="A333" s="1"/>
      <c r="B333" s="1"/>
      <c r="C333" s="1"/>
      <c r="D333" s="1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">
      <c r="A334" s="1"/>
      <c r="B334" s="1"/>
      <c r="C334" s="1"/>
      <c r="D334" s="1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">
      <c r="A335" s="1"/>
      <c r="B335" s="1"/>
      <c r="C335" s="1"/>
      <c r="D335" s="1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">
      <c r="A336" s="1"/>
      <c r="B336" s="1"/>
      <c r="C336" s="1"/>
      <c r="D336" s="1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">
      <c r="A337" s="1"/>
      <c r="B337" s="1"/>
      <c r="C337" s="1"/>
      <c r="D337" s="1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">
      <c r="A338" s="1"/>
      <c r="B338" s="1"/>
      <c r="C338" s="1"/>
      <c r="D338" s="1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">
      <c r="A339" s="1"/>
      <c r="B339" s="1"/>
      <c r="C339" s="1"/>
      <c r="D339" s="1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">
      <c r="A340" s="1"/>
      <c r="B340" s="1"/>
      <c r="C340" s="1"/>
      <c r="D340" s="1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">
      <c r="A341" s="1"/>
      <c r="B341" s="1"/>
      <c r="C341" s="1"/>
      <c r="D341" s="1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">
      <c r="A342" s="1"/>
      <c r="B342" s="1"/>
      <c r="C342" s="1"/>
      <c r="D342" s="1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">
      <c r="A343" s="1"/>
      <c r="B343" s="1"/>
      <c r="C343" s="1"/>
      <c r="D343" s="1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">
      <c r="A344" s="1"/>
      <c r="B344" s="1"/>
      <c r="C344" s="1"/>
      <c r="D344" s="1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">
      <c r="A345" s="1"/>
      <c r="B345" s="1"/>
      <c r="C345" s="1"/>
      <c r="D345" s="1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">
      <c r="A346" s="1"/>
      <c r="B346" s="1"/>
      <c r="C346" s="1"/>
      <c r="D346" s="1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">
      <c r="A347" s="1"/>
      <c r="B347" s="1"/>
      <c r="C347" s="1"/>
      <c r="D347" s="1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</sheetData>
  <sheetProtection/>
  <mergeCells count="144">
    <mergeCell ref="G174:H174"/>
    <mergeCell ref="G175:H175"/>
    <mergeCell ref="I174:J174"/>
    <mergeCell ref="I175:J175"/>
    <mergeCell ref="D174:E174"/>
    <mergeCell ref="D175:E175"/>
    <mergeCell ref="C140:D140"/>
    <mergeCell ref="C141:D141"/>
    <mergeCell ref="C168:D168"/>
    <mergeCell ref="E168:G168"/>
    <mergeCell ref="I173:J173"/>
    <mergeCell ref="G173:H173"/>
    <mergeCell ref="D173:E173"/>
    <mergeCell ref="C165:D165"/>
    <mergeCell ref="E165:G165"/>
    <mergeCell ref="C166:D166"/>
    <mergeCell ref="E166:G166"/>
    <mergeCell ref="C167:D167"/>
    <mergeCell ref="E167:G167"/>
    <mergeCell ref="E150:G150"/>
    <mergeCell ref="C151:D151"/>
    <mergeCell ref="E151:G151"/>
    <mergeCell ref="C152:D152"/>
    <mergeCell ref="E152:G152"/>
    <mergeCell ref="C164:D164"/>
    <mergeCell ref="E164:G164"/>
    <mergeCell ref="E146:G146"/>
    <mergeCell ref="C146:D146"/>
    <mergeCell ref="C156:D156"/>
    <mergeCell ref="C147:D147"/>
    <mergeCell ref="E147:G147"/>
    <mergeCell ref="C148:D148"/>
    <mergeCell ref="E148:G148"/>
    <mergeCell ref="C149:D149"/>
    <mergeCell ref="E149:G149"/>
    <mergeCell ref="C150:D150"/>
    <mergeCell ref="B53:C53"/>
    <mergeCell ref="B10:B13"/>
    <mergeCell ref="B3:D8"/>
    <mergeCell ref="B83:C83"/>
    <mergeCell ref="B49:C49"/>
    <mergeCell ref="B43:C43"/>
    <mergeCell ref="B52:C52"/>
    <mergeCell ref="B50:C50"/>
    <mergeCell ref="J5:J8"/>
    <mergeCell ref="F4:F8"/>
    <mergeCell ref="K5:K8"/>
    <mergeCell ref="B22:B24"/>
    <mergeCell ref="B25:C25"/>
    <mergeCell ref="B37:B39"/>
    <mergeCell ref="B28:C28"/>
    <mergeCell ref="B15:C15"/>
    <mergeCell ref="I5:I8"/>
    <mergeCell ref="T4:T8"/>
    <mergeCell ref="B89:C89"/>
    <mergeCell ref="B81:C81"/>
    <mergeCell ref="B14:C14"/>
    <mergeCell ref="B86:C86"/>
    <mergeCell ref="B55:C55"/>
    <mergeCell ref="B9:D9"/>
    <mergeCell ref="B30:B35"/>
    <mergeCell ref="E4:E8"/>
    <mergeCell ref="R5:R8"/>
    <mergeCell ref="B51:C51"/>
    <mergeCell ref="B26:C26"/>
    <mergeCell ref="B27:C27"/>
    <mergeCell ref="B16:B18"/>
    <mergeCell ref="B42:C42"/>
    <mergeCell ref="B40:C40"/>
    <mergeCell ref="S5:S8"/>
    <mergeCell ref="Q5:Q8"/>
    <mergeCell ref="P5:P8"/>
    <mergeCell ref="O5:O8"/>
    <mergeCell ref="P4:S4"/>
    <mergeCell ref="L4:O4"/>
    <mergeCell ref="N5:N8"/>
    <mergeCell ref="B1:M1"/>
    <mergeCell ref="B19:C19"/>
    <mergeCell ref="B41:C41"/>
    <mergeCell ref="B44:B48"/>
    <mergeCell ref="L5:L8"/>
    <mergeCell ref="H4:K4"/>
    <mergeCell ref="H5:H8"/>
    <mergeCell ref="B20:C20"/>
    <mergeCell ref="B29:C29"/>
    <mergeCell ref="E3:T3"/>
    <mergeCell ref="G4:G8"/>
    <mergeCell ref="B21:C21"/>
    <mergeCell ref="M5:M8"/>
    <mergeCell ref="E161:G161"/>
    <mergeCell ref="B69:B79"/>
    <mergeCell ref="B128:N128"/>
    <mergeCell ref="B36:C36"/>
    <mergeCell ref="B54:C54"/>
    <mergeCell ref="C158:D158"/>
    <mergeCell ref="E158:G158"/>
    <mergeCell ref="B172:M172"/>
    <mergeCell ref="B82:C82"/>
    <mergeCell ref="B88:C88"/>
    <mergeCell ref="E138:G138"/>
    <mergeCell ref="B87:C87"/>
    <mergeCell ref="E156:G156"/>
    <mergeCell ref="E162:G162"/>
    <mergeCell ref="B129:N129"/>
    <mergeCell ref="C138:D138"/>
    <mergeCell ref="E159:G159"/>
    <mergeCell ref="B56:B60"/>
    <mergeCell ref="B61:C61"/>
    <mergeCell ref="B62:B67"/>
    <mergeCell ref="B68:C68"/>
    <mergeCell ref="B91:B124"/>
    <mergeCell ref="B126:C126"/>
    <mergeCell ref="B125:C125"/>
    <mergeCell ref="B85:C85"/>
    <mergeCell ref="E155:G155"/>
    <mergeCell ref="C162:D162"/>
    <mergeCell ref="C160:D160"/>
    <mergeCell ref="E160:G160"/>
    <mergeCell ref="C159:D159"/>
    <mergeCell ref="B80:C80"/>
    <mergeCell ref="B90:C90"/>
    <mergeCell ref="B133:G133"/>
    <mergeCell ref="C143:D143"/>
    <mergeCell ref="C144:D144"/>
    <mergeCell ref="C161:D161"/>
    <mergeCell ref="C163:D163"/>
    <mergeCell ref="E163:G163"/>
    <mergeCell ref="C139:D139"/>
    <mergeCell ref="E139:G139"/>
    <mergeCell ref="E140:G140"/>
    <mergeCell ref="E141:G141"/>
    <mergeCell ref="C142:D142"/>
    <mergeCell ref="C153:D153"/>
    <mergeCell ref="E153:G153"/>
    <mergeCell ref="E142:G142"/>
    <mergeCell ref="E143:G143"/>
    <mergeCell ref="E144:G144"/>
    <mergeCell ref="C145:D145"/>
    <mergeCell ref="E145:G145"/>
    <mergeCell ref="C157:D157"/>
    <mergeCell ref="E157:G157"/>
    <mergeCell ref="E154:G154"/>
    <mergeCell ref="C154:D154"/>
    <mergeCell ref="C155:D155"/>
  </mergeCells>
  <conditionalFormatting sqref="L87:O87 L83:O84">
    <cfRule type="cellIs" priority="12" dxfId="0" operator="greaterThan" stopIfTrue="1">
      <formula>0</formula>
    </cfRule>
  </conditionalFormatting>
  <conditionalFormatting sqref="P87:T87 P83:T84">
    <cfRule type="cellIs" priority="1" dxfId="0" operator="greaterThan" stopIfTrue="1">
      <formula>0</formula>
    </cfRule>
  </conditionalFormatting>
  <conditionalFormatting sqref="E56:E60 E62:E67 E15:E19 E37:E39 E30:E35 E21:E24 E27:E28 E10:E13 E41:E49 E81:E82 E85:E89 E51:E54 E91:E124 E69:E79 F87:K87 E84:K84 I83:K83">
    <cfRule type="cellIs" priority="2" dxfId="0" operator="greaterThan" stopIfTrue="1">
      <formula>0</formula>
    </cfRule>
  </conditionalFormatting>
  <printOptions/>
  <pageMargins left="0.1968503937007874" right="0.1968503937007874" top="0.15748031496062992" bottom="0.15748031496062992" header="0.31496062992125984" footer="0.31496062992125984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21"/>
  <sheetViews>
    <sheetView zoomScalePageLayoutView="0" workbookViewId="0" topLeftCell="A1">
      <pane xSplit="4" ySplit="8" topLeftCell="F12" activePane="bottomRight" state="frozen"/>
      <selection pane="topLeft" activeCell="F50" sqref="F50"/>
      <selection pane="topRight" activeCell="F50" sqref="F50"/>
      <selection pane="bottomLeft" activeCell="F50" sqref="F50"/>
      <selection pane="bottomRight" activeCell="G20" sqref="G20"/>
    </sheetView>
  </sheetViews>
  <sheetFormatPr defaultColWidth="8.796875" defaultRowHeight="14.25"/>
  <cols>
    <col min="1" max="1" width="3.8984375" style="0" customWidth="1"/>
    <col min="2" max="2" width="9.19921875" style="0" customWidth="1"/>
    <col min="3" max="3" width="40.3984375" style="0" customWidth="1"/>
    <col min="4" max="4" width="4.19921875" style="25" customWidth="1"/>
    <col min="5" max="5" width="11.59765625" style="0" customWidth="1"/>
    <col min="6" max="6" width="15.3984375" style="0" customWidth="1"/>
    <col min="7" max="7" width="14.69921875" style="0" customWidth="1"/>
    <col min="8" max="8" width="10.69921875" style="0" customWidth="1"/>
    <col min="9" max="9" width="11.59765625" style="0" customWidth="1"/>
    <col min="10" max="10" width="11.09765625" style="0" customWidth="1"/>
    <col min="11" max="11" width="11.8984375" style="0" customWidth="1"/>
    <col min="12" max="12" width="14.5" style="0" customWidth="1"/>
    <col min="13" max="13" width="14.59765625" style="0" customWidth="1"/>
    <col min="14" max="14" width="11.8984375" style="0" customWidth="1"/>
    <col min="15" max="15" width="11.59765625" style="0" customWidth="1"/>
    <col min="16" max="16" width="14.09765625" style="0" customWidth="1"/>
    <col min="17" max="17" width="13.5" style="0" customWidth="1"/>
  </cols>
  <sheetData>
    <row r="1" spans="1:11" ht="27" customHeight="1">
      <c r="A1" s="701" t="s">
        <v>519</v>
      </c>
      <c r="B1" s="701"/>
      <c r="C1" s="701"/>
      <c r="D1" s="701"/>
      <c r="E1" s="701"/>
      <c r="F1" s="701"/>
      <c r="G1" s="20"/>
      <c r="H1" s="20"/>
      <c r="I1" s="20"/>
      <c r="J1" s="20"/>
      <c r="K1" s="20"/>
    </row>
    <row r="2" spans="1:17" ht="15" customHeight="1" thickBot="1">
      <c r="A2" s="20"/>
      <c r="B2" s="32"/>
      <c r="C2" s="32"/>
      <c r="D2" s="56"/>
      <c r="E2" s="32"/>
      <c r="F2" s="32"/>
      <c r="G2" s="32"/>
      <c r="H2" s="32"/>
      <c r="I2" s="32"/>
      <c r="J2" s="32"/>
      <c r="K2" s="32"/>
      <c r="L2" s="22"/>
      <c r="M2" s="22"/>
      <c r="N2" s="22"/>
      <c r="O2" s="22"/>
      <c r="P2" s="22"/>
      <c r="Q2" s="22"/>
    </row>
    <row r="3" spans="1:17" ht="40.5" customHeight="1">
      <c r="A3" s="40"/>
      <c r="B3" s="161"/>
      <c r="C3" s="161"/>
      <c r="D3" s="162"/>
      <c r="E3" s="193" t="s">
        <v>148</v>
      </c>
      <c r="F3" s="193"/>
      <c r="G3" s="193"/>
      <c r="H3" s="193"/>
      <c r="I3" s="194"/>
      <c r="J3" s="743" t="s">
        <v>149</v>
      </c>
      <c r="K3" s="744"/>
      <c r="L3" s="764" t="s">
        <v>153</v>
      </c>
      <c r="M3" s="765"/>
      <c r="N3" s="765"/>
      <c r="O3" s="765"/>
      <c r="P3" s="765"/>
      <c r="Q3" s="766"/>
    </row>
    <row r="4" spans="1:17" ht="27" customHeight="1">
      <c r="A4" s="20"/>
      <c r="B4" s="738" t="s">
        <v>434</v>
      </c>
      <c r="C4" s="736"/>
      <c r="D4" s="737"/>
      <c r="E4" s="694" t="s">
        <v>479</v>
      </c>
      <c r="F4" s="752" t="s">
        <v>359</v>
      </c>
      <c r="G4" s="760"/>
      <c r="H4" s="760"/>
      <c r="I4" s="753"/>
      <c r="J4" s="758" t="s">
        <v>61</v>
      </c>
      <c r="K4" s="759"/>
      <c r="L4" s="749" t="s">
        <v>150</v>
      </c>
      <c r="M4" s="698" t="s">
        <v>151</v>
      </c>
      <c r="N4" s="745" t="s">
        <v>152</v>
      </c>
      <c r="O4" s="746"/>
      <c r="P4" s="745" t="s">
        <v>157</v>
      </c>
      <c r="Q4" s="754"/>
    </row>
    <row r="5" spans="1:17" ht="30" customHeight="1">
      <c r="A5" s="20"/>
      <c r="B5" s="738"/>
      <c r="C5" s="736"/>
      <c r="D5" s="737"/>
      <c r="E5" s="694"/>
      <c r="F5" s="752" t="s">
        <v>60</v>
      </c>
      <c r="G5" s="753"/>
      <c r="H5" s="752" t="s">
        <v>34</v>
      </c>
      <c r="I5" s="753"/>
      <c r="J5" s="713"/>
      <c r="K5" s="714"/>
      <c r="L5" s="750"/>
      <c r="M5" s="699"/>
      <c r="N5" s="747"/>
      <c r="O5" s="748"/>
      <c r="P5" s="747"/>
      <c r="Q5" s="755"/>
    </row>
    <row r="6" spans="1:17" ht="56.25" customHeight="1">
      <c r="A6" s="20"/>
      <c r="B6" s="738"/>
      <c r="C6" s="736"/>
      <c r="D6" s="737"/>
      <c r="E6" s="694"/>
      <c r="F6" s="752" t="s">
        <v>520</v>
      </c>
      <c r="G6" s="753"/>
      <c r="H6" s="698" t="s">
        <v>5</v>
      </c>
      <c r="I6" s="698" t="s">
        <v>6</v>
      </c>
      <c r="J6" s="698" t="s">
        <v>5</v>
      </c>
      <c r="K6" s="698" t="s">
        <v>6</v>
      </c>
      <c r="L6" s="750"/>
      <c r="M6" s="699"/>
      <c r="N6" s="698" t="s">
        <v>5</v>
      </c>
      <c r="O6" s="698" t="s">
        <v>6</v>
      </c>
      <c r="P6" s="698" t="s">
        <v>5</v>
      </c>
      <c r="Q6" s="756" t="s">
        <v>6</v>
      </c>
    </row>
    <row r="7" spans="2:17" ht="81" customHeight="1">
      <c r="B7" s="710"/>
      <c r="C7" s="711"/>
      <c r="D7" s="712"/>
      <c r="E7" s="695"/>
      <c r="F7" s="163" t="s">
        <v>230</v>
      </c>
      <c r="G7" s="163" t="s">
        <v>231</v>
      </c>
      <c r="H7" s="700"/>
      <c r="I7" s="700"/>
      <c r="J7" s="700"/>
      <c r="K7" s="700"/>
      <c r="L7" s="751"/>
      <c r="M7" s="700"/>
      <c r="N7" s="700"/>
      <c r="O7" s="700"/>
      <c r="P7" s="700"/>
      <c r="Q7" s="757"/>
    </row>
    <row r="8" spans="1:17" s="26" customFormat="1" ht="15" customHeight="1" thickBot="1">
      <c r="A8"/>
      <c r="B8" s="722">
        <v>0</v>
      </c>
      <c r="C8" s="723"/>
      <c r="D8" s="724"/>
      <c r="E8" s="152">
        <v>1</v>
      </c>
      <c r="F8" s="164">
        <v>2</v>
      </c>
      <c r="G8" s="152">
        <v>3</v>
      </c>
      <c r="H8" s="164">
        <v>4</v>
      </c>
      <c r="I8" s="152">
        <v>5</v>
      </c>
      <c r="J8" s="164">
        <v>6</v>
      </c>
      <c r="K8" s="152">
        <v>7</v>
      </c>
      <c r="L8" s="164">
        <v>8</v>
      </c>
      <c r="M8" s="152">
        <v>9</v>
      </c>
      <c r="N8" s="164">
        <v>10</v>
      </c>
      <c r="O8" s="152">
        <v>11</v>
      </c>
      <c r="P8" s="164">
        <v>12</v>
      </c>
      <c r="Q8" s="152">
        <v>13</v>
      </c>
    </row>
    <row r="9" spans="2:17" ht="15" customHeight="1">
      <c r="B9" s="678" t="s">
        <v>27</v>
      </c>
      <c r="C9" s="21" t="s">
        <v>24</v>
      </c>
      <c r="D9" s="27">
        <v>1</v>
      </c>
      <c r="E9" s="21">
        <v>17</v>
      </c>
      <c r="F9" s="88">
        <v>2</v>
      </c>
      <c r="G9" s="88"/>
      <c r="H9" s="88">
        <v>2</v>
      </c>
      <c r="I9" s="88">
        <f>199.79+188.69</f>
        <v>388.48</v>
      </c>
      <c r="J9" s="88"/>
      <c r="K9" s="88"/>
      <c r="L9" s="116"/>
      <c r="M9" s="116"/>
      <c r="N9" s="116"/>
      <c r="O9" s="116"/>
      <c r="P9" s="116"/>
      <c r="Q9" s="117"/>
    </row>
    <row r="10" spans="1:17" ht="15.75">
      <c r="A10" s="20"/>
      <c r="B10" s="678"/>
      <c r="C10" s="13" t="s">
        <v>409</v>
      </c>
      <c r="D10" s="28">
        <v>2</v>
      </c>
      <c r="E10" s="13"/>
      <c r="F10" s="16"/>
      <c r="G10" s="16"/>
      <c r="H10" s="16"/>
      <c r="I10" s="16"/>
      <c r="J10" s="16"/>
      <c r="K10" s="16"/>
      <c r="L10" s="89"/>
      <c r="M10" s="89"/>
      <c r="N10" s="89"/>
      <c r="O10" s="89"/>
      <c r="P10" s="89"/>
      <c r="Q10" s="91"/>
    </row>
    <row r="11" spans="1:17" ht="15.75">
      <c r="A11" s="20"/>
      <c r="B11" s="678"/>
      <c r="C11" s="13" t="s">
        <v>25</v>
      </c>
      <c r="D11" s="28">
        <v>3</v>
      </c>
      <c r="E11" s="13"/>
      <c r="F11" s="16"/>
      <c r="G11" s="16"/>
      <c r="H11" s="16"/>
      <c r="I11" s="16"/>
      <c r="J11" s="16"/>
      <c r="K11" s="16"/>
      <c r="L11" s="89"/>
      <c r="M11" s="89"/>
      <c r="N11" s="89"/>
      <c r="O11" s="89"/>
      <c r="P11" s="89"/>
      <c r="Q11" s="91"/>
    </row>
    <row r="12" spans="1:17" ht="15.75">
      <c r="A12" s="20"/>
      <c r="B12" s="678"/>
      <c r="C12" s="14" t="s">
        <v>406</v>
      </c>
      <c r="D12" s="29">
        <v>4</v>
      </c>
      <c r="E12" s="410">
        <v>1</v>
      </c>
      <c r="F12" s="16"/>
      <c r="G12" s="16"/>
      <c r="H12" s="16"/>
      <c r="I12" s="16"/>
      <c r="J12" s="16"/>
      <c r="K12" s="16"/>
      <c r="L12" s="89"/>
      <c r="M12" s="89"/>
      <c r="N12" s="89"/>
      <c r="O12" s="89"/>
      <c r="P12" s="89"/>
      <c r="Q12" s="91"/>
    </row>
    <row r="13" spans="1:18" s="7" customFormat="1" ht="15.75">
      <c r="A13" s="20"/>
      <c r="B13" s="720" t="s">
        <v>28</v>
      </c>
      <c r="C13" s="721"/>
      <c r="D13" s="251">
        <v>5</v>
      </c>
      <c r="E13" s="409">
        <f aca="true" t="shared" si="0" ref="E13:Q13">(E9+E10+E11+E12)</f>
        <v>18</v>
      </c>
      <c r="F13" s="409">
        <f t="shared" si="0"/>
        <v>2</v>
      </c>
      <c r="G13" s="409">
        <f t="shared" si="0"/>
        <v>0</v>
      </c>
      <c r="H13" s="409">
        <f t="shared" si="0"/>
        <v>2</v>
      </c>
      <c r="I13" s="409">
        <f t="shared" si="0"/>
        <v>388.48</v>
      </c>
      <c r="J13" s="409">
        <f t="shared" si="0"/>
        <v>0</v>
      </c>
      <c r="K13" s="409">
        <f t="shared" si="0"/>
        <v>0</v>
      </c>
      <c r="L13" s="409">
        <f t="shared" si="0"/>
        <v>0</v>
      </c>
      <c r="M13" s="409">
        <f t="shared" si="0"/>
        <v>0</v>
      </c>
      <c r="N13" s="409">
        <f t="shared" si="0"/>
        <v>0</v>
      </c>
      <c r="O13" s="409">
        <f t="shared" si="0"/>
        <v>0</v>
      </c>
      <c r="P13" s="409">
        <f t="shared" si="0"/>
        <v>0</v>
      </c>
      <c r="Q13" s="409">
        <f t="shared" si="0"/>
        <v>0</v>
      </c>
      <c r="R13" s="45"/>
    </row>
    <row r="14" spans="1:18" s="7" customFormat="1" ht="15.75">
      <c r="A14" s="20"/>
      <c r="B14" s="733" t="s">
        <v>87</v>
      </c>
      <c r="C14" s="734"/>
      <c r="D14" s="154">
        <v>6</v>
      </c>
      <c r="E14" s="268"/>
      <c r="F14" s="279"/>
      <c r="G14" s="279"/>
      <c r="H14" s="279"/>
      <c r="I14" s="279"/>
      <c r="J14" s="279"/>
      <c r="K14" s="279"/>
      <c r="L14" s="280"/>
      <c r="M14" s="280"/>
      <c r="N14" s="280"/>
      <c r="O14" s="279"/>
      <c r="P14" s="279"/>
      <c r="Q14" s="281"/>
      <c r="R14" s="45"/>
    </row>
    <row r="15" spans="1:17" ht="21" customHeight="1">
      <c r="A15" s="20"/>
      <c r="B15" s="674" t="s">
        <v>26</v>
      </c>
      <c r="C15" s="13" t="s">
        <v>88</v>
      </c>
      <c r="D15" s="28">
        <v>7</v>
      </c>
      <c r="E15" s="13">
        <v>26</v>
      </c>
      <c r="F15" s="16">
        <v>8</v>
      </c>
      <c r="G15" s="16"/>
      <c r="H15" s="16">
        <v>15</v>
      </c>
      <c r="I15" s="16">
        <f>150.3+270.53+190.38+122.1+110.99+88.8+450.88+88.8+255.29+210.88+155.4+199.79+299.68+255.29+110.99</f>
        <v>2960.0999999999995</v>
      </c>
      <c r="J15" s="16">
        <v>2</v>
      </c>
      <c r="K15" s="16">
        <f>100+200</f>
        <v>300</v>
      </c>
      <c r="L15" s="89">
        <v>4</v>
      </c>
      <c r="M15" s="89">
        <v>1</v>
      </c>
      <c r="N15" s="89">
        <v>1</v>
      </c>
      <c r="O15" s="89">
        <v>500</v>
      </c>
      <c r="P15" s="89"/>
      <c r="Q15" s="91"/>
    </row>
    <row r="16" spans="1:17" ht="20.25" customHeight="1">
      <c r="A16" s="20"/>
      <c r="B16" s="675"/>
      <c r="C16" s="13" t="s">
        <v>89</v>
      </c>
      <c r="D16" s="256">
        <v>8</v>
      </c>
      <c r="E16" s="410">
        <v>1</v>
      </c>
      <c r="F16" s="16"/>
      <c r="G16" s="16"/>
      <c r="H16" s="16"/>
      <c r="I16" s="16"/>
      <c r="J16" s="16"/>
      <c r="K16" s="16"/>
      <c r="L16" s="89"/>
      <c r="M16" s="89"/>
      <c r="N16" s="89"/>
      <c r="O16" s="89"/>
      <c r="P16" s="89"/>
      <c r="Q16" s="91"/>
    </row>
    <row r="17" spans="1:17" ht="21" customHeight="1">
      <c r="A17" s="20"/>
      <c r="B17" s="676"/>
      <c r="C17" s="13" t="s">
        <v>90</v>
      </c>
      <c r="D17" s="257">
        <v>9</v>
      </c>
      <c r="E17" s="410">
        <v>3</v>
      </c>
      <c r="F17" s="16">
        <v>1</v>
      </c>
      <c r="G17" s="16"/>
      <c r="H17" s="16">
        <v>1</v>
      </c>
      <c r="I17" s="16">
        <v>190.38</v>
      </c>
      <c r="J17" s="16"/>
      <c r="K17" s="16"/>
      <c r="L17" s="89"/>
      <c r="M17" s="89"/>
      <c r="N17" s="89"/>
      <c r="O17" s="89"/>
      <c r="P17" s="89"/>
      <c r="Q17" s="91"/>
    </row>
    <row r="18" spans="1:17" ht="15.75">
      <c r="A18" s="20"/>
      <c r="B18" s="686" t="s">
        <v>44</v>
      </c>
      <c r="C18" s="687"/>
      <c r="D18" s="28">
        <v>10</v>
      </c>
      <c r="E18" s="13"/>
      <c r="F18" s="16"/>
      <c r="G18" s="16"/>
      <c r="H18" s="16"/>
      <c r="I18" s="16"/>
      <c r="J18" s="16"/>
      <c r="K18" s="16"/>
      <c r="L18" s="89"/>
      <c r="M18" s="89"/>
      <c r="N18" s="89"/>
      <c r="O18" s="89"/>
      <c r="P18" s="89"/>
      <c r="Q18" s="91"/>
    </row>
    <row r="19" spans="1:18" s="7" customFormat="1" ht="15.75">
      <c r="A19" s="20"/>
      <c r="B19" s="671" t="s">
        <v>29</v>
      </c>
      <c r="C19" s="672"/>
      <c r="D19" s="260">
        <v>11</v>
      </c>
      <c r="E19" s="409">
        <f>E15+E16+E17</f>
        <v>30</v>
      </c>
      <c r="F19" s="409">
        <f aca="true" t="shared" si="1" ref="F19:Q19">F15+F16+F17</f>
        <v>9</v>
      </c>
      <c r="G19" s="409">
        <f t="shared" si="1"/>
        <v>0</v>
      </c>
      <c r="H19" s="409">
        <f t="shared" si="1"/>
        <v>16</v>
      </c>
      <c r="I19" s="409">
        <f t="shared" si="1"/>
        <v>3150.4799999999996</v>
      </c>
      <c r="J19" s="409">
        <f t="shared" si="1"/>
        <v>2</v>
      </c>
      <c r="K19" s="409">
        <f t="shared" si="1"/>
        <v>300</v>
      </c>
      <c r="L19" s="409">
        <f t="shared" si="1"/>
        <v>4</v>
      </c>
      <c r="M19" s="409">
        <f t="shared" si="1"/>
        <v>1</v>
      </c>
      <c r="N19" s="409">
        <f t="shared" si="1"/>
        <v>1</v>
      </c>
      <c r="O19" s="409">
        <f t="shared" si="1"/>
        <v>500</v>
      </c>
      <c r="P19" s="409">
        <f t="shared" si="1"/>
        <v>0</v>
      </c>
      <c r="Q19" s="409">
        <f t="shared" si="1"/>
        <v>0</v>
      </c>
      <c r="R19" s="45"/>
    </row>
    <row r="20" spans="1:17" ht="15.75">
      <c r="A20" s="20"/>
      <c r="B20" s="696" t="s">
        <v>11</v>
      </c>
      <c r="C20" s="697"/>
      <c r="D20" s="256">
        <v>12</v>
      </c>
      <c r="E20" s="410"/>
      <c r="F20" s="16"/>
      <c r="G20" s="16"/>
      <c r="H20" s="16"/>
      <c r="I20" s="16"/>
      <c r="J20" s="16"/>
      <c r="K20" s="16"/>
      <c r="L20" s="89"/>
      <c r="M20" s="89"/>
      <c r="N20" s="89"/>
      <c r="O20" s="89"/>
      <c r="P20" s="89"/>
      <c r="Q20" s="89"/>
    </row>
    <row r="21" spans="1:17" ht="19.5" customHeight="1">
      <c r="A21" s="20"/>
      <c r="B21" s="727" t="s">
        <v>12</v>
      </c>
      <c r="C21" s="1" t="s">
        <v>91</v>
      </c>
      <c r="D21" s="257">
        <v>13</v>
      </c>
      <c r="E21" s="410"/>
      <c r="F21" s="16"/>
      <c r="G21" s="16"/>
      <c r="H21" s="16"/>
      <c r="I21" s="16"/>
      <c r="J21" s="16"/>
      <c r="K21" s="16"/>
      <c r="L21" s="89"/>
      <c r="M21" s="89"/>
      <c r="N21" s="89"/>
      <c r="O21" s="89"/>
      <c r="P21" s="89"/>
      <c r="Q21" s="89"/>
    </row>
    <row r="22" spans="1:17" ht="65.25" customHeight="1">
      <c r="A22" s="20"/>
      <c r="B22" s="728"/>
      <c r="C22" s="51" t="s">
        <v>361</v>
      </c>
      <c r="D22" s="256">
        <v>14</v>
      </c>
      <c r="E22" s="13"/>
      <c r="F22" s="16"/>
      <c r="G22" s="16"/>
      <c r="H22" s="16"/>
      <c r="I22" s="16"/>
      <c r="J22" s="16"/>
      <c r="K22" s="16"/>
      <c r="L22" s="89"/>
      <c r="M22" s="89"/>
      <c r="N22" s="89"/>
      <c r="O22" s="89"/>
      <c r="P22" s="89"/>
      <c r="Q22" s="89"/>
    </row>
    <row r="23" spans="1:17" ht="27" customHeight="1">
      <c r="A23" s="20"/>
      <c r="B23" s="729"/>
      <c r="C23" s="52" t="s">
        <v>111</v>
      </c>
      <c r="D23" s="28">
        <v>15</v>
      </c>
      <c r="E23" s="13">
        <v>2</v>
      </c>
      <c r="F23" s="16"/>
      <c r="G23" s="16"/>
      <c r="H23" s="16"/>
      <c r="I23" s="16"/>
      <c r="J23" s="16"/>
      <c r="K23" s="16"/>
      <c r="L23" s="89"/>
      <c r="M23" s="89"/>
      <c r="N23" s="89"/>
      <c r="O23" s="89"/>
      <c r="P23" s="89"/>
      <c r="Q23" s="89"/>
    </row>
    <row r="24" spans="1:17" ht="27" customHeight="1">
      <c r="A24" s="20"/>
      <c r="B24" s="671" t="s">
        <v>92</v>
      </c>
      <c r="C24" s="672"/>
      <c r="D24" s="165">
        <v>16</v>
      </c>
      <c r="E24" s="156">
        <v>2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</row>
    <row r="25" spans="1:17" ht="27" customHeight="1">
      <c r="A25" s="20"/>
      <c r="B25" s="696" t="s">
        <v>13</v>
      </c>
      <c r="C25" s="697"/>
      <c r="D25" s="27">
        <v>17</v>
      </c>
      <c r="E25" s="186"/>
      <c r="F25" s="16"/>
      <c r="G25" s="16"/>
      <c r="H25" s="16"/>
      <c r="I25" s="16"/>
      <c r="J25" s="16"/>
      <c r="K25" s="16"/>
      <c r="L25" s="89"/>
      <c r="M25" s="89"/>
      <c r="N25" s="89"/>
      <c r="O25" s="89"/>
      <c r="P25" s="89"/>
      <c r="Q25" s="89"/>
    </row>
    <row r="26" spans="1:17" ht="15.75">
      <c r="A26" s="20"/>
      <c r="B26" s="688" t="s">
        <v>14</v>
      </c>
      <c r="C26" s="689"/>
      <c r="D26" s="28">
        <v>18</v>
      </c>
      <c r="E26" s="13">
        <v>1</v>
      </c>
      <c r="F26" s="16"/>
      <c r="G26" s="16"/>
      <c r="H26" s="16"/>
      <c r="I26" s="16"/>
      <c r="J26" s="16"/>
      <c r="K26" s="16"/>
      <c r="L26" s="89"/>
      <c r="M26" s="89"/>
      <c r="N26" s="89"/>
      <c r="O26" s="89"/>
      <c r="P26" s="89"/>
      <c r="Q26" s="89"/>
    </row>
    <row r="27" spans="1:17" ht="15.75">
      <c r="A27" s="20"/>
      <c r="B27" s="688" t="s">
        <v>93</v>
      </c>
      <c r="C27" s="689"/>
      <c r="D27" s="28">
        <v>19</v>
      </c>
      <c r="E27" s="13"/>
      <c r="F27" s="16"/>
      <c r="G27" s="16"/>
      <c r="H27" s="16"/>
      <c r="I27" s="16"/>
      <c r="J27" s="16"/>
      <c r="K27" s="16"/>
      <c r="L27" s="89"/>
      <c r="M27" s="89"/>
      <c r="N27" s="89"/>
      <c r="O27" s="89"/>
      <c r="P27" s="89"/>
      <c r="Q27" s="89"/>
    </row>
    <row r="28" spans="1:17" ht="30.75" customHeight="1">
      <c r="A28" s="20"/>
      <c r="B28" s="708" t="s">
        <v>94</v>
      </c>
      <c r="C28" s="709"/>
      <c r="D28" s="260">
        <v>20</v>
      </c>
      <c r="E28" s="156">
        <v>1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</row>
    <row r="29" spans="1:17" ht="15.75" customHeight="1">
      <c r="A29" s="20"/>
      <c r="B29" s="677" t="s">
        <v>363</v>
      </c>
      <c r="C29" s="13" t="s">
        <v>97</v>
      </c>
      <c r="D29" s="257">
        <v>21</v>
      </c>
      <c r="E29" s="13">
        <v>14</v>
      </c>
      <c r="F29" s="16">
        <v>3</v>
      </c>
      <c r="G29" s="16"/>
      <c r="H29" s="16">
        <v>6</v>
      </c>
      <c r="I29" s="16">
        <f>230.45+210.42+199.79+385.68+155.4+299.68</f>
        <v>1481.42</v>
      </c>
      <c r="J29" s="16">
        <v>5</v>
      </c>
      <c r="K29" s="16">
        <f>300+200+500+200+500</f>
        <v>1700</v>
      </c>
      <c r="L29" s="89"/>
      <c r="M29" s="89"/>
      <c r="N29" s="89"/>
      <c r="O29" s="89"/>
      <c r="P29" s="89"/>
      <c r="Q29" s="89"/>
    </row>
    <row r="30" spans="1:17" ht="15.75">
      <c r="A30" s="20"/>
      <c r="B30" s="678"/>
      <c r="C30" s="13" t="s">
        <v>98</v>
      </c>
      <c r="D30" s="256">
        <v>22</v>
      </c>
      <c r="E30" s="13"/>
      <c r="F30" s="16"/>
      <c r="G30" s="16"/>
      <c r="H30" s="16"/>
      <c r="I30" s="16"/>
      <c r="J30" s="16"/>
      <c r="K30" s="16"/>
      <c r="L30" s="89"/>
      <c r="M30" s="89"/>
      <c r="N30" s="89"/>
      <c r="O30" s="89"/>
      <c r="P30" s="89"/>
      <c r="Q30" s="89"/>
    </row>
    <row r="31" spans="1:17" ht="15.75">
      <c r="A31" s="20"/>
      <c r="B31" s="678"/>
      <c r="C31" s="13" t="s">
        <v>99</v>
      </c>
      <c r="D31" s="256">
        <v>23</v>
      </c>
      <c r="E31" s="13">
        <v>1</v>
      </c>
      <c r="F31" s="16"/>
      <c r="G31" s="16"/>
      <c r="H31" s="16"/>
      <c r="I31" s="16"/>
      <c r="J31" s="16"/>
      <c r="K31" s="16"/>
      <c r="L31" s="89"/>
      <c r="M31" s="89"/>
      <c r="N31" s="89"/>
      <c r="O31" s="89"/>
      <c r="P31" s="89"/>
      <c r="Q31" s="89"/>
    </row>
    <row r="32" spans="1:17" ht="15.75">
      <c r="A32" s="20"/>
      <c r="B32" s="678"/>
      <c r="C32" s="13" t="s">
        <v>100</v>
      </c>
      <c r="D32" s="256">
        <v>24</v>
      </c>
      <c r="E32" s="410">
        <v>1</v>
      </c>
      <c r="F32" s="16">
        <v>1</v>
      </c>
      <c r="G32" s="16"/>
      <c r="H32" s="16">
        <v>2</v>
      </c>
      <c r="I32" s="16">
        <f>122.1+277.48</f>
        <v>399.58000000000004</v>
      </c>
      <c r="J32" s="16">
        <v>1</v>
      </c>
      <c r="K32" s="16">
        <v>100</v>
      </c>
      <c r="L32" s="89">
        <v>1</v>
      </c>
      <c r="M32" s="89"/>
      <c r="N32" s="89"/>
      <c r="O32" s="89"/>
      <c r="P32" s="89"/>
      <c r="Q32" s="89"/>
    </row>
    <row r="33" spans="1:17" ht="15.75">
      <c r="A33" s="20"/>
      <c r="B33" s="678"/>
      <c r="C33" s="13" t="s">
        <v>101</v>
      </c>
      <c r="D33" s="257">
        <v>25</v>
      </c>
      <c r="E33" s="410"/>
      <c r="F33" s="16"/>
      <c r="G33" s="16"/>
      <c r="H33" s="16"/>
      <c r="I33" s="16"/>
      <c r="J33" s="16"/>
      <c r="K33" s="16"/>
      <c r="L33" s="89"/>
      <c r="M33" s="89"/>
      <c r="N33" s="89"/>
      <c r="O33" s="89"/>
      <c r="P33" s="89"/>
      <c r="Q33" s="89"/>
    </row>
    <row r="34" spans="1:17" ht="31.5" customHeight="1">
      <c r="A34" s="20"/>
      <c r="B34" s="679"/>
      <c r="C34" s="15" t="s">
        <v>102</v>
      </c>
      <c r="D34" s="256">
        <v>26</v>
      </c>
      <c r="E34" s="13"/>
      <c r="F34" s="16"/>
      <c r="G34" s="16"/>
      <c r="H34" s="16"/>
      <c r="I34" s="92"/>
      <c r="J34" s="16"/>
      <c r="K34" s="16"/>
      <c r="L34" s="89"/>
      <c r="M34" s="89"/>
      <c r="N34" s="89"/>
      <c r="O34" s="89"/>
      <c r="P34" s="89"/>
      <c r="Q34" s="89"/>
    </row>
    <row r="35" spans="1:18" ht="15.75">
      <c r="A35" s="20"/>
      <c r="B35" s="671" t="s">
        <v>32</v>
      </c>
      <c r="C35" s="672"/>
      <c r="D35" s="260">
        <v>27</v>
      </c>
      <c r="E35" s="409">
        <f>(E29+E30+E31+E32+E33+E34)</f>
        <v>16</v>
      </c>
      <c r="F35" s="409">
        <f aca="true" t="shared" si="2" ref="F35:Q35">(F29+F30+F31+F32+F33+F34)</f>
        <v>4</v>
      </c>
      <c r="G35" s="409">
        <f t="shared" si="2"/>
        <v>0</v>
      </c>
      <c r="H35" s="409">
        <f t="shared" si="2"/>
        <v>8</v>
      </c>
      <c r="I35" s="409">
        <f t="shared" si="2"/>
        <v>1881</v>
      </c>
      <c r="J35" s="409">
        <f t="shared" si="2"/>
        <v>6</v>
      </c>
      <c r="K35" s="409">
        <f t="shared" si="2"/>
        <v>1800</v>
      </c>
      <c r="L35" s="409">
        <f t="shared" si="2"/>
        <v>1</v>
      </c>
      <c r="M35" s="409">
        <f t="shared" si="2"/>
        <v>0</v>
      </c>
      <c r="N35" s="409">
        <f t="shared" si="2"/>
        <v>0</v>
      </c>
      <c r="O35" s="409">
        <f t="shared" si="2"/>
        <v>0</v>
      </c>
      <c r="P35" s="409">
        <f t="shared" si="2"/>
        <v>0</v>
      </c>
      <c r="Q35" s="409">
        <f t="shared" si="2"/>
        <v>0</v>
      </c>
      <c r="R35" s="33"/>
    </row>
    <row r="36" spans="1:18" ht="22.5" customHeight="1">
      <c r="A36" s="20"/>
      <c r="B36" s="767" t="s">
        <v>364</v>
      </c>
      <c r="C36" s="248" t="s">
        <v>95</v>
      </c>
      <c r="D36" s="256">
        <v>28</v>
      </c>
      <c r="E36" s="410">
        <v>70</v>
      </c>
      <c r="F36" s="93">
        <v>7</v>
      </c>
      <c r="G36" s="93"/>
      <c r="H36" s="93">
        <v>8</v>
      </c>
      <c r="I36" s="93">
        <f>100.2+233.09+299.68+133.2+210.88+255.29+110.99+321.89</f>
        <v>1665.2200000000003</v>
      </c>
      <c r="J36" s="93">
        <v>6</v>
      </c>
      <c r="K36" s="93">
        <f>200+200+200+150+200+100</f>
        <v>1050</v>
      </c>
      <c r="L36" s="16"/>
      <c r="M36" s="16"/>
      <c r="N36" s="16"/>
      <c r="O36" s="93"/>
      <c r="P36" s="93"/>
      <c r="Q36" s="93"/>
      <c r="R36" s="33"/>
    </row>
    <row r="37" spans="1:18" ht="28.5" customHeight="1">
      <c r="A37" s="20"/>
      <c r="B37" s="768"/>
      <c r="C37" s="248" t="s">
        <v>96</v>
      </c>
      <c r="D37" s="257">
        <v>29</v>
      </c>
      <c r="E37" s="410"/>
      <c r="F37" s="93"/>
      <c r="G37" s="93"/>
      <c r="H37" s="93"/>
      <c r="I37" s="93"/>
      <c r="J37" s="93"/>
      <c r="K37" s="93"/>
      <c r="L37" s="16"/>
      <c r="M37" s="16"/>
      <c r="N37" s="16"/>
      <c r="O37" s="93"/>
      <c r="P37" s="93"/>
      <c r="Q37" s="93"/>
      <c r="R37" s="33"/>
    </row>
    <row r="38" spans="1:18" ht="29.25" customHeight="1">
      <c r="A38" s="20"/>
      <c r="B38" s="769"/>
      <c r="C38" s="249" t="s">
        <v>388</v>
      </c>
      <c r="D38" s="256">
        <v>30</v>
      </c>
      <c r="E38" s="410"/>
      <c r="F38" s="93"/>
      <c r="G38" s="93"/>
      <c r="H38" s="93"/>
      <c r="I38" s="93"/>
      <c r="J38" s="93"/>
      <c r="K38" s="93"/>
      <c r="L38" s="16"/>
      <c r="M38" s="16"/>
      <c r="N38" s="16"/>
      <c r="O38" s="93"/>
      <c r="P38" s="93"/>
      <c r="Q38" s="93"/>
      <c r="R38" s="33"/>
    </row>
    <row r="39" spans="1:17" ht="31.5" customHeight="1">
      <c r="A39" s="20"/>
      <c r="B39" s="708" t="s">
        <v>105</v>
      </c>
      <c r="C39" s="709"/>
      <c r="D39" s="260">
        <v>31</v>
      </c>
      <c r="E39" s="156">
        <f>E36+E37+E38</f>
        <v>70</v>
      </c>
      <c r="F39" s="156">
        <f aca="true" t="shared" si="3" ref="F39:Q39">F36+F37+F38</f>
        <v>7</v>
      </c>
      <c r="G39" s="156">
        <f t="shared" si="3"/>
        <v>0</v>
      </c>
      <c r="H39" s="156">
        <f t="shared" si="3"/>
        <v>8</v>
      </c>
      <c r="I39" s="156">
        <f t="shared" si="3"/>
        <v>1665.2200000000003</v>
      </c>
      <c r="J39" s="156">
        <f t="shared" si="3"/>
        <v>6</v>
      </c>
      <c r="K39" s="156">
        <f t="shared" si="3"/>
        <v>1050</v>
      </c>
      <c r="L39" s="156">
        <f t="shared" si="3"/>
        <v>0</v>
      </c>
      <c r="M39" s="156">
        <f t="shared" si="3"/>
        <v>0</v>
      </c>
      <c r="N39" s="156">
        <f t="shared" si="3"/>
        <v>0</v>
      </c>
      <c r="O39" s="156">
        <f t="shared" si="3"/>
        <v>0</v>
      </c>
      <c r="P39" s="156">
        <f t="shared" si="3"/>
        <v>0</v>
      </c>
      <c r="Q39" s="156">
        <f t="shared" si="3"/>
        <v>0</v>
      </c>
    </row>
    <row r="40" spans="1:17" ht="15.75">
      <c r="A40" s="20"/>
      <c r="B40" s="686" t="s">
        <v>15</v>
      </c>
      <c r="C40" s="687"/>
      <c r="D40" s="256">
        <v>32</v>
      </c>
      <c r="E40" s="410">
        <v>50</v>
      </c>
      <c r="F40" s="16"/>
      <c r="G40" s="16"/>
      <c r="H40" s="16">
        <v>2</v>
      </c>
      <c r="I40" s="16">
        <f>155.4+110.99</f>
        <v>266.39</v>
      </c>
      <c r="J40" s="16">
        <v>16</v>
      </c>
      <c r="K40" s="16">
        <f>100+100+100+100+100+100+50+50+50+100+100+100+100+100+50+100</f>
        <v>1400</v>
      </c>
      <c r="L40" s="89"/>
      <c r="M40" s="89"/>
      <c r="N40" s="413"/>
      <c r="O40" s="413"/>
      <c r="P40" s="89"/>
      <c r="Q40" s="89"/>
    </row>
    <row r="41" spans="1:17" ht="15.75">
      <c r="A41" s="20"/>
      <c r="B41" s="686" t="s">
        <v>16</v>
      </c>
      <c r="C41" s="687"/>
      <c r="D41" s="257">
        <v>33</v>
      </c>
      <c r="E41" s="410">
        <v>54</v>
      </c>
      <c r="F41" s="16"/>
      <c r="G41" s="16"/>
      <c r="I41" s="440"/>
      <c r="J41" s="16">
        <v>12</v>
      </c>
      <c r="K41" s="16">
        <f>100+100</f>
        <v>200</v>
      </c>
      <c r="L41" s="89"/>
      <c r="M41" s="89"/>
      <c r="N41" s="413"/>
      <c r="O41" s="413"/>
      <c r="P41" s="89"/>
      <c r="Q41" s="89"/>
    </row>
    <row r="42" spans="1:17" ht="15.75">
      <c r="A42" s="20"/>
      <c r="B42" s="686" t="s">
        <v>17</v>
      </c>
      <c r="C42" s="687"/>
      <c r="D42" s="256">
        <v>34</v>
      </c>
      <c r="E42" s="13">
        <v>7</v>
      </c>
      <c r="F42" s="16">
        <v>1</v>
      </c>
      <c r="G42" s="16">
        <v>1</v>
      </c>
      <c r="H42" s="16">
        <v>1</v>
      </c>
      <c r="I42" s="16"/>
      <c r="J42" s="16">
        <v>1</v>
      </c>
      <c r="K42" s="16"/>
      <c r="L42" s="89"/>
      <c r="M42" s="89"/>
      <c r="N42" s="413"/>
      <c r="O42" s="413"/>
      <c r="P42" s="89"/>
      <c r="Q42" s="89"/>
    </row>
    <row r="43" spans="1:17" ht="15.75">
      <c r="A43" s="20"/>
      <c r="B43" s="702" t="s">
        <v>360</v>
      </c>
      <c r="C43" s="250" t="s">
        <v>51</v>
      </c>
      <c r="D43" s="258">
        <v>35</v>
      </c>
      <c r="E43" s="407">
        <v>3</v>
      </c>
      <c r="F43" s="195">
        <v>1</v>
      </c>
      <c r="G43" s="195"/>
      <c r="H43" s="195">
        <v>1</v>
      </c>
      <c r="I43" s="195">
        <v>190.38</v>
      </c>
      <c r="J43" s="195">
        <v>1</v>
      </c>
      <c r="K43" s="195">
        <v>200</v>
      </c>
      <c r="L43" s="196"/>
      <c r="M43" s="196"/>
      <c r="N43" s="196"/>
      <c r="O43" s="196"/>
      <c r="P43" s="196"/>
      <c r="Q43" s="196"/>
    </row>
    <row r="44" spans="1:17" ht="15.75">
      <c r="A44" s="20"/>
      <c r="B44" s="703"/>
      <c r="C44" s="250" t="s">
        <v>18</v>
      </c>
      <c r="D44" s="258">
        <v>36</v>
      </c>
      <c r="E44" s="406">
        <v>5</v>
      </c>
      <c r="F44" s="195"/>
      <c r="G44" s="195"/>
      <c r="H44" s="195"/>
      <c r="I44" s="195"/>
      <c r="J44" s="195"/>
      <c r="K44" s="195"/>
      <c r="L44" s="196"/>
      <c r="M44" s="196"/>
      <c r="N44" s="196"/>
      <c r="O44" s="196"/>
      <c r="P44" s="196"/>
      <c r="Q44" s="196"/>
    </row>
    <row r="45" spans="1:17" ht="15.75">
      <c r="A45" s="20"/>
      <c r="B45" s="703"/>
      <c r="C45" s="250" t="s">
        <v>52</v>
      </c>
      <c r="D45" s="259">
        <v>37</v>
      </c>
      <c r="E45" s="408">
        <v>4</v>
      </c>
      <c r="F45" s="195"/>
      <c r="G45" s="195"/>
      <c r="H45" s="195"/>
      <c r="I45" s="195"/>
      <c r="J45" s="195"/>
      <c r="K45" s="195"/>
      <c r="L45" s="196"/>
      <c r="M45" s="196"/>
      <c r="N45" s="196"/>
      <c r="O45" s="196"/>
      <c r="P45" s="196"/>
      <c r="Q45" s="197"/>
    </row>
    <row r="46" spans="1:17" ht="15.75">
      <c r="A46" s="20"/>
      <c r="B46" s="703"/>
      <c r="C46" s="250" t="s">
        <v>53</v>
      </c>
      <c r="D46" s="258">
        <v>38</v>
      </c>
      <c r="E46" s="407">
        <v>4</v>
      </c>
      <c r="F46" s="195"/>
      <c r="G46" s="195"/>
      <c r="H46" s="195"/>
      <c r="I46" s="195"/>
      <c r="J46" s="195"/>
      <c r="K46" s="195"/>
      <c r="L46" s="196"/>
      <c r="M46" s="196"/>
      <c r="N46" s="196"/>
      <c r="O46" s="196"/>
      <c r="P46" s="196"/>
      <c r="Q46" s="197"/>
    </row>
    <row r="47" spans="1:17" ht="33" customHeight="1">
      <c r="A47" s="20"/>
      <c r="B47" s="704"/>
      <c r="C47" s="250" t="s">
        <v>389</v>
      </c>
      <c r="D47" s="258">
        <v>39</v>
      </c>
      <c r="E47" s="407">
        <v>19</v>
      </c>
      <c r="F47" s="195"/>
      <c r="G47" s="195"/>
      <c r="H47" s="195"/>
      <c r="I47" s="195"/>
      <c r="J47" s="195"/>
      <c r="K47" s="195"/>
      <c r="L47" s="196"/>
      <c r="M47" s="196"/>
      <c r="N47" s="196"/>
      <c r="O47" s="196"/>
      <c r="P47" s="196"/>
      <c r="Q47" s="197"/>
    </row>
    <row r="48" spans="1:17" ht="45" customHeight="1">
      <c r="A48" s="20"/>
      <c r="B48" s="761" t="s">
        <v>78</v>
      </c>
      <c r="C48" s="762"/>
      <c r="D48" s="29">
        <v>40</v>
      </c>
      <c r="E48" s="13">
        <v>32</v>
      </c>
      <c r="F48" s="16"/>
      <c r="G48" s="16"/>
      <c r="H48" s="16"/>
      <c r="I48" s="16"/>
      <c r="J48" s="16">
        <v>7</v>
      </c>
      <c r="K48" s="16">
        <f>100+100+100+100+100+100+100</f>
        <v>700</v>
      </c>
      <c r="L48" s="89"/>
      <c r="M48" s="89"/>
      <c r="N48" s="89"/>
      <c r="O48" s="89"/>
      <c r="P48" s="89"/>
      <c r="Q48" s="91"/>
    </row>
    <row r="49" spans="1:18" ht="30" customHeight="1">
      <c r="A49" s="20"/>
      <c r="B49" s="708" t="s">
        <v>33</v>
      </c>
      <c r="C49" s="709"/>
      <c r="D49" s="251">
        <v>41</v>
      </c>
      <c r="E49" s="158">
        <f>SUM(E40,E41,E42,E43,E44,E45,E46,E47,E48)</f>
        <v>178</v>
      </c>
      <c r="F49" s="158">
        <v>1</v>
      </c>
      <c r="G49" s="158"/>
      <c r="H49" s="158">
        <v>4</v>
      </c>
      <c r="I49" s="158">
        <f>I48+I47+I46+I45+I44+I43+I42+K41+I40</f>
        <v>656.77</v>
      </c>
      <c r="J49" s="158">
        <f>J48+J47+J46+J45+J44+J43+J42+J41+J40</f>
        <v>37</v>
      </c>
      <c r="K49" s="158">
        <f>K48+K47+K46+K45+K44+K43+K42+K41+K40</f>
        <v>2500</v>
      </c>
      <c r="L49" s="158">
        <f aca="true" t="shared" si="4" ref="L49:Q49">L48+L47+L46+L45+L44+L43+L42+L41+L40</f>
        <v>0</v>
      </c>
      <c r="M49" s="158">
        <f t="shared" si="4"/>
        <v>0</v>
      </c>
      <c r="N49" s="158">
        <f t="shared" si="4"/>
        <v>0</v>
      </c>
      <c r="O49" s="158">
        <f t="shared" si="4"/>
        <v>0</v>
      </c>
      <c r="P49" s="158">
        <f t="shared" si="4"/>
        <v>0</v>
      </c>
      <c r="Q49" s="158">
        <f t="shared" si="4"/>
        <v>0</v>
      </c>
      <c r="R49" s="33"/>
    </row>
    <row r="50" spans="1:17" ht="15.75">
      <c r="A50" s="20"/>
      <c r="B50" s="686" t="s">
        <v>19</v>
      </c>
      <c r="C50" s="687"/>
      <c r="D50" s="28">
        <v>42</v>
      </c>
      <c r="E50" s="410"/>
      <c r="F50" s="16"/>
      <c r="G50" s="16"/>
      <c r="H50" s="16"/>
      <c r="I50" s="16"/>
      <c r="J50" s="16"/>
      <c r="K50" s="16"/>
      <c r="L50" s="89"/>
      <c r="M50" s="89"/>
      <c r="N50" s="89"/>
      <c r="O50" s="89"/>
      <c r="P50" s="89"/>
      <c r="Q50" s="91"/>
    </row>
    <row r="51" spans="1:17" ht="15.75">
      <c r="A51" s="20"/>
      <c r="B51" s="686" t="s">
        <v>367</v>
      </c>
      <c r="C51" s="687"/>
      <c r="D51" s="28">
        <v>43</v>
      </c>
      <c r="E51" s="410">
        <v>3</v>
      </c>
      <c r="F51" s="16">
        <v>2</v>
      </c>
      <c r="G51" s="16"/>
      <c r="H51" s="16">
        <v>2</v>
      </c>
      <c r="I51" s="16">
        <f>190.38+244.18</f>
        <v>434.56</v>
      </c>
      <c r="J51" s="16"/>
      <c r="K51" s="16"/>
      <c r="L51" s="89">
        <v>1</v>
      </c>
      <c r="M51" s="89"/>
      <c r="N51" s="89"/>
      <c r="O51" s="89"/>
      <c r="P51" s="89"/>
      <c r="Q51" s="91"/>
    </row>
    <row r="52" spans="1:17" ht="15.75">
      <c r="A52" s="20"/>
      <c r="B52" s="686" t="s">
        <v>20</v>
      </c>
      <c r="C52" s="687"/>
      <c r="D52" s="28">
        <v>44</v>
      </c>
      <c r="E52" s="13"/>
      <c r="F52" s="16"/>
      <c r="G52" s="16"/>
      <c r="H52" s="16"/>
      <c r="I52" s="16"/>
      <c r="J52" s="16"/>
      <c r="K52" s="16"/>
      <c r="L52" s="89"/>
      <c r="M52" s="89"/>
      <c r="N52" s="89"/>
      <c r="O52" s="89"/>
      <c r="P52" s="89"/>
      <c r="Q52" s="91"/>
    </row>
    <row r="53" spans="1:17" ht="15.75">
      <c r="A53" s="20"/>
      <c r="B53" s="686" t="s">
        <v>80</v>
      </c>
      <c r="C53" s="687"/>
      <c r="D53" s="29">
        <v>45</v>
      </c>
      <c r="E53" s="13"/>
      <c r="F53" s="16"/>
      <c r="G53" s="16"/>
      <c r="H53" s="16"/>
      <c r="I53" s="16"/>
      <c r="J53" s="16"/>
      <c r="K53" s="16"/>
      <c r="L53" s="89"/>
      <c r="M53" s="89"/>
      <c r="N53" s="89"/>
      <c r="O53" s="89"/>
      <c r="P53" s="89"/>
      <c r="Q53" s="91"/>
    </row>
    <row r="54" spans="1:17" ht="15.75">
      <c r="A54" s="20"/>
      <c r="B54" s="671" t="s">
        <v>54</v>
      </c>
      <c r="C54" s="672"/>
      <c r="D54" s="251">
        <v>46</v>
      </c>
      <c r="E54" s="158">
        <f>E50+E51+E52+E53</f>
        <v>3</v>
      </c>
      <c r="F54" s="158">
        <f aca="true" t="shared" si="5" ref="F54:Q54">F50+F51+F52+F53</f>
        <v>2</v>
      </c>
      <c r="G54" s="158">
        <f t="shared" si="5"/>
        <v>0</v>
      </c>
      <c r="H54" s="158">
        <f t="shared" si="5"/>
        <v>2</v>
      </c>
      <c r="I54" s="158">
        <f t="shared" si="5"/>
        <v>434.56</v>
      </c>
      <c r="J54" s="158">
        <f t="shared" si="5"/>
        <v>0</v>
      </c>
      <c r="K54" s="158">
        <f t="shared" si="5"/>
        <v>0</v>
      </c>
      <c r="L54" s="158">
        <f t="shared" si="5"/>
        <v>1</v>
      </c>
      <c r="M54" s="158">
        <f t="shared" si="5"/>
        <v>0</v>
      </c>
      <c r="N54" s="158">
        <f t="shared" si="5"/>
        <v>0</v>
      </c>
      <c r="O54" s="158">
        <f t="shared" si="5"/>
        <v>0</v>
      </c>
      <c r="P54" s="158">
        <f t="shared" si="5"/>
        <v>0</v>
      </c>
      <c r="Q54" s="158">
        <f t="shared" si="5"/>
        <v>0</v>
      </c>
    </row>
    <row r="55" spans="1:17" ht="15.75">
      <c r="A55" s="20"/>
      <c r="B55" s="674" t="s">
        <v>55</v>
      </c>
      <c r="C55" s="54" t="s">
        <v>106</v>
      </c>
      <c r="D55" s="28">
        <v>47</v>
      </c>
      <c r="E55" s="410"/>
      <c r="F55" s="16"/>
      <c r="G55" s="16"/>
      <c r="H55" s="16"/>
      <c r="I55" s="16"/>
      <c r="J55" s="16"/>
      <c r="K55" s="16"/>
      <c r="L55" s="89"/>
      <c r="M55" s="89"/>
      <c r="N55" s="89"/>
      <c r="O55" s="89"/>
      <c r="P55" s="89"/>
      <c r="Q55" s="91"/>
    </row>
    <row r="56" spans="1:17" ht="31.5">
      <c r="A56" s="20"/>
      <c r="B56" s="675"/>
      <c r="C56" s="15" t="s">
        <v>81</v>
      </c>
      <c r="D56" s="256">
        <v>48</v>
      </c>
      <c r="E56" s="410"/>
      <c r="F56" s="16"/>
      <c r="G56" s="16"/>
      <c r="H56" s="16"/>
      <c r="I56" s="16"/>
      <c r="J56" s="16"/>
      <c r="K56" s="16"/>
      <c r="L56" s="89"/>
      <c r="M56" s="89"/>
      <c r="N56" s="89"/>
      <c r="O56" s="89"/>
      <c r="P56" s="89"/>
      <c r="Q56" s="91"/>
    </row>
    <row r="57" spans="1:17" ht="15.75">
      <c r="A57" s="20"/>
      <c r="B57" s="675"/>
      <c r="C57" s="54" t="s">
        <v>107</v>
      </c>
      <c r="D57" s="256">
        <v>49</v>
      </c>
      <c r="E57" s="410"/>
      <c r="F57" s="16"/>
      <c r="G57" s="16"/>
      <c r="H57" s="16"/>
      <c r="I57" s="16"/>
      <c r="J57" s="16"/>
      <c r="K57" s="16"/>
      <c r="L57" s="89"/>
      <c r="M57" s="89"/>
      <c r="N57" s="89"/>
      <c r="O57" s="89"/>
      <c r="P57" s="89"/>
      <c r="Q57" s="91"/>
    </row>
    <row r="58" spans="1:17" ht="31.5">
      <c r="A58" s="20"/>
      <c r="B58" s="675"/>
      <c r="C58" s="15" t="s">
        <v>82</v>
      </c>
      <c r="D58" s="257">
        <v>50</v>
      </c>
      <c r="E58" s="410"/>
      <c r="F58" s="16"/>
      <c r="G58" s="16"/>
      <c r="H58" s="16"/>
      <c r="I58" s="16"/>
      <c r="J58" s="16"/>
      <c r="K58" s="16"/>
      <c r="L58" s="89"/>
      <c r="M58" s="89"/>
      <c r="N58" s="89"/>
      <c r="O58" s="89"/>
      <c r="P58" s="89"/>
      <c r="Q58" s="91"/>
    </row>
    <row r="59" spans="1:17" ht="30.75" customHeight="1">
      <c r="A59" s="20"/>
      <c r="B59" s="676"/>
      <c r="C59" s="54" t="s">
        <v>118</v>
      </c>
      <c r="D59" s="28">
        <v>51</v>
      </c>
      <c r="E59" s="410">
        <v>2</v>
      </c>
      <c r="F59" s="16">
        <v>1</v>
      </c>
      <c r="G59" s="16"/>
      <c r="H59" s="16">
        <v>1</v>
      </c>
      <c r="I59" s="16">
        <v>233.09</v>
      </c>
      <c r="J59" s="16"/>
      <c r="K59" s="16"/>
      <c r="L59" s="89"/>
      <c r="M59" s="89"/>
      <c r="N59" s="89"/>
      <c r="O59" s="89"/>
      <c r="P59" s="89"/>
      <c r="Q59" s="91"/>
    </row>
    <row r="60" spans="1:17" ht="15.75">
      <c r="A60" s="20"/>
      <c r="B60" s="671" t="s">
        <v>56</v>
      </c>
      <c r="C60" s="672"/>
      <c r="D60" s="154">
        <v>52</v>
      </c>
      <c r="E60" s="409">
        <f>E55+E56+E57+E58+E59</f>
        <v>2</v>
      </c>
      <c r="F60" s="409">
        <f aca="true" t="shared" si="6" ref="F60:Q60">F55+F56+F57+F58+F59</f>
        <v>1</v>
      </c>
      <c r="G60" s="409">
        <f t="shared" si="6"/>
        <v>0</v>
      </c>
      <c r="H60" s="409">
        <f t="shared" si="6"/>
        <v>1</v>
      </c>
      <c r="I60" s="409">
        <f t="shared" si="6"/>
        <v>233.09</v>
      </c>
      <c r="J60" s="409">
        <f t="shared" si="6"/>
        <v>0</v>
      </c>
      <c r="K60" s="409">
        <f t="shared" si="6"/>
        <v>0</v>
      </c>
      <c r="L60" s="409">
        <f t="shared" si="6"/>
        <v>0</v>
      </c>
      <c r="M60" s="409">
        <f t="shared" si="6"/>
        <v>0</v>
      </c>
      <c r="N60" s="409">
        <f t="shared" si="6"/>
        <v>0</v>
      </c>
      <c r="O60" s="409">
        <f t="shared" si="6"/>
        <v>0</v>
      </c>
      <c r="P60" s="409">
        <f t="shared" si="6"/>
        <v>0</v>
      </c>
      <c r="Q60" s="409">
        <f t="shared" si="6"/>
        <v>0</v>
      </c>
    </row>
    <row r="61" spans="1:17" ht="15.75">
      <c r="A61" s="20"/>
      <c r="B61" s="677" t="s">
        <v>45</v>
      </c>
      <c r="C61" s="13" t="s">
        <v>46</v>
      </c>
      <c r="D61" s="256">
        <v>53</v>
      </c>
      <c r="E61" s="410"/>
      <c r="F61" s="16"/>
      <c r="G61" s="16"/>
      <c r="H61" s="16"/>
      <c r="I61" s="16"/>
      <c r="J61" s="16"/>
      <c r="K61" s="16"/>
      <c r="L61" s="89"/>
      <c r="M61" s="89"/>
      <c r="N61" s="89"/>
      <c r="O61" s="89"/>
      <c r="P61" s="89"/>
      <c r="Q61" s="91"/>
    </row>
    <row r="62" spans="1:17" ht="15.75">
      <c r="A62" s="20"/>
      <c r="B62" s="678"/>
      <c r="C62" s="13" t="s">
        <v>47</v>
      </c>
      <c r="D62" s="257">
        <v>54</v>
      </c>
      <c r="E62" s="410"/>
      <c r="F62" s="16"/>
      <c r="G62" s="16"/>
      <c r="H62" s="16"/>
      <c r="I62" s="16"/>
      <c r="J62" s="16"/>
      <c r="K62" s="16"/>
      <c r="L62" s="89"/>
      <c r="M62" s="89"/>
      <c r="N62" s="89"/>
      <c r="O62" s="89"/>
      <c r="P62" s="89"/>
      <c r="Q62" s="91"/>
    </row>
    <row r="63" spans="1:17" ht="15.75">
      <c r="A63" s="20"/>
      <c r="B63" s="678"/>
      <c r="C63" s="13" t="s">
        <v>41</v>
      </c>
      <c r="D63" s="256">
        <v>55</v>
      </c>
      <c r="E63" s="410"/>
      <c r="F63" s="16"/>
      <c r="G63" s="16"/>
      <c r="H63" s="16"/>
      <c r="I63" s="16"/>
      <c r="J63" s="16"/>
      <c r="K63" s="16"/>
      <c r="L63" s="89"/>
      <c r="M63" s="89"/>
      <c r="N63" s="89"/>
      <c r="O63" s="89"/>
      <c r="P63" s="89"/>
      <c r="Q63" s="91"/>
    </row>
    <row r="64" spans="1:17" ht="15.75">
      <c r="A64" s="20"/>
      <c r="B64" s="678"/>
      <c r="C64" s="13" t="s">
        <v>83</v>
      </c>
      <c r="D64" s="256">
        <v>56</v>
      </c>
      <c r="E64" s="410"/>
      <c r="F64" s="16"/>
      <c r="G64" s="16"/>
      <c r="H64" s="16"/>
      <c r="I64" s="16"/>
      <c r="J64" s="16"/>
      <c r="K64" s="16"/>
      <c r="L64" s="89"/>
      <c r="M64" s="89"/>
      <c r="N64" s="89"/>
      <c r="O64" s="89"/>
      <c r="P64" s="89"/>
      <c r="Q64" s="91"/>
    </row>
    <row r="65" spans="1:17" ht="15.75">
      <c r="A65" s="20"/>
      <c r="B65" s="678"/>
      <c r="C65" s="13" t="s">
        <v>84</v>
      </c>
      <c r="D65" s="256">
        <v>57</v>
      </c>
      <c r="E65" s="410"/>
      <c r="F65" s="16"/>
      <c r="G65" s="16"/>
      <c r="H65" s="16"/>
      <c r="I65" s="16"/>
      <c r="J65" s="16"/>
      <c r="K65" s="16"/>
      <c r="L65" s="89"/>
      <c r="M65" s="89"/>
      <c r="N65" s="89"/>
      <c r="O65" s="89"/>
      <c r="P65" s="89"/>
      <c r="Q65" s="91"/>
    </row>
    <row r="66" spans="1:17" ht="15.75">
      <c r="A66" s="20"/>
      <c r="B66" s="679"/>
      <c r="C66" s="13" t="s">
        <v>48</v>
      </c>
      <c r="D66" s="27">
        <v>58</v>
      </c>
      <c r="E66" s="13"/>
      <c r="F66" s="16"/>
      <c r="G66" s="16"/>
      <c r="H66" s="16"/>
      <c r="I66" s="16"/>
      <c r="J66" s="16"/>
      <c r="K66" s="16"/>
      <c r="L66" s="89"/>
      <c r="M66" s="89"/>
      <c r="N66" s="89"/>
      <c r="O66" s="89"/>
      <c r="P66" s="89"/>
      <c r="Q66" s="91"/>
    </row>
    <row r="67" spans="1:17" ht="15.75">
      <c r="A67" s="20"/>
      <c r="B67" s="671" t="s">
        <v>57</v>
      </c>
      <c r="C67" s="672"/>
      <c r="D67" s="154">
        <v>59</v>
      </c>
      <c r="E67" s="40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</row>
    <row r="68" spans="1:17" ht="15.75">
      <c r="A68" s="20"/>
      <c r="B68" s="677" t="s">
        <v>49</v>
      </c>
      <c r="C68" s="276" t="s">
        <v>119</v>
      </c>
      <c r="D68" s="256">
        <v>60</v>
      </c>
      <c r="E68" s="13">
        <v>5</v>
      </c>
      <c r="F68" s="16"/>
      <c r="G68" s="16"/>
      <c r="H68" s="16"/>
      <c r="I68" s="16"/>
      <c r="J68" s="16"/>
      <c r="K68" s="16"/>
      <c r="L68" s="89"/>
      <c r="M68" s="89"/>
      <c r="N68" s="89"/>
      <c r="O68" s="89"/>
      <c r="P68" s="89"/>
      <c r="Q68" s="91"/>
    </row>
    <row r="69" spans="1:17" ht="15.75">
      <c r="A69" s="20"/>
      <c r="B69" s="678"/>
      <c r="C69" s="13" t="s">
        <v>407</v>
      </c>
      <c r="D69" s="256">
        <v>61</v>
      </c>
      <c r="E69" s="13">
        <v>1</v>
      </c>
      <c r="F69" s="16"/>
      <c r="G69" s="16"/>
      <c r="H69" s="16"/>
      <c r="I69" s="16"/>
      <c r="J69" s="16"/>
      <c r="K69" s="16"/>
      <c r="L69" s="89"/>
      <c r="M69" s="89"/>
      <c r="N69" s="89"/>
      <c r="O69" s="89"/>
      <c r="P69" s="89"/>
      <c r="Q69" s="91"/>
    </row>
    <row r="70" spans="1:17" ht="15.75">
      <c r="A70" s="20"/>
      <c r="B70" s="678"/>
      <c r="C70" s="276" t="s">
        <v>108</v>
      </c>
      <c r="D70" s="256">
        <v>62</v>
      </c>
      <c r="E70" s="13"/>
      <c r="F70" s="16"/>
      <c r="G70" s="16"/>
      <c r="H70" s="16"/>
      <c r="I70" s="16"/>
      <c r="J70" s="16"/>
      <c r="K70" s="16"/>
      <c r="L70" s="89"/>
      <c r="M70" s="89"/>
      <c r="N70" s="89"/>
      <c r="O70" s="89"/>
      <c r="P70" s="89"/>
      <c r="Q70" s="91"/>
    </row>
    <row r="71" spans="1:17" ht="15.75">
      <c r="A71" s="20"/>
      <c r="B71" s="678"/>
      <c r="C71" s="277" t="s">
        <v>407</v>
      </c>
      <c r="D71" s="256">
        <v>63</v>
      </c>
      <c r="E71" s="13"/>
      <c r="F71" s="16"/>
      <c r="G71" s="16"/>
      <c r="H71" s="16"/>
      <c r="I71" s="16"/>
      <c r="J71" s="16"/>
      <c r="K71" s="16"/>
      <c r="L71" s="89"/>
      <c r="M71" s="89"/>
      <c r="N71" s="89"/>
      <c r="O71" s="89"/>
      <c r="P71" s="89"/>
      <c r="Q71" s="91"/>
    </row>
    <row r="72" spans="1:17" ht="15.75">
      <c r="A72" s="20"/>
      <c r="B72" s="678"/>
      <c r="C72" s="276" t="s">
        <v>163</v>
      </c>
      <c r="D72" s="256">
        <v>64</v>
      </c>
      <c r="E72" s="410">
        <v>3</v>
      </c>
      <c r="F72" s="16"/>
      <c r="G72" s="16"/>
      <c r="H72" s="16"/>
      <c r="I72" s="16"/>
      <c r="J72" s="16"/>
      <c r="K72" s="16"/>
      <c r="L72" s="89"/>
      <c r="M72" s="89"/>
      <c r="N72" s="89"/>
      <c r="O72" s="89"/>
      <c r="P72" s="89"/>
      <c r="Q72" s="91"/>
    </row>
    <row r="73" spans="1:17" ht="15.75">
      <c r="A73" s="20"/>
      <c r="B73" s="678"/>
      <c r="C73" s="277" t="s">
        <v>407</v>
      </c>
      <c r="D73" s="257">
        <v>65</v>
      </c>
      <c r="E73" s="410"/>
      <c r="F73" s="16"/>
      <c r="G73" s="16"/>
      <c r="H73" s="16"/>
      <c r="I73" s="16"/>
      <c r="J73" s="16"/>
      <c r="K73" s="16"/>
      <c r="L73" s="89"/>
      <c r="M73" s="89"/>
      <c r="N73" s="89"/>
      <c r="O73" s="89"/>
      <c r="P73" s="89"/>
      <c r="Q73" s="91"/>
    </row>
    <row r="74" spans="1:17" ht="15.75">
      <c r="A74" s="20"/>
      <c r="B74" s="678"/>
      <c r="C74" s="13" t="s">
        <v>408</v>
      </c>
      <c r="D74" s="256">
        <v>66</v>
      </c>
      <c r="E74" s="410">
        <v>18</v>
      </c>
      <c r="F74" s="16"/>
      <c r="G74" s="16"/>
      <c r="H74" s="16"/>
      <c r="I74" s="16"/>
      <c r="J74" s="16"/>
      <c r="K74" s="16"/>
      <c r="L74" s="89"/>
      <c r="M74" s="89"/>
      <c r="N74" s="89"/>
      <c r="O74" s="89"/>
      <c r="P74" s="89"/>
      <c r="Q74" s="91"/>
    </row>
    <row r="75" spans="1:17" ht="15.75">
      <c r="A75" s="20"/>
      <c r="B75" s="678"/>
      <c r="C75" s="13" t="s">
        <v>109</v>
      </c>
      <c r="D75" s="256">
        <v>67</v>
      </c>
      <c r="E75" s="410"/>
      <c r="F75" s="16"/>
      <c r="G75" s="16"/>
      <c r="H75" s="16"/>
      <c r="I75" s="16"/>
      <c r="J75" s="16"/>
      <c r="K75" s="16"/>
      <c r="L75" s="89"/>
      <c r="M75" s="89"/>
      <c r="N75" s="89"/>
      <c r="O75" s="89"/>
      <c r="P75" s="89"/>
      <c r="Q75" s="91"/>
    </row>
    <row r="76" spans="1:17" ht="15.75">
      <c r="A76" s="20"/>
      <c r="B76" s="678"/>
      <c r="C76" s="13" t="s">
        <v>110</v>
      </c>
      <c r="D76" s="256">
        <v>68</v>
      </c>
      <c r="E76" s="410">
        <v>2</v>
      </c>
      <c r="F76" s="16"/>
      <c r="G76" s="16"/>
      <c r="H76" s="16"/>
      <c r="I76" s="16"/>
      <c r="J76" s="16"/>
      <c r="K76" s="16"/>
      <c r="L76" s="89"/>
      <c r="M76" s="89"/>
      <c r="N76" s="89"/>
      <c r="O76" s="89"/>
      <c r="P76" s="89"/>
      <c r="Q76" s="91"/>
    </row>
    <row r="77" spans="1:17" ht="15.75">
      <c r="A77" s="20"/>
      <c r="B77" s="678"/>
      <c r="C77" s="13" t="s">
        <v>398</v>
      </c>
      <c r="D77" s="256">
        <v>69</v>
      </c>
      <c r="E77" s="410"/>
      <c r="F77" s="16"/>
      <c r="G77" s="16"/>
      <c r="H77" s="16"/>
      <c r="I77" s="16"/>
      <c r="J77" s="16"/>
      <c r="K77" s="16"/>
      <c r="L77" s="89"/>
      <c r="M77" s="89"/>
      <c r="N77" s="89"/>
      <c r="O77" s="89"/>
      <c r="P77" s="89"/>
      <c r="Q77" s="91"/>
    </row>
    <row r="78" spans="1:17" ht="18.75">
      <c r="A78" s="20"/>
      <c r="B78" s="679"/>
      <c r="C78" s="16" t="s">
        <v>124</v>
      </c>
      <c r="D78" s="257">
        <v>70</v>
      </c>
      <c r="E78" s="410">
        <v>5</v>
      </c>
      <c r="F78" s="16"/>
      <c r="G78" s="16"/>
      <c r="H78" s="16"/>
      <c r="I78" s="16"/>
      <c r="J78" s="16"/>
      <c r="K78" s="16"/>
      <c r="L78" s="89"/>
      <c r="M78" s="89"/>
      <c r="N78" s="89"/>
      <c r="O78" s="89"/>
      <c r="P78" s="89"/>
      <c r="Q78" s="91"/>
    </row>
    <row r="79" spans="1:17" ht="15.75">
      <c r="A79" s="20"/>
      <c r="B79" s="671" t="s">
        <v>58</v>
      </c>
      <c r="C79" s="672"/>
      <c r="D79" s="154">
        <v>71</v>
      </c>
      <c r="E79" s="409">
        <f>E68+E70+E71+E72+E73+E74+E75+E76+E77+E78</f>
        <v>33</v>
      </c>
      <c r="F79" s="409">
        <f aca="true" t="shared" si="7" ref="F79:Q79">F68+F70+F71+F72+F73+F74+F75+F76+F77+F78</f>
        <v>0</v>
      </c>
      <c r="G79" s="409">
        <f t="shared" si="7"/>
        <v>0</v>
      </c>
      <c r="H79" s="409">
        <f t="shared" si="7"/>
        <v>0</v>
      </c>
      <c r="I79" s="409">
        <f t="shared" si="7"/>
        <v>0</v>
      </c>
      <c r="J79" s="409">
        <f t="shared" si="7"/>
        <v>0</v>
      </c>
      <c r="K79" s="409">
        <f t="shared" si="7"/>
        <v>0</v>
      </c>
      <c r="L79" s="409">
        <f t="shared" si="7"/>
        <v>0</v>
      </c>
      <c r="M79" s="409">
        <f t="shared" si="7"/>
        <v>0</v>
      </c>
      <c r="N79" s="409">
        <f t="shared" si="7"/>
        <v>0</v>
      </c>
      <c r="O79" s="409">
        <f t="shared" si="7"/>
        <v>0</v>
      </c>
      <c r="P79" s="409">
        <f t="shared" si="7"/>
        <v>0</v>
      </c>
      <c r="Q79" s="409">
        <f t="shared" si="7"/>
        <v>0</v>
      </c>
    </row>
    <row r="80" spans="1:17" ht="15.75">
      <c r="A80" s="20"/>
      <c r="B80" s="686" t="s">
        <v>112</v>
      </c>
      <c r="C80" s="687"/>
      <c r="D80" s="28">
        <v>72</v>
      </c>
      <c r="E80" s="410">
        <v>2</v>
      </c>
      <c r="F80" s="16"/>
      <c r="G80" s="16"/>
      <c r="H80" s="16"/>
      <c r="I80" s="16"/>
      <c r="J80" s="16"/>
      <c r="K80" s="16"/>
      <c r="L80" s="89"/>
      <c r="M80" s="89"/>
      <c r="N80" s="89"/>
      <c r="O80" s="89"/>
      <c r="P80" s="89"/>
      <c r="Q80" s="91"/>
    </row>
    <row r="81" spans="1:17" ht="15.75">
      <c r="A81" s="20"/>
      <c r="B81" s="686" t="s">
        <v>113</v>
      </c>
      <c r="C81" s="687"/>
      <c r="D81" s="27">
        <v>73</v>
      </c>
      <c r="E81" s="410">
        <v>0</v>
      </c>
      <c r="F81" s="16"/>
      <c r="G81" s="16"/>
      <c r="H81" s="16"/>
      <c r="I81" s="16"/>
      <c r="J81" s="16"/>
      <c r="K81" s="16"/>
      <c r="L81" s="89"/>
      <c r="M81" s="89"/>
      <c r="N81" s="89"/>
      <c r="O81" s="89"/>
      <c r="P81" s="89"/>
      <c r="Q81" s="91"/>
    </row>
    <row r="82" spans="1:17" ht="15.75">
      <c r="A82" s="20"/>
      <c r="B82" s="671" t="s">
        <v>114</v>
      </c>
      <c r="C82" s="672"/>
      <c r="D82" s="154">
        <v>74</v>
      </c>
      <c r="E82" s="452">
        <f>E80+E81</f>
        <v>2</v>
      </c>
      <c r="F82" s="452">
        <f aca="true" t="shared" si="8" ref="F82:Q82">F80+F81</f>
        <v>0</v>
      </c>
      <c r="G82" s="452">
        <f t="shared" si="8"/>
        <v>0</v>
      </c>
      <c r="H82" s="452">
        <f t="shared" si="8"/>
        <v>0</v>
      </c>
      <c r="I82" s="452">
        <f t="shared" si="8"/>
        <v>0</v>
      </c>
      <c r="J82" s="452">
        <f t="shared" si="8"/>
        <v>0</v>
      </c>
      <c r="K82" s="452">
        <f t="shared" si="8"/>
        <v>0</v>
      </c>
      <c r="L82" s="452">
        <f t="shared" si="8"/>
        <v>0</v>
      </c>
      <c r="M82" s="452">
        <f t="shared" si="8"/>
        <v>0</v>
      </c>
      <c r="N82" s="452">
        <f t="shared" si="8"/>
        <v>0</v>
      </c>
      <c r="O82" s="452">
        <f t="shared" si="8"/>
        <v>0</v>
      </c>
      <c r="P82" s="452">
        <f t="shared" si="8"/>
        <v>0</v>
      </c>
      <c r="Q82" s="452">
        <f t="shared" si="8"/>
        <v>0</v>
      </c>
    </row>
    <row r="83" spans="1:17" ht="15.75">
      <c r="A83" s="20"/>
      <c r="B83" s="741" t="s">
        <v>284</v>
      </c>
      <c r="C83" s="716"/>
      <c r="D83" s="266">
        <v>75</v>
      </c>
      <c r="E83" s="263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</row>
    <row r="84" spans="1:17" ht="15.75">
      <c r="A84" s="20"/>
      <c r="B84" s="741" t="s">
        <v>292</v>
      </c>
      <c r="C84" s="716"/>
      <c r="D84" s="266">
        <v>76</v>
      </c>
      <c r="E84" s="410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</row>
    <row r="85" spans="1:17" ht="15.75">
      <c r="A85" s="20"/>
      <c r="B85" s="741" t="s">
        <v>391</v>
      </c>
      <c r="C85" s="742"/>
      <c r="D85" s="266">
        <v>77</v>
      </c>
      <c r="E85" s="410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</row>
    <row r="86" spans="1:17" ht="15.75">
      <c r="A86" s="20"/>
      <c r="B86" s="671" t="s">
        <v>395</v>
      </c>
      <c r="C86" s="672"/>
      <c r="D86" s="165">
        <v>78</v>
      </c>
      <c r="E86" s="409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</row>
    <row r="87" spans="1:17" ht="15.75">
      <c r="A87" s="20"/>
      <c r="B87" s="688" t="s">
        <v>21</v>
      </c>
      <c r="C87" s="689"/>
      <c r="D87" s="28">
        <v>79</v>
      </c>
      <c r="E87" s="410"/>
      <c r="F87" s="16"/>
      <c r="G87" s="16"/>
      <c r="H87" s="16"/>
      <c r="I87" s="16"/>
      <c r="J87" s="16"/>
      <c r="K87" s="16"/>
      <c r="L87" s="89"/>
      <c r="M87" s="89"/>
      <c r="N87" s="89"/>
      <c r="O87" s="89"/>
      <c r="P87" s="89"/>
      <c r="Q87" s="91"/>
    </row>
    <row r="88" spans="1:17" ht="15.75">
      <c r="A88" s="20"/>
      <c r="B88" s="688" t="s">
        <v>22</v>
      </c>
      <c r="C88" s="689"/>
      <c r="D88" s="28">
        <v>80</v>
      </c>
      <c r="E88" s="410"/>
      <c r="F88" s="16"/>
      <c r="G88" s="16"/>
      <c r="H88" s="16"/>
      <c r="I88" s="16"/>
      <c r="J88" s="16"/>
      <c r="K88" s="16"/>
      <c r="L88" s="89"/>
      <c r="M88" s="89"/>
      <c r="N88" s="89"/>
      <c r="O88" s="89"/>
      <c r="P88" s="89"/>
      <c r="Q88" s="91"/>
    </row>
    <row r="89" spans="1:17" ht="15.75">
      <c r="A89" s="20"/>
      <c r="B89" s="671" t="s">
        <v>115</v>
      </c>
      <c r="C89" s="672"/>
      <c r="D89" s="165">
        <v>81</v>
      </c>
      <c r="E89" s="409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</row>
    <row r="90" spans="1:17" ht="15.75">
      <c r="A90" s="20"/>
      <c r="B90" s="674" t="s">
        <v>50</v>
      </c>
      <c r="C90" s="13" t="s">
        <v>125</v>
      </c>
      <c r="D90" s="27">
        <v>82</v>
      </c>
      <c r="E90" s="410">
        <v>21</v>
      </c>
      <c r="F90" s="16"/>
      <c r="G90" s="16"/>
      <c r="H90" s="16"/>
      <c r="I90" s="16"/>
      <c r="J90" s="16"/>
      <c r="K90" s="16"/>
      <c r="L90" s="89"/>
      <c r="M90" s="89"/>
      <c r="N90" s="89"/>
      <c r="O90" s="89"/>
      <c r="P90" s="89"/>
      <c r="Q90" s="91"/>
    </row>
    <row r="91" spans="1:17" ht="15.75">
      <c r="A91" s="20"/>
      <c r="B91" s="675"/>
      <c r="C91" s="13" t="s">
        <v>126</v>
      </c>
      <c r="D91" s="28">
        <v>83</v>
      </c>
      <c r="E91" s="410">
        <v>3</v>
      </c>
      <c r="F91" s="16">
        <v>1</v>
      </c>
      <c r="G91" s="16"/>
      <c r="H91" s="16">
        <v>1</v>
      </c>
      <c r="I91" s="16">
        <v>110.99</v>
      </c>
      <c r="J91" s="16">
        <v>1</v>
      </c>
      <c r="K91" s="16">
        <v>100</v>
      </c>
      <c r="L91" s="89"/>
      <c r="M91" s="89"/>
      <c r="N91" s="89"/>
      <c r="O91" s="89"/>
      <c r="P91" s="89"/>
      <c r="Q91" s="91"/>
    </row>
    <row r="92" spans="1:17" ht="15.75">
      <c r="A92" s="20"/>
      <c r="B92" s="675"/>
      <c r="C92" s="13" t="s">
        <v>127</v>
      </c>
      <c r="D92" s="256">
        <v>84</v>
      </c>
      <c r="E92" s="410">
        <v>1</v>
      </c>
      <c r="F92" s="16"/>
      <c r="G92" s="16"/>
      <c r="H92" s="16"/>
      <c r="I92" s="16"/>
      <c r="J92" s="16"/>
      <c r="K92" s="16"/>
      <c r="L92" s="89"/>
      <c r="M92" s="89"/>
      <c r="N92" s="89"/>
      <c r="O92" s="89"/>
      <c r="P92" s="89"/>
      <c r="Q92" s="91"/>
    </row>
    <row r="93" spans="1:17" ht="15.75">
      <c r="A93" s="20"/>
      <c r="B93" s="675"/>
      <c r="C93" s="13" t="s">
        <v>396</v>
      </c>
      <c r="D93" s="256">
        <v>85</v>
      </c>
      <c r="E93" s="410"/>
      <c r="F93" s="16"/>
      <c r="G93" s="16"/>
      <c r="H93" s="16"/>
      <c r="I93" s="16"/>
      <c r="J93" s="16"/>
      <c r="K93" s="16"/>
      <c r="L93" s="89"/>
      <c r="M93" s="89"/>
      <c r="N93" s="89"/>
      <c r="O93" s="89"/>
      <c r="P93" s="89"/>
      <c r="Q93" s="91"/>
    </row>
    <row r="94" spans="1:17" ht="15.75">
      <c r="A94" s="20"/>
      <c r="B94" s="675"/>
      <c r="C94" s="13" t="s">
        <v>394</v>
      </c>
      <c r="D94" s="256">
        <v>86</v>
      </c>
      <c r="E94" s="410"/>
      <c r="F94" s="16"/>
      <c r="G94" s="16"/>
      <c r="H94" s="16"/>
      <c r="I94" s="16"/>
      <c r="J94" s="16"/>
      <c r="K94" s="16"/>
      <c r="L94" s="89"/>
      <c r="M94" s="89"/>
      <c r="N94" s="89"/>
      <c r="O94" s="89"/>
      <c r="P94" s="89"/>
      <c r="Q94" s="91"/>
    </row>
    <row r="95" spans="1:17" ht="15.75">
      <c r="A95" s="20"/>
      <c r="B95" s="675"/>
      <c r="C95" s="13" t="s">
        <v>128</v>
      </c>
      <c r="D95" s="256">
        <v>87</v>
      </c>
      <c r="E95" s="410">
        <v>1</v>
      </c>
      <c r="F95" s="16"/>
      <c r="G95" s="16"/>
      <c r="H95" s="16"/>
      <c r="I95" s="16"/>
      <c r="J95" s="16"/>
      <c r="K95" s="16"/>
      <c r="L95" s="89"/>
      <c r="M95" s="89"/>
      <c r="N95" s="89"/>
      <c r="O95" s="89"/>
      <c r="P95" s="89"/>
      <c r="Q95" s="91"/>
    </row>
    <row r="96" spans="1:17" ht="15.75">
      <c r="A96" s="20"/>
      <c r="B96" s="675"/>
      <c r="C96" s="13" t="s">
        <v>132</v>
      </c>
      <c r="D96" s="257">
        <v>88</v>
      </c>
      <c r="E96" s="410">
        <v>4</v>
      </c>
      <c r="F96" s="16"/>
      <c r="G96" s="16"/>
      <c r="H96" s="16"/>
      <c r="I96" s="16"/>
      <c r="J96" s="16"/>
      <c r="K96" s="16"/>
      <c r="L96" s="89"/>
      <c r="M96" s="89"/>
      <c r="N96" s="89"/>
      <c r="O96" s="89"/>
      <c r="P96" s="89"/>
      <c r="Q96" s="91"/>
    </row>
    <row r="97" spans="1:17" ht="15.75">
      <c r="A97" s="20"/>
      <c r="B97" s="675"/>
      <c r="C97" s="13" t="s">
        <v>129</v>
      </c>
      <c r="D97" s="257">
        <v>89</v>
      </c>
      <c r="E97" s="410"/>
      <c r="F97" s="16"/>
      <c r="G97" s="16"/>
      <c r="H97" s="16"/>
      <c r="I97" s="16"/>
      <c r="J97" s="16"/>
      <c r="K97" s="16"/>
      <c r="L97" s="89"/>
      <c r="M97" s="89"/>
      <c r="N97" s="89"/>
      <c r="O97" s="89"/>
      <c r="P97" s="89"/>
      <c r="Q97" s="91"/>
    </row>
    <row r="98" spans="1:17" ht="15.75">
      <c r="A98" s="20"/>
      <c r="B98" s="675"/>
      <c r="C98" s="13" t="s">
        <v>130</v>
      </c>
      <c r="D98" s="257">
        <v>90</v>
      </c>
      <c r="E98" s="13">
        <v>1</v>
      </c>
      <c r="F98" s="16"/>
      <c r="G98" s="16"/>
      <c r="H98" s="16"/>
      <c r="I98" s="16"/>
      <c r="J98" s="16"/>
      <c r="K98" s="16"/>
      <c r="L98" s="89"/>
      <c r="M98" s="89"/>
      <c r="N98" s="89"/>
      <c r="O98" s="89"/>
      <c r="P98" s="89"/>
      <c r="Q98" s="91"/>
    </row>
    <row r="99" spans="1:17" ht="15.75">
      <c r="A99" s="20"/>
      <c r="B99" s="675"/>
      <c r="C99" s="13" t="s">
        <v>131</v>
      </c>
      <c r="D99" s="256">
        <v>91</v>
      </c>
      <c r="E99" s="410">
        <v>2</v>
      </c>
      <c r="F99" s="16"/>
      <c r="G99" s="16"/>
      <c r="H99" s="16"/>
      <c r="I99" s="16"/>
      <c r="J99" s="16"/>
      <c r="K99" s="16"/>
      <c r="L99" s="89"/>
      <c r="M99" s="89"/>
      <c r="N99" s="89"/>
      <c r="O99" s="89"/>
      <c r="P99" s="89"/>
      <c r="Q99" s="91"/>
    </row>
    <row r="100" spans="1:17" ht="18.75">
      <c r="A100" s="20"/>
      <c r="B100" s="675"/>
      <c r="C100" s="13" t="s">
        <v>133</v>
      </c>
      <c r="D100" s="256">
        <v>92</v>
      </c>
      <c r="E100" s="410">
        <v>3</v>
      </c>
      <c r="F100" s="16"/>
      <c r="G100" s="16"/>
      <c r="H100" s="16"/>
      <c r="I100" s="16"/>
      <c r="J100" s="16"/>
      <c r="K100" s="16"/>
      <c r="L100" s="89"/>
      <c r="M100" s="89"/>
      <c r="N100" s="89"/>
      <c r="O100" s="89"/>
      <c r="P100" s="89"/>
      <c r="Q100" s="91"/>
    </row>
    <row r="101" spans="1:17" ht="15.75">
      <c r="A101" s="20"/>
      <c r="B101" s="675"/>
      <c r="C101" s="16" t="s">
        <v>405</v>
      </c>
      <c r="D101" s="256">
        <v>93</v>
      </c>
      <c r="E101" s="410"/>
      <c r="F101" s="16"/>
      <c r="G101" s="16"/>
      <c r="H101" s="16"/>
      <c r="I101" s="16"/>
      <c r="J101" s="16"/>
      <c r="K101" s="16"/>
      <c r="L101" s="89"/>
      <c r="M101" s="89"/>
      <c r="N101" s="89"/>
      <c r="O101" s="89"/>
      <c r="P101" s="89"/>
      <c r="Q101" s="91"/>
    </row>
    <row r="102" spans="1:17" ht="15.75">
      <c r="A102" s="20"/>
      <c r="B102" s="675"/>
      <c r="C102" s="16" t="s">
        <v>404</v>
      </c>
      <c r="D102" s="257">
        <v>94</v>
      </c>
      <c r="E102" s="410"/>
      <c r="F102" s="16"/>
      <c r="G102" s="16"/>
      <c r="H102" s="16"/>
      <c r="I102" s="16"/>
      <c r="J102" s="16"/>
      <c r="K102" s="16"/>
      <c r="L102" s="89"/>
      <c r="M102" s="89"/>
      <c r="N102" s="89"/>
      <c r="O102" s="89"/>
      <c r="P102" s="89"/>
      <c r="Q102" s="91"/>
    </row>
    <row r="103" spans="1:17" ht="15.75">
      <c r="A103" s="20"/>
      <c r="B103" s="675"/>
      <c r="C103" s="16" t="s">
        <v>403</v>
      </c>
      <c r="D103" s="257">
        <v>95</v>
      </c>
      <c r="E103" s="410">
        <v>1</v>
      </c>
      <c r="F103" s="16"/>
      <c r="G103" s="16"/>
      <c r="H103" s="16"/>
      <c r="I103" s="16"/>
      <c r="J103" s="16"/>
      <c r="K103" s="16"/>
      <c r="L103" s="89"/>
      <c r="M103" s="89"/>
      <c r="N103" s="89"/>
      <c r="O103" s="89"/>
      <c r="P103" s="89"/>
      <c r="Q103" s="91"/>
    </row>
    <row r="104" spans="1:17" ht="15.75">
      <c r="A104" s="20"/>
      <c r="B104" s="675"/>
      <c r="C104" s="13" t="s">
        <v>134</v>
      </c>
      <c r="D104" s="256">
        <v>96</v>
      </c>
      <c r="E104" s="410">
        <v>1</v>
      </c>
      <c r="F104" s="16"/>
      <c r="G104" s="16"/>
      <c r="H104" s="16"/>
      <c r="I104" s="16"/>
      <c r="J104" s="16"/>
      <c r="K104" s="16"/>
      <c r="L104" s="89"/>
      <c r="M104" s="89"/>
      <c r="N104" s="89"/>
      <c r="O104" s="89"/>
      <c r="P104" s="89"/>
      <c r="Q104" s="91"/>
    </row>
    <row r="105" spans="1:17" ht="15.75">
      <c r="A105" s="20"/>
      <c r="B105" s="675"/>
      <c r="C105" s="16" t="s">
        <v>135</v>
      </c>
      <c r="D105" s="256">
        <v>97</v>
      </c>
      <c r="E105" s="410">
        <v>2</v>
      </c>
      <c r="F105" s="16"/>
      <c r="G105" s="16"/>
      <c r="H105" s="16"/>
      <c r="I105" s="16"/>
      <c r="J105" s="16"/>
      <c r="K105" s="16"/>
      <c r="L105" s="89"/>
      <c r="M105" s="89"/>
      <c r="N105" s="89"/>
      <c r="O105" s="89"/>
      <c r="P105" s="89"/>
      <c r="Q105" s="91"/>
    </row>
    <row r="106" spans="1:17" ht="15.75">
      <c r="A106" s="20"/>
      <c r="B106" s="675"/>
      <c r="C106" s="16" t="s">
        <v>136</v>
      </c>
      <c r="D106" s="256">
        <v>98</v>
      </c>
      <c r="E106" s="410">
        <v>1</v>
      </c>
      <c r="F106" s="16"/>
      <c r="G106" s="16"/>
      <c r="H106" s="16"/>
      <c r="I106" s="16"/>
      <c r="J106" s="16"/>
      <c r="K106" s="16"/>
      <c r="L106" s="89"/>
      <c r="M106" s="89"/>
      <c r="N106" s="89"/>
      <c r="O106" s="89"/>
      <c r="P106" s="89"/>
      <c r="Q106" s="91"/>
    </row>
    <row r="107" spans="1:17" ht="15.75">
      <c r="A107" s="20"/>
      <c r="B107" s="675"/>
      <c r="C107" s="16" t="s">
        <v>137</v>
      </c>
      <c r="D107" s="257">
        <v>99</v>
      </c>
      <c r="E107" s="410"/>
      <c r="F107" s="16"/>
      <c r="G107" s="16"/>
      <c r="H107" s="16"/>
      <c r="I107" s="16"/>
      <c r="J107" s="16"/>
      <c r="K107" s="16"/>
      <c r="L107" s="89"/>
      <c r="M107" s="89"/>
      <c r="N107" s="89"/>
      <c r="O107" s="89"/>
      <c r="P107" s="89"/>
      <c r="Q107" s="91"/>
    </row>
    <row r="108" spans="1:17" ht="15.75">
      <c r="A108" s="20"/>
      <c r="B108" s="675"/>
      <c r="C108" s="16" t="s">
        <v>399</v>
      </c>
      <c r="D108" s="308">
        <v>100</v>
      </c>
      <c r="E108" s="410">
        <v>1</v>
      </c>
      <c r="F108" s="16"/>
      <c r="G108" s="16"/>
      <c r="H108" s="16"/>
      <c r="I108" s="16"/>
      <c r="J108" s="16"/>
      <c r="K108" s="16"/>
      <c r="L108" s="89"/>
      <c r="M108" s="89"/>
      <c r="N108" s="89"/>
      <c r="O108" s="89"/>
      <c r="P108" s="89"/>
      <c r="Q108" s="91"/>
    </row>
    <row r="109" spans="1:17" ht="15.75">
      <c r="A109" s="20"/>
      <c r="B109" s="675"/>
      <c r="C109" s="16" t="s">
        <v>400</v>
      </c>
      <c r="D109" s="308">
        <v>101</v>
      </c>
      <c r="E109" s="410"/>
      <c r="F109" s="16"/>
      <c r="G109" s="16"/>
      <c r="H109" s="16"/>
      <c r="I109" s="16"/>
      <c r="J109" s="16"/>
      <c r="K109" s="16"/>
      <c r="L109" s="89"/>
      <c r="M109" s="89"/>
      <c r="N109" s="89"/>
      <c r="O109" s="89"/>
      <c r="P109" s="89"/>
      <c r="Q109" s="91"/>
    </row>
    <row r="110" spans="1:17" ht="15.75">
      <c r="A110" s="20"/>
      <c r="B110" s="675"/>
      <c r="C110" s="16" t="s">
        <v>401</v>
      </c>
      <c r="D110" s="308">
        <v>102</v>
      </c>
      <c r="E110" s="410"/>
      <c r="F110" s="16"/>
      <c r="G110" s="16"/>
      <c r="H110" s="16"/>
      <c r="I110" s="16"/>
      <c r="J110" s="16"/>
      <c r="K110" s="16"/>
      <c r="L110" s="89"/>
      <c r="M110" s="89"/>
      <c r="N110" s="89"/>
      <c r="O110" s="89"/>
      <c r="P110" s="89"/>
      <c r="Q110" s="91"/>
    </row>
    <row r="111" spans="1:17" ht="15.75">
      <c r="A111" s="20"/>
      <c r="B111" s="675"/>
      <c r="C111" s="16" t="s">
        <v>402</v>
      </c>
      <c r="D111" s="308">
        <v>103</v>
      </c>
      <c r="E111" s="410"/>
      <c r="F111" s="16"/>
      <c r="G111" s="16"/>
      <c r="H111" s="16"/>
      <c r="I111" s="16"/>
      <c r="J111" s="16"/>
      <c r="K111" s="16"/>
      <c r="L111" s="89"/>
      <c r="M111" s="89"/>
      <c r="N111" s="89"/>
      <c r="O111" s="89"/>
      <c r="P111" s="89"/>
      <c r="Q111" s="91"/>
    </row>
    <row r="112" spans="1:17" ht="18.75">
      <c r="A112" s="20"/>
      <c r="B112" s="675"/>
      <c r="C112" s="16" t="s">
        <v>145</v>
      </c>
      <c r="D112" s="28">
        <v>104</v>
      </c>
      <c r="E112" s="410">
        <v>3</v>
      </c>
      <c r="F112" s="16">
        <v>2</v>
      </c>
      <c r="G112" s="16"/>
      <c r="H112" s="16">
        <v>1</v>
      </c>
      <c r="I112" s="16">
        <v>190.38</v>
      </c>
      <c r="J112" s="16"/>
      <c r="K112" s="16"/>
      <c r="L112" s="89"/>
      <c r="M112" s="89"/>
      <c r="N112" s="89"/>
      <c r="O112" s="89"/>
      <c r="P112" s="89"/>
      <c r="Q112" s="91"/>
    </row>
    <row r="113" spans="1:17" ht="15.75">
      <c r="A113" s="20"/>
      <c r="B113" s="675"/>
      <c r="C113" s="16" t="s">
        <v>138</v>
      </c>
      <c r="D113" s="28">
        <v>105</v>
      </c>
      <c r="E113" s="410">
        <v>9</v>
      </c>
      <c r="F113" s="16"/>
      <c r="G113" s="16"/>
      <c r="H113" s="16"/>
      <c r="I113" s="16"/>
      <c r="J113" s="16"/>
      <c r="K113" s="16"/>
      <c r="L113" s="89"/>
      <c r="M113" s="89"/>
      <c r="N113" s="89"/>
      <c r="O113" s="89"/>
      <c r="P113" s="89"/>
      <c r="Q113" s="91"/>
    </row>
    <row r="114" spans="1:17" ht="15.75">
      <c r="A114" s="20"/>
      <c r="B114" s="675"/>
      <c r="C114" s="16" t="s">
        <v>139</v>
      </c>
      <c r="D114" s="29">
        <v>106</v>
      </c>
      <c r="E114" s="410"/>
      <c r="F114" s="16"/>
      <c r="G114" s="16"/>
      <c r="H114" s="16"/>
      <c r="I114" s="16"/>
      <c r="J114" s="16"/>
      <c r="K114" s="16"/>
      <c r="L114" s="89"/>
      <c r="M114" s="89"/>
      <c r="N114" s="89"/>
      <c r="O114" s="89"/>
      <c r="P114" s="89"/>
      <c r="Q114" s="91"/>
    </row>
    <row r="115" spans="1:17" ht="15.75">
      <c r="A115" s="20"/>
      <c r="B115" s="675"/>
      <c r="C115" s="16" t="s">
        <v>437</v>
      </c>
      <c r="D115" s="309">
        <v>107</v>
      </c>
      <c r="E115" s="410"/>
      <c r="F115" s="16"/>
      <c r="G115" s="16"/>
      <c r="H115" s="16"/>
      <c r="I115" s="16"/>
      <c r="J115" s="16"/>
      <c r="K115" s="16"/>
      <c r="L115" s="89"/>
      <c r="M115" s="89"/>
      <c r="N115" s="89"/>
      <c r="O115" s="89"/>
      <c r="P115" s="89"/>
      <c r="Q115" s="91"/>
    </row>
    <row r="116" spans="1:17" ht="15.75">
      <c r="A116" s="20"/>
      <c r="B116" s="675"/>
      <c r="C116" s="16" t="s">
        <v>438</v>
      </c>
      <c r="D116" s="27">
        <v>108</v>
      </c>
      <c r="E116" s="454"/>
      <c r="F116" s="16"/>
      <c r="G116" s="16"/>
      <c r="H116" s="16"/>
      <c r="I116" s="16"/>
      <c r="J116" s="16"/>
      <c r="K116" s="16"/>
      <c r="L116" s="89"/>
      <c r="M116" s="89"/>
      <c r="N116" s="89"/>
      <c r="O116" s="89"/>
      <c r="P116" s="89"/>
      <c r="Q116" s="91"/>
    </row>
    <row r="117" spans="1:17" ht="15.75">
      <c r="A117" s="20"/>
      <c r="B117" s="675"/>
      <c r="C117" s="16" t="s">
        <v>140</v>
      </c>
      <c r="D117" s="28">
        <v>109</v>
      </c>
      <c r="E117" s="410"/>
      <c r="F117" s="16"/>
      <c r="G117" s="16"/>
      <c r="H117" s="16"/>
      <c r="I117" s="16"/>
      <c r="J117" s="16"/>
      <c r="K117" s="16"/>
      <c r="L117" s="89"/>
      <c r="M117" s="89"/>
      <c r="N117" s="89"/>
      <c r="O117" s="89"/>
      <c r="P117" s="89"/>
      <c r="Q117" s="91"/>
    </row>
    <row r="118" spans="1:17" ht="15.75">
      <c r="A118" s="20"/>
      <c r="B118" s="675"/>
      <c r="C118" s="16" t="s">
        <v>141</v>
      </c>
      <c r="D118" s="28">
        <v>110</v>
      </c>
      <c r="E118" s="410"/>
      <c r="F118" s="16"/>
      <c r="G118" s="16"/>
      <c r="H118" s="16"/>
      <c r="I118" s="16"/>
      <c r="J118" s="16"/>
      <c r="K118" s="16"/>
      <c r="L118" s="89"/>
      <c r="M118" s="89"/>
      <c r="N118" s="89"/>
      <c r="O118" s="89"/>
      <c r="P118" s="89"/>
      <c r="Q118" s="91"/>
    </row>
    <row r="119" spans="1:17" ht="15.75">
      <c r="A119" s="20"/>
      <c r="B119" s="675"/>
      <c r="C119" s="16" t="s">
        <v>142</v>
      </c>
      <c r="D119" s="29">
        <v>111</v>
      </c>
      <c r="E119" s="410">
        <v>162</v>
      </c>
      <c r="F119" s="16"/>
      <c r="G119" s="16"/>
      <c r="H119" s="16"/>
      <c r="I119" s="16"/>
      <c r="J119" s="16"/>
      <c r="K119" s="16"/>
      <c r="L119" s="89"/>
      <c r="M119" s="89"/>
      <c r="N119" s="89"/>
      <c r="O119" s="89"/>
      <c r="P119" s="89"/>
      <c r="Q119" s="91"/>
    </row>
    <row r="120" spans="1:17" ht="15.75">
      <c r="A120" s="20"/>
      <c r="B120" s="675"/>
      <c r="C120" s="16" t="s">
        <v>143</v>
      </c>
      <c r="D120" s="27">
        <v>112</v>
      </c>
      <c r="E120" s="410"/>
      <c r="F120" s="16"/>
      <c r="G120" s="16"/>
      <c r="H120" s="16"/>
      <c r="I120" s="16"/>
      <c r="J120" s="16"/>
      <c r="K120" s="16"/>
      <c r="L120" s="89"/>
      <c r="M120" s="89"/>
      <c r="N120" s="89"/>
      <c r="O120" s="89"/>
      <c r="P120" s="89"/>
      <c r="Q120" s="91"/>
    </row>
    <row r="121" spans="1:17" ht="15.75">
      <c r="A121" s="20"/>
      <c r="B121" s="675"/>
      <c r="C121" s="16" t="s">
        <v>393</v>
      </c>
      <c r="D121" s="27">
        <v>113</v>
      </c>
      <c r="E121" s="410"/>
      <c r="F121" s="16"/>
      <c r="G121" s="16"/>
      <c r="H121" s="16"/>
      <c r="I121" s="16"/>
      <c r="J121" s="16"/>
      <c r="K121" s="16"/>
      <c r="L121" s="89"/>
      <c r="M121" s="89"/>
      <c r="N121" s="89"/>
      <c r="O121" s="89"/>
      <c r="P121" s="89"/>
      <c r="Q121" s="91"/>
    </row>
    <row r="122" spans="1:17" ht="15.75">
      <c r="A122" s="20"/>
      <c r="B122" s="675"/>
      <c r="C122" s="16" t="s">
        <v>144</v>
      </c>
      <c r="D122" s="28">
        <v>114</v>
      </c>
      <c r="E122" s="410">
        <v>2</v>
      </c>
      <c r="F122" s="16"/>
      <c r="G122" s="16"/>
      <c r="H122" s="16"/>
      <c r="I122" s="16"/>
      <c r="J122" s="16"/>
      <c r="K122" s="16"/>
      <c r="L122" s="89"/>
      <c r="M122" s="89"/>
      <c r="N122" s="89"/>
      <c r="O122" s="89"/>
      <c r="P122" s="89"/>
      <c r="Q122" s="91"/>
    </row>
    <row r="123" spans="1:17" ht="18.75">
      <c r="A123" s="20"/>
      <c r="B123" s="676"/>
      <c r="C123" s="16" t="s">
        <v>154</v>
      </c>
      <c r="D123" s="28">
        <v>115</v>
      </c>
      <c r="E123" s="410">
        <v>2</v>
      </c>
      <c r="F123" s="16"/>
      <c r="G123" s="16"/>
      <c r="H123" s="16"/>
      <c r="I123" s="16"/>
      <c r="J123" s="16"/>
      <c r="K123" s="16"/>
      <c r="L123" s="89"/>
      <c r="M123" s="89"/>
      <c r="N123" s="89"/>
      <c r="O123" s="89"/>
      <c r="P123" s="89"/>
      <c r="Q123" s="91"/>
    </row>
    <row r="124" spans="1:17" ht="31.5" customHeight="1" thickBot="1">
      <c r="A124" s="20"/>
      <c r="B124" s="682" t="s">
        <v>59</v>
      </c>
      <c r="C124" s="683"/>
      <c r="D124" s="260">
        <v>116</v>
      </c>
      <c r="E124" s="411">
        <f>SUM(E123+E122+E121+E120+E119+E118+E117+E116+E115+E114+E113+E112+E111+E110+E109+E108+E107+E106+E105+E104+E103+E102+E101+E100+E99+E98+E97+E96+E95+E94+E93+E92+E91+E90)</f>
        <v>220</v>
      </c>
      <c r="F124" s="411">
        <f aca="true" t="shared" si="9" ref="F124:Q124">SUM(F123+F122+F121+F120+F119+F118+F117+F116+F115+F114+F113+F112+F111+F110+F109+F108+F107+F106+F105+F104+F103+F102+F101+F100+F99+F98+F97+F96+F95+F94+F93+F92+F91+F90)</f>
        <v>3</v>
      </c>
      <c r="G124" s="411">
        <f t="shared" si="9"/>
        <v>0</v>
      </c>
      <c r="H124" s="411">
        <f t="shared" si="9"/>
        <v>2</v>
      </c>
      <c r="I124" s="411">
        <f t="shared" si="9"/>
        <v>301.37</v>
      </c>
      <c r="J124" s="411">
        <f t="shared" si="9"/>
        <v>1</v>
      </c>
      <c r="K124" s="411">
        <f t="shared" si="9"/>
        <v>100</v>
      </c>
      <c r="L124" s="411">
        <f t="shared" si="9"/>
        <v>0</v>
      </c>
      <c r="M124" s="411">
        <f t="shared" si="9"/>
        <v>0</v>
      </c>
      <c r="N124" s="411">
        <f t="shared" si="9"/>
        <v>0</v>
      </c>
      <c r="O124" s="411">
        <f t="shared" si="9"/>
        <v>0</v>
      </c>
      <c r="P124" s="411">
        <f t="shared" si="9"/>
        <v>0</v>
      </c>
      <c r="Q124" s="411">
        <f t="shared" si="9"/>
        <v>0</v>
      </c>
    </row>
    <row r="125" spans="1:18" ht="20.25" customHeight="1" thickBot="1">
      <c r="A125" s="20"/>
      <c r="B125" s="680" t="s">
        <v>31</v>
      </c>
      <c r="C125" s="763"/>
      <c r="D125" s="267">
        <v>117</v>
      </c>
      <c r="E125" s="159">
        <f>SUM(E124+E89+E86+E82+E79+E67+E60+E54+E49+E39+E35+E28+E24+E19+E13)</f>
        <v>575</v>
      </c>
      <c r="F125" s="159">
        <f aca="true" t="shared" si="10" ref="F125:Q125">SUM(F124+F89+F86+F82+F79+F67+F60+F54+F49+F39+F35+F28+F24+F19+F13)</f>
        <v>29</v>
      </c>
      <c r="G125" s="159">
        <f t="shared" si="10"/>
        <v>0</v>
      </c>
      <c r="H125" s="159">
        <f t="shared" si="10"/>
        <v>43</v>
      </c>
      <c r="I125" s="159">
        <f t="shared" si="10"/>
        <v>8710.97</v>
      </c>
      <c r="J125" s="159">
        <f t="shared" si="10"/>
        <v>52</v>
      </c>
      <c r="K125" s="159">
        <f t="shared" si="10"/>
        <v>5750</v>
      </c>
      <c r="L125" s="159">
        <f t="shared" si="10"/>
        <v>6</v>
      </c>
      <c r="M125" s="159">
        <f t="shared" si="10"/>
        <v>1</v>
      </c>
      <c r="N125" s="159">
        <f t="shared" si="10"/>
        <v>1</v>
      </c>
      <c r="O125" s="159">
        <f t="shared" si="10"/>
        <v>500</v>
      </c>
      <c r="P125" s="159">
        <f t="shared" si="10"/>
        <v>0</v>
      </c>
      <c r="Q125" s="159">
        <f t="shared" si="10"/>
        <v>0</v>
      </c>
      <c r="R125" s="42"/>
    </row>
    <row r="126" spans="1:17" ht="15.75">
      <c r="A126" s="17"/>
      <c r="B126" s="17"/>
      <c r="C126" s="47"/>
      <c r="D126" s="24"/>
      <c r="E126" s="48"/>
      <c r="F126" s="48"/>
      <c r="G126" s="48"/>
      <c r="H126" s="48"/>
      <c r="I126" s="48"/>
      <c r="J126" s="48"/>
      <c r="K126" s="48"/>
      <c r="L126" s="46"/>
      <c r="M126" s="46"/>
      <c r="N126" s="46"/>
      <c r="O126" s="46"/>
      <c r="P126" s="46"/>
      <c r="Q126" s="46"/>
    </row>
    <row r="127" spans="1:11" ht="21.75">
      <c r="A127" s="2"/>
      <c r="B127" s="693"/>
      <c r="C127" s="693"/>
      <c r="D127" s="693"/>
      <c r="E127" s="693"/>
      <c r="F127" s="693"/>
      <c r="G127" s="693"/>
      <c r="H127" s="19"/>
      <c r="I127" s="5"/>
      <c r="J127" s="2"/>
      <c r="K127" s="2"/>
    </row>
    <row r="128" spans="1:11" ht="18.75">
      <c r="A128" s="1"/>
      <c r="B128" s="693"/>
      <c r="C128" s="693"/>
      <c r="D128" s="693"/>
      <c r="E128" s="693"/>
      <c r="F128" s="693"/>
      <c r="G128" s="693"/>
      <c r="H128" s="1"/>
      <c r="I128" s="1"/>
      <c r="J128" s="1"/>
      <c r="K128" s="1"/>
    </row>
    <row r="129" spans="1:11" ht="18.75" customHeight="1">
      <c r="A129" s="1"/>
      <c r="B129" s="53"/>
      <c r="C129" s="53"/>
      <c r="D129" s="53"/>
      <c r="E129" s="53"/>
      <c r="F129" s="53"/>
      <c r="G129" s="53"/>
      <c r="H129" s="1"/>
      <c r="I129" s="1"/>
      <c r="J129" s="1"/>
      <c r="K129" s="1"/>
    </row>
    <row r="130" spans="1:11" ht="18.75" customHeight="1">
      <c r="A130" s="1"/>
      <c r="B130" s="53"/>
      <c r="C130" s="53"/>
      <c r="D130" s="53"/>
      <c r="E130" s="53"/>
      <c r="F130" s="53"/>
      <c r="G130" s="53"/>
      <c r="H130" s="1"/>
      <c r="I130" s="1"/>
      <c r="J130" s="1"/>
      <c r="K130" s="1"/>
    </row>
    <row r="131" spans="1:11" ht="19.5" customHeight="1">
      <c r="A131" s="1"/>
      <c r="B131" s="53"/>
      <c r="C131" s="53"/>
      <c r="D131" s="53"/>
      <c r="E131" s="53"/>
      <c r="F131" s="53"/>
      <c r="G131" s="55"/>
      <c r="H131" s="55"/>
      <c r="I131" s="55"/>
      <c r="J131" s="1"/>
      <c r="K131" s="1"/>
    </row>
    <row r="132" spans="1:11" ht="19.5" customHeight="1">
      <c r="A132" s="1"/>
      <c r="B132" s="673"/>
      <c r="C132" s="673"/>
      <c r="D132" s="673"/>
      <c r="E132" s="673"/>
      <c r="F132" s="1"/>
      <c r="G132" s="1"/>
      <c r="H132" s="1"/>
      <c r="I132" s="1"/>
      <c r="J132" s="1"/>
      <c r="K132" s="1"/>
    </row>
    <row r="133" spans="1:11" ht="15">
      <c r="A133" s="1"/>
      <c r="B133" s="1"/>
      <c r="C133" s="1"/>
      <c r="D133" s="12"/>
      <c r="E133" s="1"/>
      <c r="F133" s="1"/>
      <c r="G133" s="1"/>
      <c r="H133" s="1"/>
      <c r="I133" s="1"/>
      <c r="J133" s="1"/>
      <c r="K133" s="1"/>
    </row>
    <row r="134" spans="1:11" ht="15">
      <c r="A134" s="1"/>
      <c r="B134" s="1"/>
      <c r="C134" s="1"/>
      <c r="D134" s="12"/>
      <c r="E134" s="1"/>
      <c r="F134" s="1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12"/>
      <c r="E135" s="1"/>
      <c r="F135" s="1"/>
      <c r="G135" s="1"/>
      <c r="H135" s="1"/>
      <c r="I135" s="1"/>
      <c r="J135" s="1"/>
      <c r="K135" s="1"/>
    </row>
    <row r="136" spans="1:11" ht="15">
      <c r="A136" s="1"/>
      <c r="B136" s="1"/>
      <c r="C136" s="1"/>
      <c r="D136" s="12"/>
      <c r="E136" s="1"/>
      <c r="F136" s="1"/>
      <c r="G136" s="1"/>
      <c r="H136" s="1"/>
      <c r="I136" s="1"/>
      <c r="J136" s="1"/>
      <c r="K136" s="1"/>
    </row>
    <row r="137" spans="1:11" ht="15">
      <c r="A137" s="1"/>
      <c r="B137" s="1"/>
      <c r="C137" s="1"/>
      <c r="D137" s="12"/>
      <c r="E137" s="1"/>
      <c r="F137" s="1"/>
      <c r="G137" s="1"/>
      <c r="H137" s="1"/>
      <c r="I137" s="1"/>
      <c r="J137" s="1"/>
      <c r="K137" s="1"/>
    </row>
    <row r="138" spans="1:11" ht="15">
      <c r="A138" s="1"/>
      <c r="B138" s="1"/>
      <c r="C138" s="1"/>
      <c r="D138" s="12"/>
      <c r="E138" s="1"/>
      <c r="F138" s="1"/>
      <c r="G138" s="1"/>
      <c r="H138" s="1"/>
      <c r="I138" s="1"/>
      <c r="J138" s="1"/>
      <c r="K138" s="1"/>
    </row>
    <row r="139" spans="1:11" ht="15">
      <c r="A139" s="1"/>
      <c r="B139" s="1"/>
      <c r="C139" s="1"/>
      <c r="D139" s="12"/>
      <c r="E139" s="1"/>
      <c r="F139" s="1"/>
      <c r="G139" s="1"/>
      <c r="H139" s="1"/>
      <c r="I139" s="1"/>
      <c r="J139" s="1"/>
      <c r="K139" s="1"/>
    </row>
    <row r="140" spans="1:11" ht="15">
      <c r="A140" s="1"/>
      <c r="B140" s="1"/>
      <c r="C140" s="1"/>
      <c r="D140" s="12"/>
      <c r="E140" s="1"/>
      <c r="F140" s="1"/>
      <c r="G140" s="1"/>
      <c r="H140" s="1"/>
      <c r="I140" s="1"/>
      <c r="J140" s="1"/>
      <c r="K140" s="1"/>
    </row>
    <row r="141" spans="1:11" ht="15">
      <c r="A141" s="1"/>
      <c r="B141" s="1"/>
      <c r="C141" s="1"/>
      <c r="D141" s="12"/>
      <c r="E141" s="1"/>
      <c r="F141" s="1"/>
      <c r="G141" s="1"/>
      <c r="H141" s="1"/>
      <c r="I141" s="1"/>
      <c r="J141" s="1"/>
      <c r="K141" s="1"/>
    </row>
    <row r="142" spans="1:11" ht="15">
      <c r="A142" s="1"/>
      <c r="B142" s="1"/>
      <c r="C142" s="1"/>
      <c r="D142" s="12"/>
      <c r="E142" s="1"/>
      <c r="F142" s="1"/>
      <c r="G142" s="1"/>
      <c r="H142" s="1"/>
      <c r="I142" s="1"/>
      <c r="J142" s="1"/>
      <c r="K142" s="1"/>
    </row>
    <row r="143" spans="1:11" ht="15">
      <c r="A143" s="1"/>
      <c r="B143" s="1"/>
      <c r="C143" s="1"/>
      <c r="D143" s="12"/>
      <c r="E143" s="1"/>
      <c r="F143" s="1"/>
      <c r="G143" s="1"/>
      <c r="H143" s="1"/>
      <c r="I143" s="1"/>
      <c r="J143" s="1"/>
      <c r="K143" s="1"/>
    </row>
    <row r="144" spans="1:11" ht="15">
      <c r="A144" s="1"/>
      <c r="B144" s="1"/>
      <c r="C144" s="1"/>
      <c r="D144" s="12"/>
      <c r="E144" s="1"/>
      <c r="F144" s="1"/>
      <c r="G144" s="1"/>
      <c r="H144" s="1"/>
      <c r="I144" s="1"/>
      <c r="J144" s="1"/>
      <c r="K144" s="1"/>
    </row>
    <row r="145" spans="1:11" ht="15">
      <c r="A145" s="1"/>
      <c r="B145" s="1"/>
      <c r="C145" s="1"/>
      <c r="D145" s="12"/>
      <c r="E145" s="1"/>
      <c r="F145" s="1"/>
      <c r="G145" s="1"/>
      <c r="H145" s="1"/>
      <c r="I145" s="1"/>
      <c r="J145" s="1"/>
      <c r="K145" s="1"/>
    </row>
    <row r="146" spans="1:11" ht="15">
      <c r="A146" s="1"/>
      <c r="B146" s="1"/>
      <c r="C146" s="1"/>
      <c r="D146" s="12"/>
      <c r="E146" s="1"/>
      <c r="F146" s="1"/>
      <c r="G146" s="1"/>
      <c r="H146" s="1"/>
      <c r="I146" s="1"/>
      <c r="J146" s="1"/>
      <c r="K146" s="1"/>
    </row>
    <row r="147" spans="1:11" ht="15">
      <c r="A147" s="1"/>
      <c r="B147" s="1"/>
      <c r="C147" s="1"/>
      <c r="D147" s="12"/>
      <c r="E147" s="1"/>
      <c r="F147" s="1"/>
      <c r="G147" s="1"/>
      <c r="H147" s="1"/>
      <c r="I147" s="1"/>
      <c r="J147" s="1"/>
      <c r="K147" s="1"/>
    </row>
    <row r="148" spans="1:11" ht="15">
      <c r="A148" s="1"/>
      <c r="B148" s="1"/>
      <c r="C148" s="1"/>
      <c r="D148" s="12"/>
      <c r="E148" s="1"/>
      <c r="F148" s="1"/>
      <c r="G148" s="1"/>
      <c r="H148" s="1"/>
      <c r="I148" s="1"/>
      <c r="J148" s="1"/>
      <c r="K148" s="1"/>
    </row>
    <row r="149" spans="1:11" ht="15">
      <c r="A149" s="1"/>
      <c r="B149" s="1"/>
      <c r="C149" s="1"/>
      <c r="D149" s="12"/>
      <c r="E149" s="1"/>
      <c r="F149" s="1"/>
      <c r="G149" s="1"/>
      <c r="H149" s="1"/>
      <c r="I149" s="1"/>
      <c r="J149" s="1"/>
      <c r="K149" s="1"/>
    </row>
    <row r="150" spans="1:11" ht="15">
      <c r="A150" s="1"/>
      <c r="B150" s="1"/>
      <c r="C150" s="1"/>
      <c r="D150" s="12"/>
      <c r="E150" s="1"/>
      <c r="F150" s="1"/>
      <c r="G150" s="1"/>
      <c r="H150" s="1"/>
      <c r="I150" s="1"/>
      <c r="J150" s="1"/>
      <c r="K150" s="1"/>
    </row>
    <row r="151" spans="1:11" ht="15">
      <c r="A151" s="1"/>
      <c r="B151" s="1"/>
      <c r="C151" s="1"/>
      <c r="D151" s="12"/>
      <c r="E151" s="1"/>
      <c r="F151" s="1"/>
      <c r="G151" s="1"/>
      <c r="H151" s="1"/>
      <c r="I151" s="1"/>
      <c r="J151" s="1"/>
      <c r="K151" s="1"/>
    </row>
    <row r="152" spans="1:11" ht="15">
      <c r="A152" s="1"/>
      <c r="B152" s="1"/>
      <c r="C152" s="1"/>
      <c r="D152" s="12"/>
      <c r="E152" s="1"/>
      <c r="F152" s="1"/>
      <c r="G152" s="1"/>
      <c r="H152" s="1"/>
      <c r="I152" s="1"/>
      <c r="J152" s="1"/>
      <c r="K152" s="1"/>
    </row>
    <row r="153" spans="1:11" ht="15">
      <c r="A153" s="1"/>
      <c r="B153" s="1"/>
      <c r="C153" s="1"/>
      <c r="D153" s="12"/>
      <c r="E153" s="1"/>
      <c r="F153" s="1"/>
      <c r="G153" s="1"/>
      <c r="H153" s="1"/>
      <c r="I153" s="1"/>
      <c r="J153" s="1"/>
      <c r="K153" s="1"/>
    </row>
    <row r="154" spans="1:11" ht="15">
      <c r="A154" s="1"/>
      <c r="B154" s="1"/>
      <c r="C154" s="1"/>
      <c r="D154" s="12"/>
      <c r="E154" s="1"/>
      <c r="F154" s="1"/>
      <c r="G154" s="1"/>
      <c r="H154" s="1"/>
      <c r="I154" s="1"/>
      <c r="J154" s="1"/>
      <c r="K154" s="1"/>
    </row>
    <row r="155" spans="1:11" ht="15">
      <c r="A155" s="1"/>
      <c r="B155" s="1"/>
      <c r="C155" s="1"/>
      <c r="D155" s="12"/>
      <c r="E155" s="1"/>
      <c r="F155" s="1"/>
      <c r="G155" s="1"/>
      <c r="H155" s="1"/>
      <c r="I155" s="1"/>
      <c r="J155" s="1"/>
      <c r="K155" s="1"/>
    </row>
    <row r="156" spans="1:11" ht="15">
      <c r="A156" s="1"/>
      <c r="B156" s="1"/>
      <c r="C156" s="1"/>
      <c r="D156" s="12"/>
      <c r="E156" s="1"/>
      <c r="F156" s="1"/>
      <c r="G156" s="1"/>
      <c r="H156" s="1"/>
      <c r="I156" s="1"/>
      <c r="J156" s="1"/>
      <c r="K156" s="1"/>
    </row>
    <row r="157" spans="1:11" ht="15">
      <c r="A157" s="1"/>
      <c r="B157" s="1"/>
      <c r="C157" s="1"/>
      <c r="D157" s="12"/>
      <c r="E157" s="1"/>
      <c r="F157" s="1"/>
      <c r="G157" s="1"/>
      <c r="H157" s="1"/>
      <c r="I157" s="1"/>
      <c r="J157" s="1"/>
      <c r="K157" s="1"/>
    </row>
    <row r="158" spans="1:11" ht="15">
      <c r="A158" s="1"/>
      <c r="B158" s="1"/>
      <c r="C158" s="1"/>
      <c r="D158" s="12"/>
      <c r="E158" s="1"/>
      <c r="F158" s="1"/>
      <c r="G158" s="1"/>
      <c r="H158" s="1"/>
      <c r="I158" s="1"/>
      <c r="J158" s="1"/>
      <c r="K158" s="1"/>
    </row>
    <row r="159" spans="1:11" ht="15">
      <c r="A159" s="1"/>
      <c r="B159" s="1"/>
      <c r="C159" s="1"/>
      <c r="D159" s="12"/>
      <c r="E159" s="1"/>
      <c r="F159" s="1"/>
      <c r="G159" s="1"/>
      <c r="H159" s="1"/>
      <c r="I159" s="1"/>
      <c r="J159" s="1"/>
      <c r="K159" s="1"/>
    </row>
    <row r="160" spans="1:11" ht="15">
      <c r="A160" s="1"/>
      <c r="B160" s="1"/>
      <c r="C160" s="1"/>
      <c r="D160" s="12"/>
      <c r="E160" s="1"/>
      <c r="F160" s="1"/>
      <c r="G160" s="1"/>
      <c r="H160" s="1"/>
      <c r="I160" s="1"/>
      <c r="J160" s="1"/>
      <c r="K160" s="1"/>
    </row>
    <row r="161" spans="1:11" ht="15">
      <c r="A161" s="1"/>
      <c r="B161" s="1"/>
      <c r="C161" s="1"/>
      <c r="D161" s="12"/>
      <c r="E161" s="1"/>
      <c r="F161" s="1"/>
      <c r="G161" s="1"/>
      <c r="H161" s="1"/>
      <c r="I161" s="1"/>
      <c r="J161" s="1"/>
      <c r="K161" s="1"/>
    </row>
    <row r="162" spans="1:11" ht="15">
      <c r="A162" s="1"/>
      <c r="B162" s="1"/>
      <c r="C162" s="1"/>
      <c r="D162" s="12"/>
      <c r="E162" s="1"/>
      <c r="F162" s="1"/>
      <c r="G162" s="1"/>
      <c r="H162" s="1"/>
      <c r="I162" s="1"/>
      <c r="J162" s="1"/>
      <c r="K162" s="1"/>
    </row>
    <row r="163" spans="1:11" ht="15">
      <c r="A163" s="1"/>
      <c r="B163" s="1"/>
      <c r="C163" s="1"/>
      <c r="D163" s="12"/>
      <c r="E163" s="1"/>
      <c r="F163" s="1"/>
      <c r="G163" s="1"/>
      <c r="H163" s="1"/>
      <c r="I163" s="1"/>
      <c r="J163" s="1"/>
      <c r="K163" s="1"/>
    </row>
    <row r="164" spans="1:11" ht="15">
      <c r="A164" s="1"/>
      <c r="B164" s="1"/>
      <c r="C164" s="1"/>
      <c r="D164" s="12"/>
      <c r="E164" s="1"/>
      <c r="F164" s="1"/>
      <c r="G164" s="1"/>
      <c r="H164" s="1"/>
      <c r="I164" s="1"/>
      <c r="J164" s="1"/>
      <c r="K164" s="1"/>
    </row>
    <row r="165" spans="1:11" ht="15">
      <c r="A165" s="1"/>
      <c r="B165" s="1"/>
      <c r="C165" s="1"/>
      <c r="D165" s="12"/>
      <c r="E165" s="1"/>
      <c r="F165" s="1"/>
      <c r="G165" s="1"/>
      <c r="H165" s="1"/>
      <c r="I165" s="1"/>
      <c r="J165" s="1"/>
      <c r="K165" s="1"/>
    </row>
    <row r="166" spans="1:11" ht="15">
      <c r="A166" s="1"/>
      <c r="B166" s="1"/>
      <c r="C166" s="1"/>
      <c r="D166" s="12"/>
      <c r="E166" s="1"/>
      <c r="F166" s="1"/>
      <c r="G166" s="1"/>
      <c r="H166" s="1"/>
      <c r="I166" s="1"/>
      <c r="J166" s="1"/>
      <c r="K166" s="1"/>
    </row>
    <row r="167" spans="1:11" ht="15">
      <c r="A167" s="1"/>
      <c r="B167" s="1"/>
      <c r="C167" s="1"/>
      <c r="D167" s="12"/>
      <c r="E167" s="1"/>
      <c r="F167" s="1"/>
      <c r="G167" s="1"/>
      <c r="H167" s="1"/>
      <c r="I167" s="1"/>
      <c r="J167" s="1"/>
      <c r="K167" s="1"/>
    </row>
    <row r="168" spans="1:11" ht="15">
      <c r="A168" s="1"/>
      <c r="B168" s="1"/>
      <c r="C168" s="1"/>
      <c r="D168" s="12"/>
      <c r="E168" s="1"/>
      <c r="F168" s="1"/>
      <c r="G168" s="1"/>
      <c r="H168" s="1"/>
      <c r="I168" s="1"/>
      <c r="J168" s="1"/>
      <c r="K168" s="1"/>
    </row>
    <row r="169" spans="1:11" ht="15">
      <c r="A169" s="1"/>
      <c r="B169" s="1"/>
      <c r="C169" s="1"/>
      <c r="D169" s="12"/>
      <c r="E169" s="1"/>
      <c r="F169" s="1"/>
      <c r="G169" s="1"/>
      <c r="H169" s="1"/>
      <c r="I169" s="1"/>
      <c r="J169" s="1"/>
      <c r="K169" s="1"/>
    </row>
    <row r="170" spans="1:11" ht="15">
      <c r="A170" s="1"/>
      <c r="B170" s="1"/>
      <c r="C170" s="1"/>
      <c r="D170" s="12"/>
      <c r="E170" s="1"/>
      <c r="F170" s="1"/>
      <c r="G170" s="1"/>
      <c r="H170" s="1"/>
      <c r="I170" s="1"/>
      <c r="J170" s="1"/>
      <c r="K170" s="1"/>
    </row>
    <row r="171" spans="1:11" ht="15">
      <c r="A171" s="1"/>
      <c r="B171" s="1"/>
      <c r="C171" s="1"/>
      <c r="D171" s="12"/>
      <c r="E171" s="1"/>
      <c r="F171" s="1"/>
      <c r="G171" s="1"/>
      <c r="H171" s="1"/>
      <c r="I171" s="1"/>
      <c r="J171" s="1"/>
      <c r="K171" s="1"/>
    </row>
    <row r="172" spans="1:11" ht="15">
      <c r="A172" s="1"/>
      <c r="B172" s="1"/>
      <c r="C172" s="1"/>
      <c r="D172" s="12"/>
      <c r="E172" s="1"/>
      <c r="F172" s="1"/>
      <c r="G172" s="1"/>
      <c r="H172" s="1"/>
      <c r="I172" s="1"/>
      <c r="J172" s="1"/>
      <c r="K172" s="1"/>
    </row>
    <row r="173" spans="1:11" ht="15">
      <c r="A173" s="1"/>
      <c r="B173" s="1"/>
      <c r="C173" s="1"/>
      <c r="D173" s="12"/>
      <c r="E173" s="1"/>
      <c r="F173" s="1"/>
      <c r="G173" s="1"/>
      <c r="H173" s="1"/>
      <c r="I173" s="1"/>
      <c r="J173" s="1"/>
      <c r="K173" s="1"/>
    </row>
    <row r="174" spans="1:11" ht="15">
      <c r="A174" s="1"/>
      <c r="B174" s="1"/>
      <c r="C174" s="1"/>
      <c r="D174" s="12"/>
      <c r="E174" s="1"/>
      <c r="F174" s="1"/>
      <c r="G174" s="1"/>
      <c r="H174" s="1"/>
      <c r="I174" s="1"/>
      <c r="J174" s="1"/>
      <c r="K174" s="1"/>
    </row>
    <row r="175" spans="1:11" ht="15">
      <c r="A175" s="1"/>
      <c r="B175" s="1"/>
      <c r="C175" s="1"/>
      <c r="D175" s="12"/>
      <c r="E175" s="1"/>
      <c r="F175" s="1"/>
      <c r="G175" s="1"/>
      <c r="H175" s="1"/>
      <c r="I175" s="1"/>
      <c r="J175" s="1"/>
      <c r="K175" s="1"/>
    </row>
    <row r="176" spans="1:11" ht="15">
      <c r="A176" s="1"/>
      <c r="B176" s="1"/>
      <c r="C176" s="1"/>
      <c r="D176" s="12"/>
      <c r="E176" s="1"/>
      <c r="F176" s="1"/>
      <c r="G176" s="1"/>
      <c r="H176" s="1"/>
      <c r="I176" s="1"/>
      <c r="J176" s="1"/>
      <c r="K176" s="1"/>
    </row>
    <row r="177" spans="1:11" ht="15">
      <c r="A177" s="1"/>
      <c r="B177" s="1"/>
      <c r="C177" s="1"/>
      <c r="D177" s="12"/>
      <c r="E177" s="1"/>
      <c r="F177" s="1"/>
      <c r="G177" s="1"/>
      <c r="H177" s="1"/>
      <c r="I177" s="1"/>
      <c r="J177" s="1"/>
      <c r="K177" s="1"/>
    </row>
    <row r="178" spans="1:11" ht="15">
      <c r="A178" s="1"/>
      <c r="B178" s="1"/>
      <c r="C178" s="1"/>
      <c r="D178" s="12"/>
      <c r="E178" s="1"/>
      <c r="F178" s="1"/>
      <c r="G178" s="1"/>
      <c r="H178" s="1"/>
      <c r="I178" s="1"/>
      <c r="J178" s="1"/>
      <c r="K178" s="1"/>
    </row>
    <row r="179" spans="1:11" ht="15">
      <c r="A179" s="1"/>
      <c r="B179" s="1"/>
      <c r="C179" s="1"/>
      <c r="D179" s="12"/>
      <c r="E179" s="1"/>
      <c r="F179" s="1"/>
      <c r="G179" s="1"/>
      <c r="H179" s="1"/>
      <c r="I179" s="1"/>
      <c r="J179" s="1"/>
      <c r="K179" s="1"/>
    </row>
    <row r="180" spans="1:11" ht="15">
      <c r="A180" s="1"/>
      <c r="B180" s="1"/>
      <c r="C180" s="1"/>
      <c r="D180" s="12"/>
      <c r="E180" s="1"/>
      <c r="F180" s="1"/>
      <c r="G180" s="1"/>
      <c r="H180" s="1"/>
      <c r="I180" s="1"/>
      <c r="J180" s="1"/>
      <c r="K180" s="1"/>
    </row>
    <row r="181" spans="1:11" ht="15">
      <c r="A181" s="1"/>
      <c r="B181" s="1"/>
      <c r="C181" s="1"/>
      <c r="D181" s="12"/>
      <c r="E181" s="1"/>
      <c r="F181" s="1"/>
      <c r="G181" s="1"/>
      <c r="H181" s="1"/>
      <c r="I181" s="1"/>
      <c r="J181" s="1"/>
      <c r="K181" s="1"/>
    </row>
    <row r="182" spans="1:11" ht="15">
      <c r="A182" s="1"/>
      <c r="B182" s="1"/>
      <c r="C182" s="1"/>
      <c r="D182" s="12"/>
      <c r="E182" s="1"/>
      <c r="F182" s="1"/>
      <c r="G182" s="1"/>
      <c r="H182" s="1"/>
      <c r="I182" s="1"/>
      <c r="J182" s="1"/>
      <c r="K182" s="1"/>
    </row>
    <row r="183" spans="1:11" ht="15">
      <c r="A183" s="1"/>
      <c r="B183" s="1"/>
      <c r="C183" s="1"/>
      <c r="D183" s="12"/>
      <c r="E183" s="1"/>
      <c r="F183" s="1"/>
      <c r="G183" s="1"/>
      <c r="H183" s="1"/>
      <c r="I183" s="1"/>
      <c r="J183" s="1"/>
      <c r="K183" s="1"/>
    </row>
    <row r="184" spans="1:11" ht="15">
      <c r="A184" s="1"/>
      <c r="B184" s="1"/>
      <c r="C184" s="1"/>
      <c r="D184" s="12"/>
      <c r="E184" s="1"/>
      <c r="F184" s="1"/>
      <c r="G184" s="1"/>
      <c r="H184" s="1"/>
      <c r="I184" s="1"/>
      <c r="J184" s="1"/>
      <c r="K184" s="1"/>
    </row>
    <row r="185" spans="1:11" ht="15">
      <c r="A185" s="1"/>
      <c r="B185" s="1"/>
      <c r="C185" s="1"/>
      <c r="D185" s="12"/>
      <c r="E185" s="1"/>
      <c r="F185" s="1"/>
      <c r="G185" s="1"/>
      <c r="H185" s="1"/>
      <c r="I185" s="1"/>
      <c r="J185" s="1"/>
      <c r="K185" s="1"/>
    </row>
    <row r="186" spans="1:11" ht="15">
      <c r="A186" s="1"/>
      <c r="B186" s="1"/>
      <c r="C186" s="1"/>
      <c r="D186" s="12"/>
      <c r="E186" s="1"/>
      <c r="F186" s="1"/>
      <c r="G186" s="1"/>
      <c r="H186" s="1"/>
      <c r="I186" s="1"/>
      <c r="J186" s="1"/>
      <c r="K186" s="1"/>
    </row>
    <row r="187" spans="1:11" ht="15">
      <c r="A187" s="1"/>
      <c r="B187" s="1"/>
      <c r="C187" s="1"/>
      <c r="D187" s="12"/>
      <c r="E187" s="1"/>
      <c r="F187" s="1"/>
      <c r="G187" s="1"/>
      <c r="H187" s="1"/>
      <c r="I187" s="1"/>
      <c r="J187" s="1"/>
      <c r="K187" s="1"/>
    </row>
    <row r="188" spans="1:11" ht="15">
      <c r="A188" s="1"/>
      <c r="B188" s="1"/>
      <c r="C188" s="1"/>
      <c r="D188" s="12"/>
      <c r="E188" s="1"/>
      <c r="F188" s="1"/>
      <c r="G188" s="1"/>
      <c r="H188" s="1"/>
      <c r="I188" s="1"/>
      <c r="J188" s="1"/>
      <c r="K188" s="1"/>
    </row>
    <row r="189" spans="1:11" ht="15">
      <c r="A189" s="1"/>
      <c r="B189" s="1"/>
      <c r="C189" s="1"/>
      <c r="D189" s="12"/>
      <c r="E189" s="1"/>
      <c r="F189" s="1"/>
      <c r="G189" s="1"/>
      <c r="H189" s="1"/>
      <c r="I189" s="1"/>
      <c r="J189" s="1"/>
      <c r="K189" s="1"/>
    </row>
    <row r="190" spans="1:11" ht="15">
      <c r="A190" s="1"/>
      <c r="B190" s="1"/>
      <c r="C190" s="1"/>
      <c r="D190" s="12"/>
      <c r="E190" s="1"/>
      <c r="F190" s="1"/>
      <c r="G190" s="1"/>
      <c r="H190" s="1"/>
      <c r="I190" s="1"/>
      <c r="J190" s="1"/>
      <c r="K190" s="1"/>
    </row>
    <row r="191" spans="1:11" ht="15">
      <c r="A191" s="1"/>
      <c r="B191" s="1"/>
      <c r="C191" s="1"/>
      <c r="D191" s="12"/>
      <c r="E191" s="1"/>
      <c r="F191" s="1"/>
      <c r="G191" s="1"/>
      <c r="H191" s="1"/>
      <c r="I191" s="1"/>
      <c r="J191" s="1"/>
      <c r="K191" s="1"/>
    </row>
    <row r="192" spans="1:11" ht="15">
      <c r="A192" s="1"/>
      <c r="B192" s="1"/>
      <c r="C192" s="1"/>
      <c r="D192" s="12"/>
      <c r="E192" s="1"/>
      <c r="F192" s="1"/>
      <c r="G192" s="1"/>
      <c r="H192" s="1"/>
      <c r="I192" s="1"/>
      <c r="J192" s="1"/>
      <c r="K192" s="1"/>
    </row>
    <row r="193" spans="1:11" ht="15">
      <c r="A193" s="1"/>
      <c r="B193" s="1"/>
      <c r="C193" s="1"/>
      <c r="D193" s="12"/>
      <c r="E193" s="1"/>
      <c r="F193" s="1"/>
      <c r="G193" s="1"/>
      <c r="H193" s="1"/>
      <c r="I193" s="1"/>
      <c r="J193" s="1"/>
      <c r="K193" s="1"/>
    </row>
    <row r="194" spans="1:11" ht="15">
      <c r="A194" s="1"/>
      <c r="B194" s="1"/>
      <c r="C194" s="1"/>
      <c r="D194" s="12"/>
      <c r="E194" s="1"/>
      <c r="F194" s="1"/>
      <c r="G194" s="1"/>
      <c r="H194" s="1"/>
      <c r="I194" s="1"/>
      <c r="J194" s="1"/>
      <c r="K194" s="1"/>
    </row>
    <row r="195" spans="1:11" ht="15">
      <c r="A195" s="1"/>
      <c r="B195" s="1"/>
      <c r="C195" s="1"/>
      <c r="D195" s="12"/>
      <c r="E195" s="1"/>
      <c r="F195" s="1"/>
      <c r="G195" s="1"/>
      <c r="H195" s="1"/>
      <c r="I195" s="1"/>
      <c r="J195" s="1"/>
      <c r="K195" s="1"/>
    </row>
    <row r="196" spans="1:11" ht="15">
      <c r="A196" s="1"/>
      <c r="B196" s="1"/>
      <c r="C196" s="1"/>
      <c r="D196" s="12"/>
      <c r="E196" s="1"/>
      <c r="F196" s="1"/>
      <c r="G196" s="1"/>
      <c r="H196" s="1"/>
      <c r="I196" s="1"/>
      <c r="J196" s="1"/>
      <c r="K196" s="1"/>
    </row>
    <row r="197" spans="1:11" ht="15">
      <c r="A197" s="1"/>
      <c r="B197" s="1"/>
      <c r="C197" s="1"/>
      <c r="D197" s="12"/>
      <c r="E197" s="1"/>
      <c r="F197" s="1"/>
      <c r="G197" s="1"/>
      <c r="H197" s="1"/>
      <c r="I197" s="1"/>
      <c r="J197" s="1"/>
      <c r="K197" s="1"/>
    </row>
    <row r="198" spans="1:11" ht="15">
      <c r="A198" s="1"/>
      <c r="B198" s="1"/>
      <c r="C198" s="1"/>
      <c r="D198" s="12"/>
      <c r="E198" s="1"/>
      <c r="F198" s="1"/>
      <c r="G198" s="1"/>
      <c r="H198" s="1"/>
      <c r="I198" s="1"/>
      <c r="J198" s="1"/>
      <c r="K198" s="1"/>
    </row>
    <row r="199" spans="1:11" ht="15">
      <c r="A199" s="1"/>
      <c r="B199" s="1"/>
      <c r="C199" s="1"/>
      <c r="D199" s="12"/>
      <c r="E199" s="1"/>
      <c r="F199" s="1"/>
      <c r="G199" s="1"/>
      <c r="H199" s="1"/>
      <c r="I199" s="1"/>
      <c r="J199" s="1"/>
      <c r="K199" s="1"/>
    </row>
    <row r="200" spans="1:11" ht="15">
      <c r="A200" s="1"/>
      <c r="B200" s="1"/>
      <c r="C200" s="1"/>
      <c r="D200" s="12"/>
      <c r="E200" s="1"/>
      <c r="F200" s="1"/>
      <c r="G200" s="1"/>
      <c r="H200" s="1"/>
      <c r="I200" s="1"/>
      <c r="J200" s="1"/>
      <c r="K200" s="1"/>
    </row>
    <row r="201" spans="1:11" ht="15">
      <c r="A201" s="1"/>
      <c r="B201" s="1"/>
      <c r="C201" s="1"/>
      <c r="D201" s="12"/>
      <c r="E201" s="1"/>
      <c r="F201" s="1"/>
      <c r="G201" s="1"/>
      <c r="H201" s="1"/>
      <c r="I201" s="1"/>
      <c r="J201" s="1"/>
      <c r="K201" s="1"/>
    </row>
    <row r="202" spans="1:11" ht="15">
      <c r="A202" s="1"/>
      <c r="B202" s="1"/>
      <c r="C202" s="1"/>
      <c r="D202" s="12"/>
      <c r="E202" s="1"/>
      <c r="F202" s="1"/>
      <c r="G202" s="1"/>
      <c r="H202" s="1"/>
      <c r="I202" s="1"/>
      <c r="J202" s="1"/>
      <c r="K202" s="1"/>
    </row>
    <row r="203" spans="1:11" ht="15">
      <c r="A203" s="1"/>
      <c r="B203" s="1"/>
      <c r="C203" s="1"/>
      <c r="D203" s="12"/>
      <c r="E203" s="1"/>
      <c r="F203" s="1"/>
      <c r="G203" s="1"/>
      <c r="H203" s="1"/>
      <c r="I203" s="1"/>
      <c r="J203" s="1"/>
      <c r="K203" s="1"/>
    </row>
    <row r="204" spans="1:11" ht="15">
      <c r="A204" s="1"/>
      <c r="B204" s="1"/>
      <c r="C204" s="1"/>
      <c r="D204" s="12"/>
      <c r="E204" s="1"/>
      <c r="F204" s="1"/>
      <c r="G204" s="1"/>
      <c r="H204" s="1"/>
      <c r="I204" s="1"/>
      <c r="J204" s="1"/>
      <c r="K204" s="1"/>
    </row>
    <row r="205" spans="1:11" ht="15">
      <c r="A205" s="1"/>
      <c r="B205" s="1"/>
      <c r="C205" s="1"/>
      <c r="D205" s="12"/>
      <c r="E205" s="1"/>
      <c r="F205" s="1"/>
      <c r="G205" s="1"/>
      <c r="H205" s="1"/>
      <c r="I205" s="1"/>
      <c r="J205" s="1"/>
      <c r="K205" s="1"/>
    </row>
    <row r="206" spans="1:11" ht="15">
      <c r="A206" s="1"/>
      <c r="B206" s="1"/>
      <c r="C206" s="1"/>
      <c r="D206" s="12"/>
      <c r="E206" s="1"/>
      <c r="F206" s="1"/>
      <c r="G206" s="1"/>
      <c r="H206" s="1"/>
      <c r="I206" s="1"/>
      <c r="J206" s="1"/>
      <c r="K206" s="1"/>
    </row>
    <row r="207" spans="1:11" ht="15">
      <c r="A207" s="1"/>
      <c r="B207" s="1"/>
      <c r="C207" s="1"/>
      <c r="D207" s="12"/>
      <c r="E207" s="1"/>
      <c r="F207" s="1"/>
      <c r="G207" s="1"/>
      <c r="H207" s="1"/>
      <c r="I207" s="1"/>
      <c r="J207" s="1"/>
      <c r="K207" s="1"/>
    </row>
    <row r="208" spans="1:11" ht="15">
      <c r="A208" s="1"/>
      <c r="B208" s="1"/>
      <c r="C208" s="1"/>
      <c r="D208" s="12"/>
      <c r="E208" s="1"/>
      <c r="F208" s="1"/>
      <c r="G208" s="1"/>
      <c r="H208" s="1"/>
      <c r="I208" s="1"/>
      <c r="J208" s="1"/>
      <c r="K208" s="1"/>
    </row>
    <row r="209" spans="1:11" ht="15">
      <c r="A209" s="1"/>
      <c r="B209" s="1"/>
      <c r="C209" s="1"/>
      <c r="D209" s="12"/>
      <c r="E209" s="1"/>
      <c r="F209" s="1"/>
      <c r="G209" s="1"/>
      <c r="H209" s="1"/>
      <c r="I209" s="1"/>
      <c r="J209" s="1"/>
      <c r="K209" s="1"/>
    </row>
    <row r="210" spans="1:11" ht="15">
      <c r="A210" s="1"/>
      <c r="B210" s="1"/>
      <c r="C210" s="1"/>
      <c r="D210" s="12"/>
      <c r="E210" s="1"/>
      <c r="F210" s="1"/>
      <c r="G210" s="1"/>
      <c r="H210" s="1"/>
      <c r="I210" s="1"/>
      <c r="J210" s="1"/>
      <c r="K210" s="1"/>
    </row>
    <row r="211" spans="1:11" ht="15">
      <c r="A211" s="1"/>
      <c r="B211" s="1"/>
      <c r="C211" s="1"/>
      <c r="D211" s="12"/>
      <c r="E211" s="1"/>
      <c r="F211" s="1"/>
      <c r="G211" s="1"/>
      <c r="H211" s="1"/>
      <c r="I211" s="1"/>
      <c r="J211" s="1"/>
      <c r="K211" s="1"/>
    </row>
    <row r="212" spans="1:11" ht="15">
      <c r="A212" s="1"/>
      <c r="B212" s="1"/>
      <c r="C212" s="1"/>
      <c r="D212" s="12"/>
      <c r="E212" s="1"/>
      <c r="F212" s="1"/>
      <c r="G212" s="1"/>
      <c r="H212" s="1"/>
      <c r="I212" s="1"/>
      <c r="J212" s="1"/>
      <c r="K212" s="1"/>
    </row>
    <row r="213" spans="1:11" ht="15">
      <c r="A213" s="1"/>
      <c r="B213" s="1"/>
      <c r="C213" s="1"/>
      <c r="D213" s="12"/>
      <c r="E213" s="1"/>
      <c r="F213" s="1"/>
      <c r="G213" s="1"/>
      <c r="H213" s="1"/>
      <c r="I213" s="1"/>
      <c r="J213" s="1"/>
      <c r="K213" s="1"/>
    </row>
    <row r="214" spans="1:11" ht="15">
      <c r="A214" s="1"/>
      <c r="B214" s="1"/>
      <c r="C214" s="1"/>
      <c r="D214" s="12"/>
      <c r="E214" s="1"/>
      <c r="F214" s="1"/>
      <c r="G214" s="1"/>
      <c r="H214" s="1"/>
      <c r="I214" s="1"/>
      <c r="J214" s="1"/>
      <c r="K214" s="1"/>
    </row>
    <row r="215" spans="1:11" ht="15">
      <c r="A215" s="1"/>
      <c r="B215" s="1"/>
      <c r="C215" s="1"/>
      <c r="D215" s="12"/>
      <c r="E215" s="1"/>
      <c r="F215" s="1"/>
      <c r="G215" s="1"/>
      <c r="H215" s="1"/>
      <c r="I215" s="1"/>
      <c r="J215" s="1"/>
      <c r="K215" s="1"/>
    </row>
    <row r="216" spans="1:11" ht="15">
      <c r="A216" s="1"/>
      <c r="B216" s="1"/>
      <c r="C216" s="1"/>
      <c r="D216" s="12"/>
      <c r="E216" s="1"/>
      <c r="F216" s="1"/>
      <c r="G216" s="1"/>
      <c r="H216" s="1"/>
      <c r="I216" s="1"/>
      <c r="J216" s="1"/>
      <c r="K216" s="1"/>
    </row>
    <row r="217" spans="1:11" ht="15">
      <c r="A217" s="1"/>
      <c r="B217" s="1"/>
      <c r="C217" s="1"/>
      <c r="D217" s="12"/>
      <c r="E217" s="1"/>
      <c r="F217" s="1"/>
      <c r="G217" s="1"/>
      <c r="H217" s="1"/>
      <c r="I217" s="1"/>
      <c r="J217" s="1"/>
      <c r="K217" s="1"/>
    </row>
    <row r="218" spans="1:11" ht="15">
      <c r="A218" s="1"/>
      <c r="B218" s="1"/>
      <c r="C218" s="1"/>
      <c r="D218" s="12"/>
      <c r="E218" s="1"/>
      <c r="F218" s="1"/>
      <c r="G218" s="1"/>
      <c r="H218" s="1"/>
      <c r="I218" s="1"/>
      <c r="J218" s="1"/>
      <c r="K218" s="1"/>
    </row>
    <row r="219" spans="1:11" ht="15">
      <c r="A219" s="1"/>
      <c r="B219" s="1"/>
      <c r="C219" s="1"/>
      <c r="D219" s="12"/>
      <c r="E219" s="1"/>
      <c r="F219" s="1"/>
      <c r="G219" s="1"/>
      <c r="H219" s="1"/>
      <c r="I219" s="1"/>
      <c r="J219" s="1"/>
      <c r="K219" s="1"/>
    </row>
    <row r="220" spans="1:11" ht="15">
      <c r="A220" s="1"/>
      <c r="B220" s="1"/>
      <c r="C220" s="1"/>
      <c r="D220" s="12"/>
      <c r="E220" s="1"/>
      <c r="F220" s="1"/>
      <c r="G220" s="1"/>
      <c r="H220" s="1"/>
      <c r="I220" s="1"/>
      <c r="J220" s="1"/>
      <c r="K220" s="1"/>
    </row>
    <row r="221" spans="1:11" ht="15">
      <c r="A221" s="1"/>
      <c r="B221" s="1"/>
      <c r="C221" s="1"/>
      <c r="D221" s="12"/>
      <c r="E221" s="1"/>
      <c r="F221" s="1"/>
      <c r="G221" s="1"/>
      <c r="H221" s="1"/>
      <c r="I221" s="1"/>
      <c r="J221" s="1"/>
      <c r="K221" s="1"/>
    </row>
    <row r="222" spans="1:11" ht="15">
      <c r="A222" s="1"/>
      <c r="B222" s="1"/>
      <c r="C222" s="1"/>
      <c r="D222" s="12"/>
      <c r="E222" s="1"/>
      <c r="F222" s="1"/>
      <c r="G222" s="1"/>
      <c r="H222" s="1"/>
      <c r="I222" s="1"/>
      <c r="J222" s="1"/>
      <c r="K222" s="1"/>
    </row>
    <row r="223" spans="1:11" ht="15">
      <c r="A223" s="1"/>
      <c r="B223" s="1"/>
      <c r="C223" s="1"/>
      <c r="D223" s="12"/>
      <c r="E223" s="1"/>
      <c r="F223" s="1"/>
      <c r="G223" s="1"/>
      <c r="H223" s="1"/>
      <c r="I223" s="1"/>
      <c r="J223" s="1"/>
      <c r="K223" s="1"/>
    </row>
    <row r="224" spans="1:11" ht="15">
      <c r="A224" s="1"/>
      <c r="B224" s="1"/>
      <c r="C224" s="1"/>
      <c r="D224" s="12"/>
      <c r="E224" s="1"/>
      <c r="F224" s="1"/>
      <c r="G224" s="1"/>
      <c r="H224" s="1"/>
      <c r="I224" s="1"/>
      <c r="J224" s="1"/>
      <c r="K224" s="1"/>
    </row>
    <row r="225" spans="1:11" ht="15">
      <c r="A225" s="1"/>
      <c r="B225" s="1"/>
      <c r="C225" s="1"/>
      <c r="D225" s="12"/>
      <c r="E225" s="1"/>
      <c r="F225" s="1"/>
      <c r="G225" s="1"/>
      <c r="H225" s="1"/>
      <c r="I225" s="1"/>
      <c r="J225" s="1"/>
      <c r="K225" s="1"/>
    </row>
    <row r="226" spans="1:11" ht="15">
      <c r="A226" s="1"/>
      <c r="B226" s="1"/>
      <c r="C226" s="1"/>
      <c r="D226" s="12"/>
      <c r="E226" s="1"/>
      <c r="F226" s="1"/>
      <c r="G226" s="1"/>
      <c r="H226" s="1"/>
      <c r="I226" s="1"/>
      <c r="J226" s="1"/>
      <c r="K226" s="1"/>
    </row>
    <row r="227" spans="1:11" ht="15">
      <c r="A227" s="1"/>
      <c r="B227" s="1"/>
      <c r="C227" s="1"/>
      <c r="D227" s="12"/>
      <c r="E227" s="1"/>
      <c r="F227" s="1"/>
      <c r="G227" s="1"/>
      <c r="H227" s="1"/>
      <c r="I227" s="1"/>
      <c r="J227" s="1"/>
      <c r="K227" s="1"/>
    </row>
    <row r="228" spans="1:11" ht="15">
      <c r="A228" s="1"/>
      <c r="B228" s="1"/>
      <c r="C228" s="1"/>
      <c r="D228" s="12"/>
      <c r="E228" s="1"/>
      <c r="F228" s="1"/>
      <c r="G228" s="1"/>
      <c r="H228" s="1"/>
      <c r="I228" s="1"/>
      <c r="J228" s="1"/>
      <c r="K228" s="1"/>
    </row>
    <row r="229" spans="1:11" ht="15">
      <c r="A229" s="1"/>
      <c r="B229" s="1"/>
      <c r="C229" s="1"/>
      <c r="D229" s="12"/>
      <c r="E229" s="1"/>
      <c r="F229" s="1"/>
      <c r="G229" s="1"/>
      <c r="H229" s="1"/>
      <c r="I229" s="1"/>
      <c r="J229" s="1"/>
      <c r="K229" s="1"/>
    </row>
    <row r="230" spans="1:11" ht="15">
      <c r="A230" s="1"/>
      <c r="B230" s="1"/>
      <c r="C230" s="1"/>
      <c r="D230" s="12"/>
      <c r="E230" s="1"/>
      <c r="F230" s="1"/>
      <c r="G230" s="1"/>
      <c r="H230" s="1"/>
      <c r="I230" s="1"/>
      <c r="J230" s="1"/>
      <c r="K230" s="1"/>
    </row>
    <row r="231" spans="1:11" ht="15">
      <c r="A231" s="1"/>
      <c r="B231" s="1"/>
      <c r="C231" s="1"/>
      <c r="D231" s="12"/>
      <c r="E231" s="1"/>
      <c r="F231" s="1"/>
      <c r="G231" s="1"/>
      <c r="H231" s="1"/>
      <c r="I231" s="1"/>
      <c r="J231" s="1"/>
      <c r="K231" s="1"/>
    </row>
    <row r="232" spans="1:11" ht="15">
      <c r="A232" s="1"/>
      <c r="B232" s="1"/>
      <c r="C232" s="1"/>
      <c r="D232" s="12"/>
      <c r="E232" s="1"/>
      <c r="F232" s="1"/>
      <c r="G232" s="1"/>
      <c r="H232" s="1"/>
      <c r="I232" s="1"/>
      <c r="J232" s="1"/>
      <c r="K232" s="1"/>
    </row>
    <row r="233" spans="1:11" ht="15">
      <c r="A233" s="1"/>
      <c r="B233" s="1"/>
      <c r="C233" s="1"/>
      <c r="D233" s="12"/>
      <c r="E233" s="1"/>
      <c r="F233" s="1"/>
      <c r="G233" s="1"/>
      <c r="H233" s="1"/>
      <c r="I233" s="1"/>
      <c r="J233" s="1"/>
      <c r="K233" s="1"/>
    </row>
    <row r="234" spans="1:11" ht="15">
      <c r="A234" s="1"/>
      <c r="B234" s="1"/>
      <c r="C234" s="1"/>
      <c r="D234" s="12"/>
      <c r="E234" s="1"/>
      <c r="F234" s="1"/>
      <c r="G234" s="1"/>
      <c r="H234" s="1"/>
      <c r="I234" s="1"/>
      <c r="J234" s="1"/>
      <c r="K234" s="1"/>
    </row>
    <row r="235" spans="1:11" ht="15">
      <c r="A235" s="1"/>
      <c r="B235" s="1"/>
      <c r="C235" s="1"/>
      <c r="D235" s="12"/>
      <c r="E235" s="1"/>
      <c r="F235" s="1"/>
      <c r="G235" s="1"/>
      <c r="H235" s="1"/>
      <c r="I235" s="1"/>
      <c r="J235" s="1"/>
      <c r="K235" s="1"/>
    </row>
    <row r="236" spans="1:11" ht="15">
      <c r="A236" s="1"/>
      <c r="B236" s="1"/>
      <c r="C236" s="1"/>
      <c r="D236" s="12"/>
      <c r="E236" s="1"/>
      <c r="F236" s="1"/>
      <c r="G236" s="1"/>
      <c r="H236" s="1"/>
      <c r="I236" s="1"/>
      <c r="J236" s="1"/>
      <c r="K236" s="1"/>
    </row>
    <row r="237" spans="1:11" ht="15">
      <c r="A237" s="1"/>
      <c r="B237" s="1"/>
      <c r="C237" s="1"/>
      <c r="D237" s="12"/>
      <c r="E237" s="1"/>
      <c r="F237" s="1"/>
      <c r="G237" s="1"/>
      <c r="H237" s="1"/>
      <c r="I237" s="1"/>
      <c r="J237" s="1"/>
      <c r="K237" s="1"/>
    </row>
    <row r="238" spans="1:11" ht="15">
      <c r="A238" s="1"/>
      <c r="B238" s="1"/>
      <c r="C238" s="1"/>
      <c r="D238" s="12"/>
      <c r="E238" s="1"/>
      <c r="F238" s="1"/>
      <c r="G238" s="1"/>
      <c r="H238" s="1"/>
      <c r="I238" s="1"/>
      <c r="J238" s="1"/>
      <c r="K238" s="1"/>
    </row>
    <row r="239" spans="1:11" ht="15">
      <c r="A239" s="1"/>
      <c r="B239" s="1"/>
      <c r="C239" s="1"/>
      <c r="D239" s="12"/>
      <c r="E239" s="1"/>
      <c r="F239" s="1"/>
      <c r="G239" s="1"/>
      <c r="H239" s="1"/>
      <c r="I239" s="1"/>
      <c r="J239" s="1"/>
      <c r="K239" s="1"/>
    </row>
    <row r="240" spans="1:11" ht="15">
      <c r="A240" s="1"/>
      <c r="B240" s="1"/>
      <c r="C240" s="1"/>
      <c r="D240" s="12"/>
      <c r="E240" s="1"/>
      <c r="F240" s="1"/>
      <c r="G240" s="1"/>
      <c r="H240" s="1"/>
      <c r="I240" s="1"/>
      <c r="J240" s="1"/>
      <c r="K240" s="1"/>
    </row>
    <row r="241" spans="1:11" ht="15">
      <c r="A241" s="1"/>
      <c r="B241" s="1"/>
      <c r="C241" s="1"/>
      <c r="D241" s="12"/>
      <c r="E241" s="1"/>
      <c r="F241" s="1"/>
      <c r="G241" s="1"/>
      <c r="H241" s="1"/>
      <c r="I241" s="1"/>
      <c r="J241" s="1"/>
      <c r="K241" s="1"/>
    </row>
    <row r="242" spans="1:11" ht="15">
      <c r="A242" s="1"/>
      <c r="B242" s="1"/>
      <c r="C242" s="1"/>
      <c r="D242" s="12"/>
      <c r="E242" s="1"/>
      <c r="F242" s="1"/>
      <c r="G242" s="1"/>
      <c r="H242" s="1"/>
      <c r="I242" s="1"/>
      <c r="J242" s="1"/>
      <c r="K242" s="1"/>
    </row>
    <row r="243" spans="1:11" ht="15">
      <c r="A243" s="1"/>
      <c r="B243" s="1"/>
      <c r="C243" s="1"/>
      <c r="D243" s="12"/>
      <c r="E243" s="1"/>
      <c r="F243" s="1"/>
      <c r="G243" s="1"/>
      <c r="H243" s="1"/>
      <c r="I243" s="1"/>
      <c r="J243" s="1"/>
      <c r="K243" s="1"/>
    </row>
    <row r="244" spans="1:11" ht="15">
      <c r="A244" s="1"/>
      <c r="B244" s="1"/>
      <c r="C244" s="1"/>
      <c r="D244" s="12"/>
      <c r="E244" s="1"/>
      <c r="F244" s="1"/>
      <c r="G244" s="1"/>
      <c r="H244" s="1"/>
      <c r="I244" s="1"/>
      <c r="J244" s="1"/>
      <c r="K244" s="1"/>
    </row>
    <row r="245" spans="1:11" ht="15">
      <c r="A245" s="1"/>
      <c r="B245" s="1"/>
      <c r="C245" s="1"/>
      <c r="D245" s="12"/>
      <c r="E245" s="1"/>
      <c r="F245" s="1"/>
      <c r="G245" s="1"/>
      <c r="H245" s="1"/>
      <c r="I245" s="1"/>
      <c r="J245" s="1"/>
      <c r="K245" s="1"/>
    </row>
    <row r="246" spans="1:11" ht="15">
      <c r="A246" s="1"/>
      <c r="B246" s="1"/>
      <c r="C246" s="1"/>
      <c r="D246" s="12"/>
      <c r="E246" s="1"/>
      <c r="F246" s="1"/>
      <c r="G246" s="1"/>
      <c r="H246" s="1"/>
      <c r="I246" s="1"/>
      <c r="J246" s="1"/>
      <c r="K246" s="1"/>
    </row>
    <row r="247" spans="1:11" ht="15">
      <c r="A247" s="1"/>
      <c r="B247" s="1"/>
      <c r="C247" s="1"/>
      <c r="D247" s="12"/>
      <c r="E247" s="1"/>
      <c r="F247" s="1"/>
      <c r="G247" s="1"/>
      <c r="H247" s="1"/>
      <c r="I247" s="1"/>
      <c r="J247" s="1"/>
      <c r="K247" s="1"/>
    </row>
    <row r="248" spans="1:11" ht="15">
      <c r="A248" s="1"/>
      <c r="B248" s="1"/>
      <c r="C248" s="1"/>
      <c r="D248" s="12"/>
      <c r="E248" s="1"/>
      <c r="F248" s="1"/>
      <c r="G248" s="1"/>
      <c r="H248" s="1"/>
      <c r="I248" s="1"/>
      <c r="J248" s="1"/>
      <c r="K248" s="1"/>
    </row>
    <row r="249" spans="1:11" ht="15">
      <c r="A249" s="1"/>
      <c r="B249" s="1"/>
      <c r="C249" s="1"/>
      <c r="D249" s="12"/>
      <c r="E249" s="1"/>
      <c r="F249" s="1"/>
      <c r="G249" s="1"/>
      <c r="H249" s="1"/>
      <c r="I249" s="1"/>
      <c r="J249" s="1"/>
      <c r="K249" s="1"/>
    </row>
    <row r="250" spans="1:11" ht="15">
      <c r="A250" s="1"/>
      <c r="B250" s="1"/>
      <c r="C250" s="1"/>
      <c r="D250" s="12"/>
      <c r="E250" s="1"/>
      <c r="F250" s="1"/>
      <c r="G250" s="1"/>
      <c r="H250" s="1"/>
      <c r="I250" s="1"/>
      <c r="J250" s="1"/>
      <c r="K250" s="1"/>
    </row>
    <row r="251" spans="1:11" ht="15">
      <c r="A251" s="1"/>
      <c r="B251" s="1"/>
      <c r="C251" s="1"/>
      <c r="D251" s="12"/>
      <c r="E251" s="1"/>
      <c r="F251" s="1"/>
      <c r="G251" s="1"/>
      <c r="H251" s="1"/>
      <c r="I251" s="1"/>
      <c r="J251" s="1"/>
      <c r="K251" s="1"/>
    </row>
    <row r="252" spans="1:11" ht="15">
      <c r="A252" s="1"/>
      <c r="B252" s="1"/>
      <c r="C252" s="1"/>
      <c r="D252" s="12"/>
      <c r="E252" s="1"/>
      <c r="F252" s="1"/>
      <c r="G252" s="1"/>
      <c r="H252" s="1"/>
      <c r="I252" s="1"/>
      <c r="J252" s="1"/>
      <c r="K252" s="1"/>
    </row>
    <row r="253" spans="1:11" ht="15">
      <c r="A253" s="1"/>
      <c r="B253" s="1"/>
      <c r="C253" s="1"/>
      <c r="D253" s="12"/>
      <c r="E253" s="1"/>
      <c r="F253" s="1"/>
      <c r="G253" s="1"/>
      <c r="H253" s="1"/>
      <c r="I253" s="1"/>
      <c r="J253" s="1"/>
      <c r="K253" s="1"/>
    </row>
    <row r="254" spans="1:11" ht="15">
      <c r="A254" s="1"/>
      <c r="B254" s="1"/>
      <c r="C254" s="1"/>
      <c r="D254" s="12"/>
      <c r="E254" s="1"/>
      <c r="F254" s="1"/>
      <c r="G254" s="1"/>
      <c r="H254" s="1"/>
      <c r="I254" s="1"/>
      <c r="J254" s="1"/>
      <c r="K254" s="1"/>
    </row>
    <row r="255" spans="1:11" ht="15">
      <c r="A255" s="1"/>
      <c r="B255" s="1"/>
      <c r="C255" s="1"/>
      <c r="D255" s="12"/>
      <c r="E255" s="1"/>
      <c r="F255" s="1"/>
      <c r="G255" s="1"/>
      <c r="H255" s="1"/>
      <c r="I255" s="1"/>
      <c r="J255" s="1"/>
      <c r="K255" s="1"/>
    </row>
    <row r="256" spans="1:11" ht="15">
      <c r="A256" s="1"/>
      <c r="B256" s="1"/>
      <c r="C256" s="1"/>
      <c r="D256" s="12"/>
      <c r="E256" s="1"/>
      <c r="F256" s="1"/>
      <c r="G256" s="1"/>
      <c r="H256" s="1"/>
      <c r="I256" s="1"/>
      <c r="J256" s="1"/>
      <c r="K256" s="1"/>
    </row>
    <row r="257" spans="1:11" ht="15">
      <c r="A257" s="1"/>
      <c r="B257" s="1"/>
      <c r="C257" s="1"/>
      <c r="D257" s="12"/>
      <c r="E257" s="1"/>
      <c r="F257" s="1"/>
      <c r="G257" s="1"/>
      <c r="H257" s="1"/>
      <c r="I257" s="1"/>
      <c r="J257" s="1"/>
      <c r="K257" s="1"/>
    </row>
    <row r="258" spans="1:11" ht="15">
      <c r="A258" s="1"/>
      <c r="B258" s="1"/>
      <c r="C258" s="1"/>
      <c r="D258" s="12"/>
      <c r="E258" s="1"/>
      <c r="F258" s="1"/>
      <c r="G258" s="1"/>
      <c r="H258" s="1"/>
      <c r="I258" s="1"/>
      <c r="J258" s="1"/>
      <c r="K258" s="1"/>
    </row>
    <row r="259" spans="1:11" ht="15">
      <c r="A259" s="1"/>
      <c r="B259" s="1"/>
      <c r="C259" s="1"/>
      <c r="D259" s="12"/>
      <c r="E259" s="1"/>
      <c r="F259" s="1"/>
      <c r="G259" s="1"/>
      <c r="H259" s="1"/>
      <c r="I259" s="1"/>
      <c r="J259" s="1"/>
      <c r="K259" s="1"/>
    </row>
    <row r="260" spans="1:11" ht="15">
      <c r="A260" s="1"/>
      <c r="B260" s="1"/>
      <c r="C260" s="1"/>
      <c r="D260" s="12"/>
      <c r="E260" s="1"/>
      <c r="F260" s="1"/>
      <c r="G260" s="1"/>
      <c r="H260" s="1"/>
      <c r="I260" s="1"/>
      <c r="J260" s="1"/>
      <c r="K260" s="1"/>
    </row>
    <row r="261" spans="1:11" ht="15">
      <c r="A261" s="1"/>
      <c r="B261" s="1"/>
      <c r="C261" s="1"/>
      <c r="D261" s="12"/>
      <c r="E261" s="1"/>
      <c r="F261" s="1"/>
      <c r="G261" s="1"/>
      <c r="H261" s="1"/>
      <c r="I261" s="1"/>
      <c r="J261" s="1"/>
      <c r="K261" s="1"/>
    </row>
    <row r="262" spans="1:11" ht="15">
      <c r="A262" s="1"/>
      <c r="B262" s="1"/>
      <c r="C262" s="1"/>
      <c r="D262" s="12"/>
      <c r="E262" s="1"/>
      <c r="F262" s="1"/>
      <c r="G262" s="1"/>
      <c r="H262" s="1"/>
      <c r="I262" s="1"/>
      <c r="J262" s="1"/>
      <c r="K262" s="1"/>
    </row>
    <row r="263" spans="1:11" ht="15">
      <c r="A263" s="1"/>
      <c r="B263" s="1"/>
      <c r="C263" s="1"/>
      <c r="D263" s="12"/>
      <c r="E263" s="1"/>
      <c r="F263" s="1"/>
      <c r="G263" s="1"/>
      <c r="H263" s="1"/>
      <c r="I263" s="1"/>
      <c r="J263" s="1"/>
      <c r="K263" s="1"/>
    </row>
    <row r="264" spans="1:11" ht="15">
      <c r="A264" s="1"/>
      <c r="B264" s="1"/>
      <c r="C264" s="1"/>
      <c r="D264" s="12"/>
      <c r="E264" s="1"/>
      <c r="F264" s="1"/>
      <c r="G264" s="1"/>
      <c r="H264" s="1"/>
      <c r="I264" s="1"/>
      <c r="J264" s="1"/>
      <c r="K264" s="1"/>
    </row>
    <row r="265" spans="1:11" ht="15">
      <c r="A265" s="1"/>
      <c r="B265" s="1"/>
      <c r="C265" s="1"/>
      <c r="D265" s="12"/>
      <c r="E265" s="1"/>
      <c r="F265" s="1"/>
      <c r="G265" s="1"/>
      <c r="H265" s="1"/>
      <c r="I265" s="1"/>
      <c r="J265" s="1"/>
      <c r="K265" s="1"/>
    </row>
    <row r="266" spans="1:11" ht="15">
      <c r="A266" s="1"/>
      <c r="B266" s="1"/>
      <c r="C266" s="1"/>
      <c r="D266" s="12"/>
      <c r="E266" s="1"/>
      <c r="F266" s="1"/>
      <c r="G266" s="1"/>
      <c r="H266" s="1"/>
      <c r="I266" s="1"/>
      <c r="J266" s="1"/>
      <c r="K266" s="1"/>
    </row>
    <row r="267" spans="1:11" ht="15">
      <c r="A267" s="1"/>
      <c r="B267" s="1"/>
      <c r="C267" s="1"/>
      <c r="D267" s="12"/>
      <c r="E267" s="1"/>
      <c r="F267" s="1"/>
      <c r="G267" s="1"/>
      <c r="H267" s="1"/>
      <c r="I267" s="1"/>
      <c r="J267" s="1"/>
      <c r="K267" s="1"/>
    </row>
    <row r="268" spans="1:11" ht="15">
      <c r="A268" s="1"/>
      <c r="B268" s="1"/>
      <c r="C268" s="1"/>
      <c r="D268" s="12"/>
      <c r="E268" s="1"/>
      <c r="F268" s="1"/>
      <c r="G268" s="1"/>
      <c r="H268" s="1"/>
      <c r="I268" s="1"/>
      <c r="J268" s="1"/>
      <c r="K268" s="1"/>
    </row>
    <row r="269" spans="1:11" ht="15">
      <c r="A269" s="1"/>
      <c r="B269" s="1"/>
      <c r="C269" s="1"/>
      <c r="D269" s="12"/>
      <c r="E269" s="1"/>
      <c r="F269" s="1"/>
      <c r="G269" s="1"/>
      <c r="H269" s="1"/>
      <c r="I269" s="1"/>
      <c r="J269" s="1"/>
      <c r="K269" s="1"/>
    </row>
    <row r="270" spans="1:11" ht="15">
      <c r="A270" s="1"/>
      <c r="B270" s="1"/>
      <c r="C270" s="1"/>
      <c r="D270" s="12"/>
      <c r="E270" s="1"/>
      <c r="F270" s="1"/>
      <c r="G270" s="1"/>
      <c r="H270" s="1"/>
      <c r="I270" s="1"/>
      <c r="J270" s="1"/>
      <c r="K270" s="1"/>
    </row>
    <row r="271" spans="1:11" ht="15">
      <c r="A271" s="1"/>
      <c r="B271" s="1"/>
      <c r="C271" s="1"/>
      <c r="D271" s="12"/>
      <c r="E271" s="1"/>
      <c r="F271" s="1"/>
      <c r="G271" s="1"/>
      <c r="H271" s="1"/>
      <c r="I271" s="1"/>
      <c r="J271" s="1"/>
      <c r="K271" s="1"/>
    </row>
    <row r="272" spans="1:11" ht="15">
      <c r="A272" s="1"/>
      <c r="B272" s="1"/>
      <c r="C272" s="1"/>
      <c r="D272" s="12"/>
      <c r="E272" s="1"/>
      <c r="F272" s="1"/>
      <c r="G272" s="1"/>
      <c r="H272" s="1"/>
      <c r="I272" s="1"/>
      <c r="J272" s="1"/>
      <c r="K272" s="1"/>
    </row>
    <row r="273" spans="1:11" ht="15">
      <c r="A273" s="1"/>
      <c r="B273" s="1"/>
      <c r="C273" s="1"/>
      <c r="D273" s="12"/>
      <c r="E273" s="1"/>
      <c r="F273" s="1"/>
      <c r="G273" s="1"/>
      <c r="H273" s="1"/>
      <c r="I273" s="1"/>
      <c r="J273" s="1"/>
      <c r="K273" s="1"/>
    </row>
    <row r="274" spans="1:11" ht="15">
      <c r="A274" s="1"/>
      <c r="B274" s="1"/>
      <c r="C274" s="1"/>
      <c r="D274" s="12"/>
      <c r="E274" s="1"/>
      <c r="F274" s="1"/>
      <c r="G274" s="1"/>
      <c r="H274" s="1"/>
      <c r="I274" s="1"/>
      <c r="J274" s="1"/>
      <c r="K274" s="1"/>
    </row>
    <row r="275" spans="1:11" ht="15">
      <c r="A275" s="1"/>
      <c r="B275" s="1"/>
      <c r="C275" s="1"/>
      <c r="D275" s="12"/>
      <c r="E275" s="1"/>
      <c r="F275" s="1"/>
      <c r="G275" s="1"/>
      <c r="H275" s="1"/>
      <c r="I275" s="1"/>
      <c r="J275" s="1"/>
      <c r="K275" s="1"/>
    </row>
    <row r="276" spans="1:11" ht="15">
      <c r="A276" s="1"/>
      <c r="B276" s="1"/>
      <c r="C276" s="1"/>
      <c r="D276" s="12"/>
      <c r="E276" s="1"/>
      <c r="F276" s="1"/>
      <c r="G276" s="1"/>
      <c r="H276" s="1"/>
      <c r="I276" s="1"/>
      <c r="J276" s="1"/>
      <c r="K276" s="1"/>
    </row>
    <row r="277" spans="1:11" ht="15">
      <c r="A277" s="1"/>
      <c r="B277" s="1"/>
      <c r="C277" s="1"/>
      <c r="D277" s="12"/>
      <c r="E277" s="1"/>
      <c r="F277" s="1"/>
      <c r="G277" s="1"/>
      <c r="H277" s="1"/>
      <c r="I277" s="1"/>
      <c r="J277" s="1"/>
      <c r="K277" s="1"/>
    </row>
    <row r="278" spans="1:11" ht="15">
      <c r="A278" s="1"/>
      <c r="B278" s="1"/>
      <c r="C278" s="1"/>
      <c r="D278" s="12"/>
      <c r="E278" s="1"/>
      <c r="F278" s="1"/>
      <c r="G278" s="1"/>
      <c r="H278" s="1"/>
      <c r="I278" s="1"/>
      <c r="J278" s="1"/>
      <c r="K278" s="1"/>
    </row>
    <row r="279" spans="1:11" ht="15">
      <c r="A279" s="1"/>
      <c r="B279" s="1"/>
      <c r="C279" s="1"/>
      <c r="D279" s="12"/>
      <c r="E279" s="1"/>
      <c r="F279" s="1"/>
      <c r="G279" s="1"/>
      <c r="H279" s="1"/>
      <c r="I279" s="1"/>
      <c r="J279" s="1"/>
      <c r="K279" s="1"/>
    </row>
    <row r="280" spans="1:11" ht="15">
      <c r="A280" s="1"/>
      <c r="B280" s="1"/>
      <c r="C280" s="1"/>
      <c r="D280" s="12"/>
      <c r="E280" s="1"/>
      <c r="F280" s="1"/>
      <c r="G280" s="1"/>
      <c r="H280" s="1"/>
      <c r="I280" s="1"/>
      <c r="J280" s="1"/>
      <c r="K280" s="1"/>
    </row>
    <row r="281" spans="1:11" ht="15">
      <c r="A281" s="1"/>
      <c r="B281" s="1"/>
      <c r="C281" s="1"/>
      <c r="D281" s="12"/>
      <c r="E281" s="1"/>
      <c r="F281" s="1"/>
      <c r="G281" s="1"/>
      <c r="H281" s="1"/>
      <c r="I281" s="1"/>
      <c r="J281" s="1"/>
      <c r="K281" s="1"/>
    </row>
    <row r="282" spans="1:11" ht="15">
      <c r="A282" s="1"/>
      <c r="B282" s="1"/>
      <c r="C282" s="1"/>
      <c r="D282" s="12"/>
      <c r="E282" s="1"/>
      <c r="F282" s="1"/>
      <c r="G282" s="1"/>
      <c r="H282" s="1"/>
      <c r="I282" s="1"/>
      <c r="J282" s="1"/>
      <c r="K282" s="1"/>
    </row>
    <row r="283" spans="1:11" ht="15">
      <c r="A283" s="1"/>
      <c r="B283" s="1"/>
      <c r="C283" s="1"/>
      <c r="D283" s="12"/>
      <c r="E283" s="1"/>
      <c r="F283" s="1"/>
      <c r="G283" s="1"/>
      <c r="H283" s="1"/>
      <c r="I283" s="1"/>
      <c r="J283" s="1"/>
      <c r="K283" s="1"/>
    </row>
    <row r="284" spans="1:11" ht="15">
      <c r="A284" s="1"/>
      <c r="B284" s="1"/>
      <c r="C284" s="1"/>
      <c r="D284" s="12"/>
      <c r="E284" s="1"/>
      <c r="F284" s="1"/>
      <c r="G284" s="1"/>
      <c r="H284" s="1"/>
      <c r="I284" s="1"/>
      <c r="J284" s="1"/>
      <c r="K284" s="1"/>
    </row>
    <row r="285" spans="1:11" ht="15">
      <c r="A285" s="1"/>
      <c r="B285" s="1"/>
      <c r="C285" s="1"/>
      <c r="D285" s="12"/>
      <c r="E285" s="1"/>
      <c r="F285" s="1"/>
      <c r="G285" s="1"/>
      <c r="H285" s="1"/>
      <c r="I285" s="1"/>
      <c r="J285" s="1"/>
      <c r="K285" s="1"/>
    </row>
    <row r="286" spans="1:11" ht="15">
      <c r="A286" s="1"/>
      <c r="B286" s="1"/>
      <c r="C286" s="1"/>
      <c r="D286" s="12"/>
      <c r="E286" s="1"/>
      <c r="F286" s="1"/>
      <c r="G286" s="1"/>
      <c r="H286" s="1"/>
      <c r="I286" s="1"/>
      <c r="J286" s="1"/>
      <c r="K286" s="1"/>
    </row>
    <row r="287" spans="1:11" ht="15">
      <c r="A287" s="1"/>
      <c r="B287" s="1"/>
      <c r="C287" s="1"/>
      <c r="D287" s="12"/>
      <c r="E287" s="1"/>
      <c r="F287" s="1"/>
      <c r="G287" s="1"/>
      <c r="H287" s="1"/>
      <c r="I287" s="1"/>
      <c r="J287" s="1"/>
      <c r="K287" s="1"/>
    </row>
    <row r="288" spans="1:11" ht="15">
      <c r="A288" s="1"/>
      <c r="B288" s="1"/>
      <c r="C288" s="1"/>
      <c r="D288" s="12"/>
      <c r="E288" s="1"/>
      <c r="F288" s="1"/>
      <c r="G288" s="1"/>
      <c r="H288" s="1"/>
      <c r="I288" s="1"/>
      <c r="J288" s="1"/>
      <c r="K288" s="1"/>
    </row>
    <row r="289" spans="1:11" ht="15">
      <c r="A289" s="1"/>
      <c r="B289" s="1"/>
      <c r="C289" s="1"/>
      <c r="D289" s="12"/>
      <c r="E289" s="1"/>
      <c r="F289" s="1"/>
      <c r="G289" s="1"/>
      <c r="H289" s="1"/>
      <c r="I289" s="1"/>
      <c r="J289" s="1"/>
      <c r="K289" s="1"/>
    </row>
    <row r="290" spans="1:11" ht="15">
      <c r="A290" s="1"/>
      <c r="B290" s="1"/>
      <c r="C290" s="1"/>
      <c r="D290" s="12"/>
      <c r="E290" s="1"/>
      <c r="F290" s="1"/>
      <c r="G290" s="1"/>
      <c r="H290" s="1"/>
      <c r="I290" s="1"/>
      <c r="J290" s="1"/>
      <c r="K290" s="1"/>
    </row>
    <row r="291" spans="1:11" ht="15">
      <c r="A291" s="1"/>
      <c r="B291" s="1"/>
      <c r="C291" s="1"/>
      <c r="D291" s="12"/>
      <c r="E291" s="1"/>
      <c r="F291" s="1"/>
      <c r="G291" s="1"/>
      <c r="H291" s="1"/>
      <c r="I291" s="1"/>
      <c r="J291" s="1"/>
      <c r="K291" s="1"/>
    </row>
    <row r="292" spans="1:11" ht="15">
      <c r="A292" s="1"/>
      <c r="B292" s="1"/>
      <c r="C292" s="1"/>
      <c r="D292" s="12"/>
      <c r="E292" s="1"/>
      <c r="F292" s="1"/>
      <c r="G292" s="1"/>
      <c r="H292" s="1"/>
      <c r="I292" s="1"/>
      <c r="J292" s="1"/>
      <c r="K292" s="1"/>
    </row>
    <row r="293" spans="1:11" ht="15">
      <c r="A293" s="1"/>
      <c r="B293" s="1"/>
      <c r="C293" s="1"/>
      <c r="D293" s="12"/>
      <c r="E293" s="1"/>
      <c r="F293" s="1"/>
      <c r="G293" s="1"/>
      <c r="H293" s="1"/>
      <c r="I293" s="1"/>
      <c r="J293" s="1"/>
      <c r="K293" s="1"/>
    </row>
    <row r="294" spans="1:11" ht="15">
      <c r="A294" s="1"/>
      <c r="B294" s="1"/>
      <c r="C294" s="1"/>
      <c r="D294" s="12"/>
      <c r="E294" s="1"/>
      <c r="F294" s="1"/>
      <c r="G294" s="1"/>
      <c r="H294" s="1"/>
      <c r="I294" s="1"/>
      <c r="J294" s="1"/>
      <c r="K294" s="1"/>
    </row>
    <row r="295" spans="1:11" ht="15">
      <c r="A295" s="1"/>
      <c r="B295" s="1"/>
      <c r="C295" s="1"/>
      <c r="D295" s="12"/>
      <c r="E295" s="1"/>
      <c r="F295" s="1"/>
      <c r="G295" s="1"/>
      <c r="H295" s="1"/>
      <c r="I295" s="1"/>
      <c r="J295" s="1"/>
      <c r="K295" s="1"/>
    </row>
    <row r="296" spans="1:11" ht="15">
      <c r="A296" s="1"/>
      <c r="B296" s="1"/>
      <c r="C296" s="1"/>
      <c r="D296" s="12"/>
      <c r="E296" s="1"/>
      <c r="F296" s="1"/>
      <c r="G296" s="1"/>
      <c r="H296" s="1"/>
      <c r="I296" s="1"/>
      <c r="J296" s="1"/>
      <c r="K296" s="1"/>
    </row>
    <row r="297" spans="1:11" ht="15">
      <c r="A297" s="1"/>
      <c r="B297" s="1"/>
      <c r="C297" s="1"/>
      <c r="D297" s="12"/>
      <c r="E297" s="1"/>
      <c r="F297" s="1"/>
      <c r="G297" s="1"/>
      <c r="H297" s="1"/>
      <c r="I297" s="1"/>
      <c r="J297" s="1"/>
      <c r="K297" s="1"/>
    </row>
    <row r="298" spans="1:11" ht="15">
      <c r="A298" s="1"/>
      <c r="B298" s="1"/>
      <c r="C298" s="1"/>
      <c r="D298" s="12"/>
      <c r="E298" s="1"/>
      <c r="F298" s="1"/>
      <c r="G298" s="1"/>
      <c r="H298" s="1"/>
      <c r="I298" s="1"/>
      <c r="J298" s="1"/>
      <c r="K298" s="1"/>
    </row>
    <row r="299" spans="1:11" ht="15">
      <c r="A299" s="1"/>
      <c r="B299" s="1"/>
      <c r="C299" s="1"/>
      <c r="D299" s="12"/>
      <c r="E299" s="1"/>
      <c r="F299" s="1"/>
      <c r="G299" s="1"/>
      <c r="H299" s="1"/>
      <c r="I299" s="1"/>
      <c r="J299" s="1"/>
      <c r="K299" s="1"/>
    </row>
    <row r="300" spans="1:11" ht="15">
      <c r="A300" s="1"/>
      <c r="B300" s="1"/>
      <c r="C300" s="1"/>
      <c r="D300" s="12"/>
      <c r="E300" s="1"/>
      <c r="F300" s="1"/>
      <c r="G300" s="1"/>
      <c r="H300" s="1"/>
      <c r="I300" s="1"/>
      <c r="J300" s="1"/>
      <c r="K300" s="1"/>
    </row>
    <row r="301" spans="1:11" ht="15">
      <c r="A301" s="1"/>
      <c r="B301" s="1"/>
      <c r="C301" s="1"/>
      <c r="D301" s="12"/>
      <c r="E301" s="1"/>
      <c r="F301" s="1"/>
      <c r="G301" s="1"/>
      <c r="H301" s="1"/>
      <c r="I301" s="1"/>
      <c r="J301" s="1"/>
      <c r="K301" s="1"/>
    </row>
    <row r="302" spans="1:11" ht="15">
      <c r="A302" s="1"/>
      <c r="B302" s="1"/>
      <c r="C302" s="1"/>
      <c r="D302" s="12"/>
      <c r="E302" s="1"/>
      <c r="F302" s="1"/>
      <c r="G302" s="1"/>
      <c r="H302" s="1"/>
      <c r="I302" s="1"/>
      <c r="J302" s="1"/>
      <c r="K302" s="1"/>
    </row>
    <row r="303" spans="1:11" ht="15">
      <c r="A303" s="1"/>
      <c r="B303" s="1"/>
      <c r="C303" s="1"/>
      <c r="D303" s="12"/>
      <c r="E303" s="1"/>
      <c r="F303" s="1"/>
      <c r="G303" s="1"/>
      <c r="H303" s="1"/>
      <c r="I303" s="1"/>
      <c r="J303" s="1"/>
      <c r="K303" s="1"/>
    </row>
    <row r="304" spans="1:11" ht="15">
      <c r="A304" s="1"/>
      <c r="B304" s="1"/>
      <c r="C304" s="1"/>
      <c r="D304" s="12"/>
      <c r="E304" s="1"/>
      <c r="F304" s="1"/>
      <c r="G304" s="1"/>
      <c r="H304" s="1"/>
      <c r="I304" s="1"/>
      <c r="J304" s="1"/>
      <c r="K304" s="1"/>
    </row>
    <row r="305" spans="1:11" ht="15">
      <c r="A305" s="1"/>
      <c r="B305" s="1"/>
      <c r="C305" s="1"/>
      <c r="D305" s="12"/>
      <c r="E305" s="1"/>
      <c r="F305" s="1"/>
      <c r="G305" s="1"/>
      <c r="H305" s="1"/>
      <c r="I305" s="1"/>
      <c r="J305" s="1"/>
      <c r="K305" s="1"/>
    </row>
    <row r="306" spans="1:11" ht="15">
      <c r="A306" s="1"/>
      <c r="B306" s="1"/>
      <c r="C306" s="1"/>
      <c r="D306" s="12"/>
      <c r="E306" s="1"/>
      <c r="F306" s="1"/>
      <c r="G306" s="1"/>
      <c r="H306" s="1"/>
      <c r="I306" s="1"/>
      <c r="J306" s="1"/>
      <c r="K306" s="1"/>
    </row>
    <row r="307" spans="1:11" ht="15">
      <c r="A307" s="1"/>
      <c r="B307" s="1"/>
      <c r="C307" s="1"/>
      <c r="D307" s="12"/>
      <c r="E307" s="1"/>
      <c r="F307" s="1"/>
      <c r="G307" s="1"/>
      <c r="H307" s="1"/>
      <c r="I307" s="1"/>
      <c r="J307" s="1"/>
      <c r="K307" s="1"/>
    </row>
    <row r="308" spans="1:11" ht="15">
      <c r="A308" s="1"/>
      <c r="B308" s="1"/>
      <c r="C308" s="1"/>
      <c r="D308" s="12"/>
      <c r="E308" s="1"/>
      <c r="F308" s="1"/>
      <c r="G308" s="1"/>
      <c r="H308" s="1"/>
      <c r="I308" s="1"/>
      <c r="J308" s="1"/>
      <c r="K308" s="1"/>
    </row>
    <row r="309" spans="1:11" ht="15">
      <c r="A309" s="1"/>
      <c r="B309" s="1"/>
      <c r="C309" s="1"/>
      <c r="D309" s="12"/>
      <c r="E309" s="1"/>
      <c r="F309" s="1"/>
      <c r="G309" s="1"/>
      <c r="H309" s="1"/>
      <c r="I309" s="1"/>
      <c r="J309" s="1"/>
      <c r="K309" s="1"/>
    </row>
    <row r="310" spans="1:11" ht="15">
      <c r="A310" s="1"/>
      <c r="B310" s="1"/>
      <c r="C310" s="1"/>
      <c r="D310" s="12"/>
      <c r="E310" s="1"/>
      <c r="F310" s="1"/>
      <c r="G310" s="1"/>
      <c r="H310" s="1"/>
      <c r="I310" s="1"/>
      <c r="J310" s="1"/>
      <c r="K310" s="1"/>
    </row>
    <row r="311" spans="1:11" ht="15">
      <c r="A311" s="1"/>
      <c r="B311" s="1"/>
      <c r="C311" s="1"/>
      <c r="D311" s="12"/>
      <c r="E311" s="1"/>
      <c r="F311" s="1"/>
      <c r="G311" s="1"/>
      <c r="H311" s="1"/>
      <c r="I311" s="1"/>
      <c r="J311" s="1"/>
      <c r="K311" s="1"/>
    </row>
    <row r="312" spans="1:11" ht="15">
      <c r="A312" s="1"/>
      <c r="B312" s="1"/>
      <c r="C312" s="1"/>
      <c r="D312" s="12"/>
      <c r="E312" s="1"/>
      <c r="F312" s="1"/>
      <c r="G312" s="1"/>
      <c r="H312" s="1"/>
      <c r="I312" s="1"/>
      <c r="J312" s="1"/>
      <c r="K312" s="1"/>
    </row>
    <row r="313" spans="1:11" ht="15">
      <c r="A313" s="1"/>
      <c r="B313" s="1"/>
      <c r="C313" s="1"/>
      <c r="D313" s="12"/>
      <c r="E313" s="1"/>
      <c r="F313" s="1"/>
      <c r="G313" s="1"/>
      <c r="H313" s="1"/>
      <c r="I313" s="1"/>
      <c r="J313" s="1"/>
      <c r="K313" s="1"/>
    </row>
    <row r="314" spans="1:11" ht="15">
      <c r="A314" s="1"/>
      <c r="B314" s="1"/>
      <c r="C314" s="1"/>
      <c r="D314" s="12"/>
      <c r="E314" s="1"/>
      <c r="F314" s="1"/>
      <c r="G314" s="1"/>
      <c r="H314" s="1"/>
      <c r="I314" s="1"/>
      <c r="J314" s="1"/>
      <c r="K314" s="1"/>
    </row>
    <row r="315" spans="1:11" ht="15">
      <c r="A315" s="1"/>
      <c r="B315" s="1"/>
      <c r="C315" s="1"/>
      <c r="D315" s="12"/>
      <c r="E315" s="1"/>
      <c r="F315" s="1"/>
      <c r="G315" s="1"/>
      <c r="H315" s="1"/>
      <c r="I315" s="1"/>
      <c r="J315" s="1"/>
      <c r="K315" s="1"/>
    </row>
    <row r="316" spans="1:11" ht="15">
      <c r="A316" s="1"/>
      <c r="B316" s="1"/>
      <c r="C316" s="1"/>
      <c r="D316" s="12"/>
      <c r="E316" s="1"/>
      <c r="F316" s="1"/>
      <c r="G316" s="1"/>
      <c r="H316" s="1"/>
      <c r="I316" s="1"/>
      <c r="J316" s="1"/>
      <c r="K316" s="1"/>
    </row>
    <row r="317" spans="1:11" ht="15">
      <c r="A317" s="1"/>
      <c r="B317" s="1"/>
      <c r="C317" s="1"/>
      <c r="D317" s="12"/>
      <c r="E317" s="1"/>
      <c r="F317" s="1"/>
      <c r="G317" s="1"/>
      <c r="H317" s="1"/>
      <c r="I317" s="1"/>
      <c r="J317" s="1"/>
      <c r="K317" s="1"/>
    </row>
    <row r="318" spans="1:11" ht="15">
      <c r="A318" s="1"/>
      <c r="B318" s="1"/>
      <c r="C318" s="1"/>
      <c r="D318" s="12"/>
      <c r="E318" s="1"/>
      <c r="F318" s="1"/>
      <c r="G318" s="1"/>
      <c r="H318" s="1"/>
      <c r="I318" s="1"/>
      <c r="J318" s="1"/>
      <c r="K318" s="1"/>
    </row>
    <row r="319" spans="1:11" ht="15">
      <c r="A319" s="1"/>
      <c r="B319" s="1"/>
      <c r="C319" s="1"/>
      <c r="D319" s="12"/>
      <c r="E319" s="1"/>
      <c r="F319" s="1"/>
      <c r="G319" s="1"/>
      <c r="H319" s="1"/>
      <c r="I319" s="1"/>
      <c r="J319" s="1"/>
      <c r="K319" s="1"/>
    </row>
    <row r="320" spans="1:11" ht="15">
      <c r="A320" s="1"/>
      <c r="B320" s="1"/>
      <c r="C320" s="1"/>
      <c r="D320" s="12"/>
      <c r="E320" s="1"/>
      <c r="F320" s="1"/>
      <c r="G320" s="1"/>
      <c r="H320" s="1"/>
      <c r="I320" s="1"/>
      <c r="J320" s="1"/>
      <c r="K320" s="1"/>
    </row>
    <row r="321" spans="1:11" ht="15">
      <c r="A321" s="1"/>
      <c r="B321" s="1"/>
      <c r="C321" s="1"/>
      <c r="D321" s="12"/>
      <c r="E321" s="1"/>
      <c r="F321" s="1"/>
      <c r="G321" s="1"/>
      <c r="H321" s="1"/>
      <c r="I321" s="1"/>
      <c r="J321" s="1"/>
      <c r="K321" s="1"/>
    </row>
  </sheetData>
  <sheetProtection/>
  <mergeCells count="73">
    <mergeCell ref="B24:C24"/>
    <mergeCell ref="B36:B38"/>
    <mergeCell ref="B43:B47"/>
    <mergeCell ref="B52:C52"/>
    <mergeCell ref="B26:C26"/>
    <mergeCell ref="B27:C27"/>
    <mergeCell ref="B83:C83"/>
    <mergeCell ref="B84:C84"/>
    <mergeCell ref="L3:Q3"/>
    <mergeCell ref="B55:B59"/>
    <mergeCell ref="B60:C60"/>
    <mergeCell ref="B53:C53"/>
    <mergeCell ref="B28:C28"/>
    <mergeCell ref="B29:B34"/>
    <mergeCell ref="B35:C35"/>
    <mergeCell ref="B25:C25"/>
    <mergeCell ref="B82:C82"/>
    <mergeCell ref="B67:C67"/>
    <mergeCell ref="B79:C79"/>
    <mergeCell ref="B81:C81"/>
    <mergeCell ref="B61:B66"/>
    <mergeCell ref="B80:C80"/>
    <mergeCell ref="B132:E132"/>
    <mergeCell ref="B128:G128"/>
    <mergeCell ref="B48:C48"/>
    <mergeCell ref="B49:C49"/>
    <mergeCell ref="B51:C51"/>
    <mergeCell ref="B54:C54"/>
    <mergeCell ref="B127:G127"/>
    <mergeCell ref="B125:C125"/>
    <mergeCell ref="B124:C124"/>
    <mergeCell ref="B86:C86"/>
    <mergeCell ref="B89:C89"/>
    <mergeCell ref="B90:B123"/>
    <mergeCell ref="B68:B78"/>
    <mergeCell ref="B39:C39"/>
    <mergeCell ref="B40:C40"/>
    <mergeCell ref="B87:C87"/>
    <mergeCell ref="B88:C88"/>
    <mergeCell ref="B50:C50"/>
    <mergeCell ref="B42:C42"/>
    <mergeCell ref="B41:C41"/>
    <mergeCell ref="B14:C14"/>
    <mergeCell ref="B15:B17"/>
    <mergeCell ref="B18:C18"/>
    <mergeCell ref="B19:C19"/>
    <mergeCell ref="B21:B23"/>
    <mergeCell ref="B20:C20"/>
    <mergeCell ref="B13:C13"/>
    <mergeCell ref="B8:D8"/>
    <mergeCell ref="E4:E7"/>
    <mergeCell ref="B4:D7"/>
    <mergeCell ref="B9:B12"/>
    <mergeCell ref="F4:I4"/>
    <mergeCell ref="F6:G6"/>
    <mergeCell ref="P4:Q5"/>
    <mergeCell ref="P6:P7"/>
    <mergeCell ref="Q6:Q7"/>
    <mergeCell ref="N6:N7"/>
    <mergeCell ref="O6:O7"/>
    <mergeCell ref="J4:K5"/>
    <mergeCell ref="J6:J7"/>
    <mergeCell ref="K6:K7"/>
    <mergeCell ref="B85:C85"/>
    <mergeCell ref="A1:F1"/>
    <mergeCell ref="J3:K3"/>
    <mergeCell ref="N4:O5"/>
    <mergeCell ref="L4:L7"/>
    <mergeCell ref="M4:M7"/>
    <mergeCell ref="H5:I5"/>
    <mergeCell ref="H6:H7"/>
    <mergeCell ref="I6:I7"/>
    <mergeCell ref="F5:G5"/>
  </mergeCells>
  <conditionalFormatting sqref="E55:E59 E61:E66 E14:E18 E36:E38 E29:E34 E20:E23 E26:E27 E9:E12 E40:E48 E80:E81 E50:E53 E90:E123 E68:E78 E83:E88">
    <cfRule type="cellIs" priority="1" dxfId="0" operator="greaterThan" stopIfTrue="1">
      <formula>0</formula>
    </cfRule>
  </conditionalFormatting>
  <printOptions/>
  <pageMargins left="0.11811023622047245" right="0.11811023622047245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M.Kaczmarczyk</dc:creator>
  <cp:keywords/>
  <dc:description/>
  <cp:lastModifiedBy>m.paruch</cp:lastModifiedBy>
  <cp:lastPrinted>2019-07-08T09:17:40Z</cp:lastPrinted>
  <dcterms:created xsi:type="dcterms:W3CDTF">2014-01-03T12:07:09Z</dcterms:created>
  <dcterms:modified xsi:type="dcterms:W3CDTF">2022-02-14T10:33:29Z</dcterms:modified>
  <cp:category/>
  <cp:version/>
  <cp:contentType/>
  <cp:contentStatus/>
</cp:coreProperties>
</file>