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tables/table11.xml" ContentType="application/vnd.openxmlformats-officedocument.spreadsheetml.table+xml"/>
  <Override PartName="/xl/queryTables/queryTable11.xml" ContentType="application/vnd.openxmlformats-officedocument.spreadsheetml.queryTable+xml"/>
  <Override PartName="/xl/tables/table12.xml" ContentType="application/vnd.openxmlformats-officedocument.spreadsheetml.table+xml"/>
  <Override PartName="/xl/queryTables/queryTable12.xml" ContentType="application/vnd.openxmlformats-officedocument.spreadsheetml.queryTable+xml"/>
  <Override PartName="/xl/tables/table13.xml" ContentType="application/vnd.openxmlformats-officedocument.spreadsheetml.table+xml"/>
  <Override PartName="/xl/queryTables/queryTable13.xml" ContentType="application/vnd.openxmlformats-officedocument.spreadsheetml.queryTable+xml"/>
  <Override PartName="/xl/tables/table14.xml" ContentType="application/vnd.openxmlformats-officedocument.spreadsheetml.table+xml"/>
  <Override PartName="/xl/queryTables/queryTable14.xml" ContentType="application/vnd.openxmlformats-officedocument.spreadsheetml.queryTable+xml"/>
  <Override PartName="/xl/tables/table15.xml" ContentType="application/vnd.openxmlformats-officedocument.spreadsheetml.table+xml"/>
  <Override PartName="/xl/queryTables/queryTable15.xml" ContentType="application/vnd.openxmlformats-officedocument.spreadsheetml.queryTable+xml"/>
  <Override PartName="/xl/tables/table16.xml" ContentType="application/vnd.openxmlformats-officedocument.spreadsheetml.table+xml"/>
  <Override PartName="/xl/queryTables/queryTable16.xml" ContentType="application/vnd.openxmlformats-officedocument.spreadsheetml.queryTable+xml"/>
  <Override PartName="/xl/tables/table17.xml" ContentType="application/vnd.openxmlformats-officedocument.spreadsheetml.table+xml"/>
  <Override PartName="/xl/queryTables/queryTable17.xml" ContentType="application/vnd.openxmlformats-officedocument.spreadsheetml.queryTable+xml"/>
  <Override PartName="/xl/tables/table18.xml" ContentType="application/vnd.openxmlformats-officedocument.spreadsheetml.table+xml"/>
  <Override PartName="/xl/queryTables/queryTable18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\\obcy.gov.pl\udscdfs\katalogi wydziałowe\BSZ\Statystyki nowe\SZABLONY RAPORTÓW CYKLICZNYCH\meldunek miesięczny\"/>
    </mc:Choice>
  </mc:AlternateContent>
  <bookViews>
    <workbookView xWindow="0" yWindow="0" windowWidth="28800" windowHeight="11835"/>
  </bookViews>
  <sheets>
    <sheet name="Meldunek tygodniowy" sheetId="1" r:id="rId1"/>
    <sheet name="Arkusz15" sheetId="20" state="hidden" r:id="rId2"/>
    <sheet name="Arkusz1" sheetId="19" state="hidden" r:id="rId3"/>
    <sheet name="Arkusz2" sheetId="2" state="hidden" r:id="rId4"/>
    <sheet name="Arkusz3" sheetId="3" state="hidden" r:id="rId5"/>
    <sheet name="Arkusz4" sheetId="4" state="hidden" r:id="rId6"/>
    <sheet name="Arkusz5" sheetId="5" state="hidden" r:id="rId7"/>
    <sheet name="Arkusz18" sheetId="18" state="hidden" r:id="rId8"/>
    <sheet name="Arkusz16" sheetId="16" state="hidden" r:id="rId9"/>
    <sheet name="Arkusz17" sheetId="17" state="hidden" r:id="rId10"/>
    <sheet name="Arkusz6" sheetId="6" state="hidden" r:id="rId11"/>
    <sheet name="Arkusz7" sheetId="7" state="hidden" r:id="rId12"/>
    <sheet name="Arkusz8" sheetId="8" state="hidden" r:id="rId13"/>
    <sheet name="Arkusz9" sheetId="9" state="hidden" r:id="rId14"/>
    <sheet name="Arkusz10" sheetId="10" state="hidden" r:id="rId15"/>
    <sheet name="Arkusz11" sheetId="11" state="hidden" r:id="rId16"/>
    <sheet name="Arkusz12" sheetId="12" state="hidden" r:id="rId17"/>
    <sheet name="Arkusz13" sheetId="13" state="hidden" r:id="rId18"/>
    <sheet name="Arkusz14" sheetId="14" state="hidden" r:id="rId19"/>
  </sheets>
  <definedNames>
    <definedName name="AHDPROD_SP_Meldunek_parametry" localSheetId="7" hidden="1">Arkusz18!$A$1:$C$2</definedName>
    <definedName name="AHDPROD_SP_Meldunek_sekcja_I_tab_1" localSheetId="3" hidden="1">Arkusz2!$A$1:$G$37</definedName>
    <definedName name="AHDPROD_SP_Meldunek_sekcja_I_tab_2" localSheetId="4" hidden="1">Arkusz3!$A$1:$G$37</definedName>
    <definedName name="AHDPROD_SP_Meldunek_sekcja_II_tab_1" localSheetId="5" hidden="1">Arkusz4!$A$1:$E$7</definedName>
    <definedName name="AHDPROD_SP_Meldunek_sekcja_II_tab_2" localSheetId="6" hidden="1">Arkusz5!$A$1:$E$7</definedName>
    <definedName name="AHDPROD_SP_Meldunek_sekcja_III_tab_1" localSheetId="10" hidden="1">Arkusz6!$A$1:$G$7</definedName>
    <definedName name="AHDPROD_SP_Meldunek_sekcja_III_tab_2" localSheetId="11" hidden="1">Arkusz7!$A$1:$G$7</definedName>
    <definedName name="AHDPROD_SP_Meldunek_sekcja_IV" localSheetId="12" hidden="1">Arkusz8!$A$1:$C$26</definedName>
    <definedName name="AHDPROD_SP_Meldunek_sekcja_IX_tab_1" localSheetId="8" hidden="1">Arkusz16!$A$1:$D$13</definedName>
    <definedName name="AHDPROD_SP_Meldunek_sekcja_IX_tab_2" localSheetId="9" hidden="1">Arkusz17!$A$1:$D$13</definedName>
    <definedName name="AHDPROD_SP_Meldunek_sekcja_V_tab_1" localSheetId="13" hidden="1">Arkusz9!$A$1:$C$13</definedName>
    <definedName name="AHDPROD_SP_Meldunek_sekcja_V_tab_2" localSheetId="14" hidden="1">Arkusz10!$A$1:$D$9</definedName>
    <definedName name="AHDPROD_SP_Meldunek_sekcja_V_tab_3" localSheetId="15" hidden="1">Arkusz11!$A$1:$C$13</definedName>
    <definedName name="AHDPROD_SP_Meldunek_sekcja_V_tab_4" localSheetId="16" hidden="1">Arkusz12!$A$1:$D$9</definedName>
    <definedName name="AHDPROD_SP_Meldunek_sekcja_VI_tab_1" localSheetId="17" hidden="1">Arkusz13!$A$1:$E$145</definedName>
    <definedName name="AHDPROD_SP_Meldunek_sekcja_VI_tab_2" localSheetId="18" hidden="1">Arkusz14!$A$1:$D$4</definedName>
    <definedName name="AHDPROD_SP_Meldunek_sekcja_VII" localSheetId="1" hidden="1">Arkusz15!$A$1:$C$12</definedName>
    <definedName name="AHDPROD_SP_Meldunek_sekcja_VIII" localSheetId="2" hidden="1">Arkusz1!$A$1:$D$4</definedName>
  </definedNames>
  <calcPr calcId="152511"/>
</workbook>
</file>

<file path=xl/calcChain.xml><?xml version="1.0" encoding="utf-8"?>
<calcChain xmlns="http://schemas.openxmlformats.org/spreadsheetml/2006/main">
  <c r="K177" i="1" l="1"/>
  <c r="T122" i="1" l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S122" i="1"/>
  <c r="T123" i="1" l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U122" i="1" l="1"/>
  <c r="V122" i="1" s="1"/>
  <c r="U114" i="1"/>
  <c r="V114" i="1" s="1"/>
  <c r="U110" i="1"/>
  <c r="V110" i="1" s="1"/>
  <c r="U118" i="1"/>
  <c r="V118" i="1" s="1"/>
  <c r="U121" i="1"/>
  <c r="V121" i="1" s="1"/>
  <c r="U117" i="1"/>
  <c r="V117" i="1" s="1"/>
  <c r="U113" i="1"/>
  <c r="V113" i="1" s="1"/>
  <c r="U109" i="1"/>
  <c r="V109" i="1" s="1"/>
  <c r="U112" i="1"/>
  <c r="V112" i="1" s="1"/>
  <c r="U120" i="1"/>
  <c r="V120" i="1" s="1"/>
  <c r="U116" i="1"/>
  <c r="V116" i="1" s="1"/>
  <c r="U108" i="1"/>
  <c r="U119" i="1"/>
  <c r="V119" i="1" s="1"/>
  <c r="U115" i="1"/>
  <c r="V115" i="1" s="1"/>
  <c r="U111" i="1"/>
  <c r="V111" i="1" s="1"/>
  <c r="J404" i="1"/>
  <c r="V405" i="1" l="1"/>
  <c r="S405" i="1"/>
  <c r="P405" i="1"/>
  <c r="M405" i="1"/>
  <c r="J405" i="1"/>
  <c r="O260" i="1" l="1"/>
  <c r="S260" i="1" s="1"/>
  <c r="I258" i="1" l="1"/>
  <c r="M258" i="1" s="1"/>
  <c r="O257" i="1"/>
  <c r="S257" i="1" s="1"/>
  <c r="T342" i="1" l="1"/>
  <c r="T343" i="1"/>
  <c r="T344" i="1"/>
  <c r="T345" i="1"/>
  <c r="T346" i="1"/>
  <c r="T341" i="1"/>
  <c r="R342" i="1"/>
  <c r="R343" i="1"/>
  <c r="R344" i="1"/>
  <c r="R345" i="1"/>
  <c r="R346" i="1"/>
  <c r="R341" i="1"/>
  <c r="P342" i="1"/>
  <c r="P343" i="1"/>
  <c r="P344" i="1"/>
  <c r="P345" i="1"/>
  <c r="P346" i="1"/>
  <c r="P341" i="1"/>
  <c r="M342" i="1"/>
  <c r="M343" i="1"/>
  <c r="M344" i="1"/>
  <c r="M345" i="1"/>
  <c r="M346" i="1"/>
  <c r="M341" i="1"/>
  <c r="H342" i="1"/>
  <c r="H343" i="1"/>
  <c r="H344" i="1"/>
  <c r="H345" i="1"/>
  <c r="H346" i="1"/>
  <c r="F342" i="1"/>
  <c r="F343" i="1"/>
  <c r="F344" i="1"/>
  <c r="F345" i="1"/>
  <c r="F346" i="1"/>
  <c r="D342" i="1"/>
  <c r="D343" i="1"/>
  <c r="D344" i="1"/>
  <c r="D345" i="1"/>
  <c r="D346" i="1"/>
  <c r="A342" i="1"/>
  <c r="A343" i="1"/>
  <c r="A344" i="1"/>
  <c r="A345" i="1"/>
  <c r="A346" i="1"/>
  <c r="R347" i="1" l="1"/>
  <c r="T347" i="1"/>
  <c r="P347" i="1"/>
  <c r="G233" i="1"/>
  <c r="G224" i="1"/>
  <c r="M56" i="1"/>
  <c r="L106" i="1"/>
  <c r="M22" i="1"/>
  <c r="G361" i="1"/>
  <c r="G254" i="1"/>
  <c r="G373" i="1"/>
  <c r="M338" i="1"/>
  <c r="A338" i="1"/>
  <c r="G286" i="1"/>
  <c r="E9" i="1"/>
  <c r="P237" i="1"/>
  <c r="M237" i="1"/>
  <c r="J237" i="1"/>
  <c r="G237" i="1"/>
  <c r="P236" i="1"/>
  <c r="M236" i="1"/>
  <c r="J236" i="1"/>
  <c r="G236" i="1"/>
  <c r="P235" i="1"/>
  <c r="M235" i="1"/>
  <c r="J235" i="1"/>
  <c r="G235" i="1"/>
  <c r="P228" i="1"/>
  <c r="M228" i="1"/>
  <c r="J228" i="1"/>
  <c r="G228" i="1"/>
  <c r="J227" i="1"/>
  <c r="M227" i="1"/>
  <c r="P227" i="1"/>
  <c r="G227" i="1"/>
  <c r="P226" i="1"/>
  <c r="M226" i="1"/>
  <c r="M229" i="1" s="1"/>
  <c r="J226" i="1"/>
  <c r="G226" i="1"/>
  <c r="Q150" i="1"/>
  <c r="N150" i="1"/>
  <c r="L150" i="1"/>
  <c r="L108" i="1"/>
  <c r="Q87" i="1"/>
  <c r="O87" i="1"/>
  <c r="Q86" i="1"/>
  <c r="O86" i="1"/>
  <c r="Q85" i="1"/>
  <c r="O85" i="1"/>
  <c r="Q84" i="1"/>
  <c r="O84" i="1"/>
  <c r="Q60" i="1"/>
  <c r="O60" i="1"/>
  <c r="M60" i="1"/>
  <c r="K60" i="1"/>
  <c r="Q59" i="1"/>
  <c r="O59" i="1"/>
  <c r="M59" i="1"/>
  <c r="K59" i="1"/>
  <c r="Q58" i="1"/>
  <c r="O58" i="1"/>
  <c r="M58" i="1"/>
  <c r="K58" i="1"/>
  <c r="Q26" i="1"/>
  <c r="O26" i="1"/>
  <c r="M26" i="1"/>
  <c r="K26" i="1"/>
  <c r="Q25" i="1"/>
  <c r="O25" i="1"/>
  <c r="M25" i="1"/>
  <c r="K25" i="1"/>
  <c r="Q24" i="1"/>
  <c r="O24" i="1"/>
  <c r="M24" i="1"/>
  <c r="K24" i="1"/>
  <c r="Q51" i="1"/>
  <c r="O51" i="1"/>
  <c r="Q50" i="1"/>
  <c r="O50" i="1"/>
  <c r="Q49" i="1"/>
  <c r="O49" i="1"/>
  <c r="Q48" i="1"/>
  <c r="O48" i="1"/>
  <c r="V404" i="1"/>
  <c r="S404" i="1"/>
  <c r="P404" i="1"/>
  <c r="M404" i="1"/>
  <c r="V403" i="1"/>
  <c r="S403" i="1"/>
  <c r="P403" i="1"/>
  <c r="M403" i="1"/>
  <c r="J403" i="1"/>
  <c r="V402" i="1"/>
  <c r="S402" i="1"/>
  <c r="P402" i="1"/>
  <c r="M402" i="1"/>
  <c r="J402" i="1"/>
  <c r="V401" i="1"/>
  <c r="S401" i="1"/>
  <c r="P401" i="1"/>
  <c r="M401" i="1"/>
  <c r="J401" i="1"/>
  <c r="V400" i="1"/>
  <c r="S400" i="1"/>
  <c r="P400" i="1"/>
  <c r="M400" i="1"/>
  <c r="J400" i="1"/>
  <c r="S376" i="1"/>
  <c r="S377" i="1"/>
  <c r="S378" i="1"/>
  <c r="S379" i="1"/>
  <c r="S380" i="1"/>
  <c r="S375" i="1"/>
  <c r="P376" i="1"/>
  <c r="P377" i="1"/>
  <c r="P378" i="1"/>
  <c r="P379" i="1"/>
  <c r="P380" i="1"/>
  <c r="P375" i="1"/>
  <c r="M376" i="1"/>
  <c r="M377" i="1"/>
  <c r="M378" i="1"/>
  <c r="M379" i="1"/>
  <c r="M380" i="1"/>
  <c r="M375" i="1"/>
  <c r="J376" i="1"/>
  <c r="J377" i="1"/>
  <c r="J378" i="1"/>
  <c r="J379" i="1"/>
  <c r="J380" i="1"/>
  <c r="J375" i="1"/>
  <c r="G376" i="1"/>
  <c r="G377" i="1"/>
  <c r="G378" i="1"/>
  <c r="G379" i="1"/>
  <c r="G380" i="1"/>
  <c r="G375" i="1"/>
  <c r="C376" i="1"/>
  <c r="C377" i="1"/>
  <c r="C378" i="1"/>
  <c r="C379" i="1"/>
  <c r="C380" i="1"/>
  <c r="C375" i="1"/>
  <c r="S364" i="1"/>
  <c r="S365" i="1"/>
  <c r="S366" i="1"/>
  <c r="S367" i="1"/>
  <c r="S368" i="1"/>
  <c r="S363" i="1"/>
  <c r="P364" i="1"/>
  <c r="P365" i="1"/>
  <c r="P366" i="1"/>
  <c r="P367" i="1"/>
  <c r="P368" i="1"/>
  <c r="P363" i="1"/>
  <c r="M364" i="1"/>
  <c r="M365" i="1"/>
  <c r="M366" i="1"/>
  <c r="M367" i="1"/>
  <c r="M368" i="1"/>
  <c r="M363" i="1"/>
  <c r="J364" i="1"/>
  <c r="J365" i="1"/>
  <c r="J366" i="1"/>
  <c r="J367" i="1"/>
  <c r="J368" i="1"/>
  <c r="J363" i="1"/>
  <c r="G364" i="1"/>
  <c r="G365" i="1"/>
  <c r="G366" i="1"/>
  <c r="G367" i="1"/>
  <c r="G368" i="1"/>
  <c r="G363" i="1"/>
  <c r="C364" i="1"/>
  <c r="C365" i="1"/>
  <c r="C366" i="1"/>
  <c r="C367" i="1"/>
  <c r="C368" i="1"/>
  <c r="C363" i="1"/>
  <c r="H341" i="1"/>
  <c r="F341" i="1"/>
  <c r="D341" i="1"/>
  <c r="A341" i="1"/>
  <c r="Q290" i="1"/>
  <c r="U290" i="1" s="1"/>
  <c r="Q291" i="1"/>
  <c r="U291" i="1" s="1"/>
  <c r="Q292" i="1"/>
  <c r="U292" i="1" s="1"/>
  <c r="Q293" i="1"/>
  <c r="U293" i="1" s="1"/>
  <c r="Q294" i="1"/>
  <c r="U294" i="1" s="1"/>
  <c r="Q289" i="1"/>
  <c r="U289" i="1" s="1"/>
  <c r="O290" i="1"/>
  <c r="S290" i="1" s="1"/>
  <c r="O291" i="1"/>
  <c r="S291" i="1" s="1"/>
  <c r="O292" i="1"/>
  <c r="S292" i="1" s="1"/>
  <c r="O293" i="1"/>
  <c r="S293" i="1" s="1"/>
  <c r="O294" i="1"/>
  <c r="S294" i="1" s="1"/>
  <c r="O289" i="1"/>
  <c r="S289" i="1" s="1"/>
  <c r="I290" i="1"/>
  <c r="M290" i="1" s="1"/>
  <c r="I291" i="1"/>
  <c r="M291" i="1" s="1"/>
  <c r="I292" i="1"/>
  <c r="M292" i="1" s="1"/>
  <c r="I293" i="1"/>
  <c r="M293" i="1" s="1"/>
  <c r="I294" i="1"/>
  <c r="M294" i="1" s="1"/>
  <c r="I289" i="1"/>
  <c r="M289" i="1" s="1"/>
  <c r="G289" i="1"/>
  <c r="K289" i="1" s="1"/>
  <c r="G290" i="1"/>
  <c r="K290" i="1" s="1"/>
  <c r="G291" i="1"/>
  <c r="K291" i="1" s="1"/>
  <c r="G292" i="1"/>
  <c r="K292" i="1" s="1"/>
  <c r="G293" i="1"/>
  <c r="K293" i="1" s="1"/>
  <c r="G294" i="1"/>
  <c r="K294" i="1" s="1"/>
  <c r="C290" i="1"/>
  <c r="C291" i="1"/>
  <c r="C292" i="1"/>
  <c r="C293" i="1"/>
  <c r="C294" i="1"/>
  <c r="C289" i="1"/>
  <c r="Q258" i="1"/>
  <c r="U258" i="1" s="1"/>
  <c r="Q259" i="1"/>
  <c r="U259" i="1" s="1"/>
  <c r="Q260" i="1"/>
  <c r="U260" i="1" s="1"/>
  <c r="Q261" i="1"/>
  <c r="U261" i="1" s="1"/>
  <c r="Q262" i="1"/>
  <c r="U262" i="1" s="1"/>
  <c r="Q257" i="1"/>
  <c r="U257" i="1" s="1"/>
  <c r="O258" i="1"/>
  <c r="S258" i="1" s="1"/>
  <c r="O259" i="1"/>
  <c r="S259" i="1" s="1"/>
  <c r="O261" i="1"/>
  <c r="S261" i="1" s="1"/>
  <c r="O262" i="1"/>
  <c r="S262" i="1" s="1"/>
  <c r="C258" i="1"/>
  <c r="C259" i="1"/>
  <c r="C260" i="1"/>
  <c r="C261" i="1"/>
  <c r="C262" i="1"/>
  <c r="I259" i="1"/>
  <c r="M259" i="1" s="1"/>
  <c r="I260" i="1"/>
  <c r="M260" i="1" s="1"/>
  <c r="I261" i="1"/>
  <c r="M261" i="1" s="1"/>
  <c r="I262" i="1"/>
  <c r="M262" i="1" s="1"/>
  <c r="I257" i="1"/>
  <c r="M257" i="1" s="1"/>
  <c r="G258" i="1"/>
  <c r="K258" i="1" s="1"/>
  <c r="G259" i="1"/>
  <c r="K259" i="1" s="1"/>
  <c r="G260" i="1"/>
  <c r="K260" i="1" s="1"/>
  <c r="G261" i="1"/>
  <c r="K261" i="1" s="1"/>
  <c r="G262" i="1"/>
  <c r="K262" i="1" s="1"/>
  <c r="G257" i="1"/>
  <c r="K257" i="1" s="1"/>
  <c r="C257" i="1"/>
  <c r="M61" i="1" l="1"/>
  <c r="Q61" i="1"/>
  <c r="G238" i="1"/>
  <c r="J238" i="1"/>
  <c r="M238" i="1"/>
  <c r="P238" i="1"/>
  <c r="M263" i="1"/>
  <c r="K61" i="1"/>
  <c r="J406" i="1"/>
  <c r="V406" i="1"/>
  <c r="S406" i="1"/>
  <c r="V108" i="1"/>
  <c r="P406" i="1"/>
  <c r="M406" i="1"/>
  <c r="O61" i="1"/>
  <c r="G229" i="1"/>
  <c r="J229" i="1"/>
  <c r="Q88" i="1"/>
  <c r="S381" i="1"/>
  <c r="P229" i="1"/>
  <c r="G369" i="1"/>
  <c r="M369" i="1"/>
  <c r="S369" i="1"/>
  <c r="F347" i="1"/>
  <c r="O88" i="1"/>
  <c r="J381" i="1"/>
  <c r="P381" i="1"/>
  <c r="G381" i="1"/>
  <c r="M381" i="1"/>
  <c r="P369" i="1"/>
  <c r="J369" i="1"/>
  <c r="D347" i="1"/>
  <c r="H347" i="1"/>
  <c r="S123" i="1"/>
  <c r="R123" i="1"/>
  <c r="Q123" i="1"/>
  <c r="P123" i="1"/>
  <c r="O123" i="1"/>
  <c r="N123" i="1"/>
  <c r="L123" i="1"/>
  <c r="Q52" i="1"/>
  <c r="O52" i="1"/>
  <c r="Q27" i="1"/>
  <c r="O27" i="1"/>
  <c r="M27" i="1"/>
  <c r="K27" i="1"/>
  <c r="Q295" i="1"/>
  <c r="O295" i="1"/>
  <c r="M295" i="1"/>
  <c r="K295" i="1"/>
  <c r="I295" i="1"/>
  <c r="G295" i="1"/>
  <c r="Q263" i="1"/>
  <c r="O263" i="1"/>
  <c r="I263" i="1"/>
  <c r="G263" i="1"/>
  <c r="U123" i="1" l="1"/>
  <c r="V123" i="1"/>
  <c r="S263" i="1"/>
  <c r="U263" i="1"/>
  <c r="S295" i="1"/>
  <c r="U295" i="1"/>
  <c r="K263" i="1"/>
</calcChain>
</file>

<file path=xl/connections.xml><?xml version="1.0" encoding="utf-8"?>
<connections xmlns="http://schemas.openxmlformats.org/spreadsheetml/2006/main">
  <connection id="1" keepAlive="1" name="SP_Meldunek_parametry" type="5" refreshedVersion="5" savePassword="1" deleted="1" background="1" saveData="1" credentials="none">
    <dbPr connection="" command=""/>
  </connection>
  <connection id="2" keepAlive="1" name="SP_Meldunek_sekcja_I_tab_1" type="5" refreshedVersion="5" savePassword="1" deleted="1" background="1" saveData="1" credentials="none">
    <dbPr connection="" command=""/>
  </connection>
  <connection id="3" keepAlive="1" name="SP_Meldunek_sekcja_I_tab_2" type="5" refreshedVersion="5" savePassword="1" deleted="1" background="1" saveData="1" credentials="none">
    <dbPr connection="" command=""/>
  </connection>
  <connection id="4" keepAlive="1" name="SP_Meldunek_sekcja_II_tab_1" type="5" refreshedVersion="5" savePassword="1" deleted="1" background="1" saveData="1" credentials="none">
    <dbPr connection="" command=""/>
  </connection>
  <connection id="5" keepAlive="1" name="SP_Meldunek_sekcja_II_tab_2" type="5" refreshedVersion="5" savePassword="1" deleted="1" background="1" saveData="1" credentials="none">
    <dbPr connection="" command=""/>
  </connection>
  <connection id="6" keepAlive="1" name="SP_Meldunek_sekcja_III_tab_1" type="5" refreshedVersion="5" savePassword="1" deleted="1" background="1" saveData="1" credentials="none">
    <dbPr connection="" command=""/>
  </connection>
  <connection id="7" keepAlive="1" name="SP_Meldunek_sekcja_III_tab_2" type="5" refreshedVersion="5" savePassword="1" deleted="1" background="1" saveData="1" credentials="none">
    <dbPr connection="" command=""/>
  </connection>
  <connection id="8" keepAlive="1" name="SP_Meldunek_sekcja_IV" type="5" refreshedVersion="5" savePassword="1" deleted="1" background="1" saveData="1" credentials="none">
    <dbPr connection="" command=""/>
  </connection>
  <connection id="9" keepAlive="1" name="SP_Meldunek_sekcja_IX_tab_1" type="5" refreshedVersion="5" savePassword="1" deleted="1" background="1" saveData="1" credentials="none">
    <dbPr connection="" command=""/>
  </connection>
  <connection id="10" keepAlive="1" name="SP_Meldunek_sekcja_IX_tab_2" type="5" refreshedVersion="5" savePassword="1" deleted="1" background="1" saveData="1" credentials="none">
    <dbPr connection="" command=""/>
  </connection>
  <connection id="11" keepAlive="1" name="SP_Meldunek_sekcja_V_tab_1" type="5" refreshedVersion="5" savePassword="1" deleted="1" background="1" saveData="1" credentials="none">
    <dbPr connection="" command=""/>
  </connection>
  <connection id="12" keepAlive="1" name="SP_Meldunek_sekcja_V_tab_2" type="5" refreshedVersion="5" savePassword="1" deleted="1" background="1" saveData="1" credentials="none">
    <dbPr connection="" command=""/>
  </connection>
  <connection id="13" keepAlive="1" name="SP_Meldunek_sekcja_V_tab_3" type="5" refreshedVersion="5" savePassword="1" deleted="1" background="1" saveData="1" credentials="none">
    <dbPr connection="" command=""/>
  </connection>
  <connection id="14" keepAlive="1" name="SP_Meldunek_sekcja_V_tab_4" type="5" refreshedVersion="5" savePassword="1" deleted="1" background="1" saveData="1" credentials="none">
    <dbPr connection="" command=""/>
  </connection>
  <connection id="15" keepAlive="1" name="SP_Meldunek_sekcja_VI_tab_1" type="5" refreshedVersion="5" savePassword="1" deleted="1" background="1" saveData="1" credentials="none">
    <dbPr connection="" command=""/>
  </connection>
  <connection id="16" keepAlive="1" name="SP_Meldunek_sekcja_VI_tab_2" type="5" refreshedVersion="5" savePassword="1" deleted="1" background="1" saveData="1" credentials="none">
    <dbPr connection="" command=""/>
  </connection>
  <connection id="17" keepAlive="1" name="SP_Meldunek_sekcja_VII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II"/>
  </connection>
  <connection id="18" keepAlive="1" name="SP_Meldunek_sekcja_VIII" type="5" refreshedVersion="5" savePassword="1" deleted="1" background="1" saveData="1" credentials="none">
    <dbPr connection="" command=""/>
  </connection>
</connections>
</file>

<file path=xl/sharedStrings.xml><?xml version="1.0" encoding="utf-8"?>
<sst xmlns="http://schemas.openxmlformats.org/spreadsheetml/2006/main" count="991" uniqueCount="168">
  <si>
    <t>Obywatelstwo</t>
  </si>
  <si>
    <t>Razem</t>
  </si>
  <si>
    <t>Sprawa</t>
  </si>
  <si>
    <t>wnioski</t>
  </si>
  <si>
    <t>pobyt tolerowany</t>
  </si>
  <si>
    <t>świadczenia poza ośrodkiem</t>
  </si>
  <si>
    <t>opuścili ośrodek</t>
  </si>
  <si>
    <t>nowo przyjęci</t>
  </si>
  <si>
    <t>osoby</t>
  </si>
  <si>
    <t>Cudzoziemcy</t>
  </si>
  <si>
    <t>Osoby</t>
  </si>
  <si>
    <t>zaproszenie</t>
  </si>
  <si>
    <t>utrzymanie</t>
  </si>
  <si>
    <t>wpis</t>
  </si>
  <si>
    <t>wpis SIS</t>
  </si>
  <si>
    <t>wykreślenie</t>
  </si>
  <si>
    <t>wykreślenie SIS</t>
  </si>
  <si>
    <t>wnioski cudz.</t>
  </si>
  <si>
    <t>konsultacje</t>
  </si>
  <si>
    <t>telegramy</t>
  </si>
  <si>
    <t>inne państwo</t>
  </si>
  <si>
    <t>fakultatywne</t>
  </si>
  <si>
    <t>decyzje</t>
  </si>
  <si>
    <t>Czynności</t>
  </si>
  <si>
    <t>pobyt rezyd. UE</t>
  </si>
  <si>
    <t>pozytywne</t>
  </si>
  <si>
    <t>negatywne</t>
  </si>
  <si>
    <t>umorzenia</t>
  </si>
  <si>
    <t>Wnioskujący</t>
  </si>
  <si>
    <t>przebywający 
w ośrodku</t>
  </si>
  <si>
    <t>Wnioski</t>
  </si>
  <si>
    <t>PIERWSZE</t>
  </si>
  <si>
    <t>KOLEJNE</t>
  </si>
  <si>
    <t xml:space="preserve">Wnioski </t>
  </si>
  <si>
    <t>pobyt czasowy</t>
  </si>
  <si>
    <t>pobyt stały</t>
  </si>
  <si>
    <t>pobyt rezydenta długoterminowego UE</t>
  </si>
  <si>
    <t>prawo pobytu ob. UE</t>
  </si>
  <si>
    <t>prawo stałego pobytu obywatela UE</t>
  </si>
  <si>
    <t>pobyt humanitarny</t>
  </si>
  <si>
    <t>wydalenie</t>
  </si>
  <si>
    <t>zobowiązanie do powrotu</t>
  </si>
  <si>
    <t>cofnięcie zakazu wjazdu</t>
  </si>
  <si>
    <t>polski dokument podróży</t>
  </si>
  <si>
    <t>polski dokument tożsamości cudzoziemca</t>
  </si>
  <si>
    <t>wiza (nowa + Schengen)</t>
  </si>
  <si>
    <t>prawo pobytu członka rodziny ob. UE</t>
  </si>
  <si>
    <t>prawo stałego pobytu członka rodziny ob.. UE</t>
  </si>
  <si>
    <t>X. Ogólne trendy</t>
  </si>
  <si>
    <t>Placówka</t>
  </si>
  <si>
    <t>RAZEM</t>
  </si>
  <si>
    <t>Lwów</t>
  </si>
  <si>
    <t>Łuck</t>
  </si>
  <si>
    <t>uchylenie 
i umorzenie</t>
  </si>
  <si>
    <t>Transfer</t>
  </si>
  <si>
    <t>SUMA</t>
  </si>
  <si>
    <t>Państwo</t>
  </si>
  <si>
    <t>Wniosek IN</t>
  </si>
  <si>
    <t>Decyzja pozytywna</t>
  </si>
  <si>
    <t>Wniosek OUT</t>
  </si>
  <si>
    <t>Status uchodźcy</t>
  </si>
  <si>
    <t>Ochrona uzupełniająca</t>
  </si>
  <si>
    <t>Pobyt tolerowany</t>
  </si>
  <si>
    <t>Umorzenie</t>
  </si>
  <si>
    <t>Zezwolenia cofnięte</t>
  </si>
  <si>
    <t>Zezwolenia wydane</t>
  </si>
  <si>
    <t xml:space="preserve">Informacja o działalności 
Urzędu do Spraw Cudzoziemców 
</t>
  </si>
  <si>
    <t>Ochrona międzynarodowa</t>
  </si>
  <si>
    <t>* ustanawiającego kryteria określania, które państwo członkowskie jest odpowiedzialne za rozpatrzenie wniosku o ochronę międzynarodową</t>
  </si>
  <si>
    <t>Suma</t>
  </si>
  <si>
    <t>Legalizacja pobytu</t>
  </si>
  <si>
    <t>Negatywna</t>
  </si>
  <si>
    <t>suma</t>
  </si>
  <si>
    <t>prawo pob. obyw. UE</t>
  </si>
  <si>
    <t>prawo st. pobytu obyw. UE</t>
  </si>
  <si>
    <t xml:space="preserve">prawo pob. członka rodz. obyw. UE </t>
  </si>
  <si>
    <t>prawo st. pob. członka rodz. obyw. UE</t>
  </si>
  <si>
    <t>wydane dokumenty</t>
  </si>
  <si>
    <t>Suma decyzji</t>
  </si>
  <si>
    <t>odwołania</t>
  </si>
  <si>
    <t>korekta wpisów</t>
  </si>
  <si>
    <t>odmowa wpisu</t>
  </si>
  <si>
    <t>alerty pobytowe</t>
  </si>
  <si>
    <t>inne</t>
  </si>
  <si>
    <t>uchylenie i przekazanie do ponownego rozp.</t>
  </si>
  <si>
    <t>pob. stały dla członków rodzin repatrianta</t>
  </si>
  <si>
    <t>wydane zezwolenia</t>
  </si>
  <si>
    <t>inne decyzje</t>
  </si>
  <si>
    <t>Kaliningrad</t>
  </si>
  <si>
    <t>Zezwolenia unieważnione</t>
  </si>
  <si>
    <t>Odmowy wydania</t>
  </si>
  <si>
    <t>zawiesz. wpisów</t>
  </si>
  <si>
    <t>małoletni bez opieki</t>
  </si>
  <si>
    <t>łącznie pod opieką UdSC</t>
  </si>
  <si>
    <t>decyzje pozytywne</t>
  </si>
  <si>
    <t>Lp</t>
  </si>
  <si>
    <t>Obywatelstwo_pl</t>
  </si>
  <si>
    <t>Grupa</t>
  </si>
  <si>
    <t>Typ</t>
  </si>
  <si>
    <t>Lp_typ</t>
  </si>
  <si>
    <t>Liczba</t>
  </si>
  <si>
    <t>Lp_grupa</t>
  </si>
  <si>
    <t>Pozostałe</t>
  </si>
  <si>
    <t>WZNOWIENIA*</t>
  </si>
  <si>
    <t>Decyzje pozytywne</t>
  </si>
  <si>
    <t>Nazwa_kraju</t>
  </si>
  <si>
    <t>Ilosc</t>
  </si>
  <si>
    <t>Tydzien</t>
  </si>
  <si>
    <t>przebywający w ośrodku</t>
  </si>
  <si>
    <t>Opis_rozstrzygniecia</t>
  </si>
  <si>
    <t>Opis</t>
  </si>
  <si>
    <t>NEGATYWNA</t>
  </si>
  <si>
    <t>POZYTYWNA</t>
  </si>
  <si>
    <t>UMORZENIE</t>
  </si>
  <si>
    <t>Lp_opis</t>
  </si>
  <si>
    <t>odwołanie</t>
  </si>
  <si>
    <t>prawo stałego pobytu członka rodziny ob. UE</t>
  </si>
  <si>
    <t>uchylenie i umorzenie</t>
  </si>
  <si>
    <t>Placowka</t>
  </si>
  <si>
    <t>Kolumna1</t>
  </si>
  <si>
    <t>Kolumna2</t>
  </si>
  <si>
    <t>Kolumna3</t>
  </si>
  <si>
    <t>UKRAINA</t>
  </si>
  <si>
    <t>ROSJA</t>
  </si>
  <si>
    <t>NIEMCY</t>
  </si>
  <si>
    <t>FRANCJA</t>
  </si>
  <si>
    <t>Wnioskujacy</t>
  </si>
  <si>
    <t>Decyzje</t>
  </si>
  <si>
    <t>Inne_panstwo</t>
  </si>
  <si>
    <t>Konsul_RP</t>
  </si>
  <si>
    <t>Czynnosc</t>
  </si>
  <si>
    <t>zawieszenie wpisów</t>
  </si>
  <si>
    <t>małoletni</t>
  </si>
  <si>
    <t>WNIOSEK O ZAREJESTROWANIE POBYTU OBYWATELA UE</t>
  </si>
  <si>
    <t>WZNOWIENIA</t>
  </si>
  <si>
    <t>BELGIA</t>
  </si>
  <si>
    <t>SZWECJA</t>
  </si>
  <si>
    <r>
      <t>*</t>
    </r>
    <r>
      <rPr>
        <i/>
        <sz val="6"/>
        <color theme="1"/>
        <rFont val="Roboto"/>
        <charset val="238"/>
      </rPr>
      <t xml:space="preserve"> zgodnie z nowym aquis azylowym od 1.01.2014 r. wznowienie postępowania po tzw. transferze dublińskim liczy się jako kolejny wniosek o nadanie statusu uchodźcy</t>
    </r>
  </si>
  <si>
    <t>obligatoryjne</t>
  </si>
  <si>
    <t xml:space="preserve">I. Wnioski, które wpłynęły do wojewodów w sprawie zezwolenia na pobyt czasowy, pobyt stały i pobyt rezydenta długoterminowego UE oraz wydane w tych sprawach decyzje:
</t>
  </si>
  <si>
    <t>II. Odwołania od decyzji wydanych w I instancji w sprawie legalizacji pobytu cudzoziemców na terytorium RP, odpowiedzi na skargi oraz wnioski o udzielenie zezwolenia na pobyt stały dla członków rodzin repatriantów:</t>
  </si>
  <si>
    <t>III. Wykaz cudzoziemców, których pobyt na terytorium RP jest niepożądany</t>
  </si>
  <si>
    <t>IV. Konsultacje wizowe</t>
  </si>
  <si>
    <t>V.  Informacja o Małym Ruchu Granicznym</t>
  </si>
  <si>
    <t>VI. Przyjęte wnioski o udzielenie ochrony międzynarodowej w RP:</t>
  </si>
  <si>
    <t>VII. Stosowanie Rozporządzenia  Dublińskiego*:</t>
  </si>
  <si>
    <t>VIII. Wydane decyzje w sprawie o udzielenie ochrony międzynarodowej:</t>
  </si>
  <si>
    <t>IX. Cudzoziemcy, w sprawie których wszczęto postępowanie o udzielenie ochrony międzynarodowej i którym zapewniono zakwaterowanie w ośrodkach dla cudzoziemców:</t>
  </si>
  <si>
    <t>01.05.2022</t>
  </si>
  <si>
    <t>31.05.2022</t>
  </si>
  <si>
    <t>01.01.2022</t>
  </si>
  <si>
    <t>BIAŁORUŚ</t>
  </si>
  <si>
    <t>ARMENIA</t>
  </si>
  <si>
    <t>IRAK</t>
  </si>
  <si>
    <t>AFGANISTAN</t>
  </si>
  <si>
    <t>NIDERLANDY</t>
  </si>
  <si>
    <t>RUMUNIA</t>
  </si>
  <si>
    <t>BUŁGARIA</t>
  </si>
  <si>
    <t>ŁOTWA</t>
  </si>
  <si>
    <t>25.05.2022 - 31.05.2022</t>
  </si>
  <si>
    <t>18.05.2022 - 24.05.2022</t>
  </si>
  <si>
    <t>11.05.2022 - 17.05.2022</t>
  </si>
  <si>
    <t>04.05.2022 - 10.05.2022</t>
  </si>
  <si>
    <t>27.04.2022 - 03.05.2022</t>
  </si>
  <si>
    <t>WNIOSEK O WYDANIE DOKUMENTU POTWIERDZAJĄCEGO PRAWO STAŁEGO POBYTU</t>
  </si>
  <si>
    <t>WNIOSEK O WYDANIE KARTY POBYTU CZŁONKA RODZINY OBYWATELA UE</t>
  </si>
  <si>
    <t>WNIOSEK O WYDANIE KARTY STAŁEGO POBYTU (CZŁONKA RODZINY OBYWATELA UE)</t>
  </si>
  <si>
    <t>Warszawa, 1.07.2022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</si>
</sst>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zł&quot;* #,##0_);_(&quot;zł&quot;* \(#,##0\);_(&quot;zł&quot;* &quot;-&quot;_);_(@_)"/>
    <numFmt numFmtId="165" formatCode="yyyy/mm/dd;@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Tahoma"/>
      <family val="2"/>
      <charset val="238"/>
    </font>
    <font>
      <sz val="11"/>
      <color theme="1"/>
      <name val="Roboto"/>
      <charset val="238"/>
    </font>
    <font>
      <b/>
      <sz val="11"/>
      <color theme="1"/>
      <name val="Roboto"/>
      <charset val="238"/>
    </font>
    <font>
      <b/>
      <sz val="18"/>
      <name val="Roboto"/>
      <charset val="238"/>
    </font>
    <font>
      <b/>
      <sz val="15"/>
      <name val="Roboto"/>
      <charset val="238"/>
    </font>
    <font>
      <b/>
      <i/>
      <sz val="14"/>
      <color theme="1"/>
      <name val="Roboto"/>
      <charset val="238"/>
    </font>
    <font>
      <sz val="11"/>
      <name val="Roboto"/>
      <charset val="238"/>
    </font>
    <font>
      <b/>
      <sz val="10"/>
      <color theme="1"/>
      <name val="Roboto"/>
      <charset val="238"/>
    </font>
    <font>
      <b/>
      <sz val="9"/>
      <name val="Roboto"/>
      <charset val="238"/>
    </font>
    <font>
      <sz val="9"/>
      <name val="Roboto"/>
      <charset val="238"/>
    </font>
    <font>
      <sz val="10"/>
      <name val="Roboto"/>
      <charset val="238"/>
    </font>
    <font>
      <sz val="6"/>
      <color theme="1"/>
      <name val="Roboto"/>
      <charset val="238"/>
    </font>
    <font>
      <i/>
      <sz val="6"/>
      <color theme="1"/>
      <name val="Roboto"/>
      <charset val="238"/>
    </font>
    <font>
      <i/>
      <sz val="9"/>
      <color theme="1"/>
      <name val="Roboto"/>
      <charset val="238"/>
    </font>
    <font>
      <b/>
      <sz val="8"/>
      <name val="Roboto"/>
      <charset val="238"/>
    </font>
    <font>
      <i/>
      <sz val="8"/>
      <color theme="1"/>
      <name val="Roboto"/>
      <charset val="238"/>
    </font>
    <font>
      <b/>
      <sz val="7"/>
      <name val="Roboto"/>
      <charset val="238"/>
    </font>
    <font>
      <sz val="10"/>
      <color theme="1"/>
      <name val="Roboto"/>
      <charset val="238"/>
    </font>
    <font>
      <sz val="9"/>
      <color theme="1"/>
      <name val="Roboto"/>
      <charset val="238"/>
    </font>
    <font>
      <sz val="8"/>
      <name val="Roboto"/>
      <charset val="238"/>
    </font>
    <font>
      <sz val="8"/>
      <color theme="1"/>
      <name val="Roboto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9F9F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E8E8E8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21" borderId="0" applyNumberFormat="0" applyBorder="0" applyAlignment="0" applyProtection="0"/>
    <xf numFmtId="0" fontId="1" fillId="23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" fillId="8" borderId="8" applyNumberFormat="0" applyFont="0" applyAlignment="0" applyProtection="0"/>
    <xf numFmtId="0" fontId="18" fillId="0" borderId="0"/>
  </cellStyleXfs>
  <cellXfs count="315">
    <xf numFmtId="0" fontId="0" fillId="0" borderId="0" xfId="0"/>
    <xf numFmtId="0" fontId="0" fillId="0" borderId="0" xfId="0"/>
    <xf numFmtId="0" fontId="0" fillId="0" borderId="0" xfId="0"/>
    <xf numFmtId="0" fontId="21" fillId="0" borderId="0" xfId="0" applyFont="1" applyProtection="1">
      <protection locked="0"/>
    </xf>
    <xf numFmtId="0" fontId="21" fillId="0" borderId="0" xfId="0" applyFont="1" applyBorder="1" applyProtection="1">
      <protection locked="0"/>
    </xf>
    <xf numFmtId="14" fontId="21" fillId="0" borderId="0" xfId="0" applyNumberFormat="1" applyFont="1" applyProtection="1">
      <protection locked="0"/>
    </xf>
    <xf numFmtId="165" fontId="21" fillId="0" borderId="0" xfId="0" applyNumberFormat="1" applyFont="1" applyProtection="1">
      <protection locked="0"/>
    </xf>
    <xf numFmtId="0" fontId="21" fillId="0" borderId="0" xfId="0" applyFont="1" applyAlignment="1" applyProtection="1">
      <protection locked="0"/>
    </xf>
    <xf numFmtId="0" fontId="25" fillId="0" borderId="0" xfId="0" applyFont="1" applyAlignment="1" applyProtection="1">
      <alignment vertical="center"/>
      <protection locked="0"/>
    </xf>
    <xf numFmtId="0" fontId="26" fillId="0" borderId="0" xfId="0" applyFont="1" applyProtection="1"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30" fillId="0" borderId="0" xfId="43" applyFont="1" applyProtection="1">
      <protection locked="0"/>
    </xf>
    <xf numFmtId="0" fontId="21" fillId="0" borderId="0" xfId="0" applyFont="1" applyFill="1" applyBorder="1" applyProtection="1">
      <protection locked="0"/>
    </xf>
    <xf numFmtId="0" fontId="28" fillId="0" borderId="0" xfId="10" applyFont="1" applyFill="1" applyBorder="1" applyAlignment="1" applyProtection="1">
      <alignment horizontal="left" vertical="center"/>
      <protection locked="0"/>
    </xf>
    <xf numFmtId="0" fontId="28" fillId="0" borderId="0" xfId="10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 vertical="center" wrapText="1"/>
      <protection locked="0"/>
    </xf>
    <xf numFmtId="165" fontId="31" fillId="0" borderId="0" xfId="0" applyNumberFormat="1" applyFont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wrapText="1"/>
      <protection locked="0"/>
    </xf>
    <xf numFmtId="165" fontId="21" fillId="0" borderId="0" xfId="0" applyNumberFormat="1" applyFont="1" applyAlignment="1" applyProtection="1">
      <alignment wrapText="1"/>
      <protection locked="0"/>
    </xf>
    <xf numFmtId="0" fontId="33" fillId="0" borderId="0" xfId="0" applyFont="1" applyAlignment="1" applyProtection="1">
      <alignment vertical="top" wrapText="1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0" fontId="31" fillId="0" borderId="0" xfId="0" applyFont="1" applyAlignment="1" applyProtection="1">
      <alignment horizontal="left" vertical="center" wrapText="1"/>
      <protection locked="0"/>
    </xf>
    <xf numFmtId="0" fontId="28" fillId="0" borderId="0" xfId="24" applyFont="1" applyFill="1" applyBorder="1" applyAlignment="1" applyProtection="1">
      <alignment horizontal="center" vertical="center" wrapText="1"/>
      <protection locked="0"/>
    </xf>
    <xf numFmtId="3" fontId="28" fillId="0" borderId="0" xfId="0" applyNumberFormat="1" applyFont="1" applyFill="1" applyBorder="1" applyAlignment="1" applyProtection="1">
      <alignment horizontal="center" vertical="center"/>
    </xf>
    <xf numFmtId="0" fontId="35" fillId="0" borderId="0" xfId="0" applyFont="1" applyAlignment="1" applyProtection="1">
      <alignment vertical="top"/>
      <protection locked="0"/>
    </xf>
    <xf numFmtId="0" fontId="21" fillId="0" borderId="50" xfId="0" applyFont="1" applyBorder="1" applyProtection="1">
      <protection locked="0"/>
    </xf>
    <xf numFmtId="165" fontId="35" fillId="0" borderId="0" xfId="0" applyNumberFormat="1" applyFont="1" applyAlignment="1" applyProtection="1">
      <alignment vertical="top"/>
      <protection locked="0"/>
    </xf>
    <xf numFmtId="0" fontId="28" fillId="35" borderId="0" xfId="0" applyFont="1" applyFill="1" applyBorder="1" applyAlignment="1" applyProtection="1">
      <alignment horizontal="center" vertical="center"/>
      <protection locked="0"/>
    </xf>
    <xf numFmtId="3" fontId="28" fillId="35" borderId="0" xfId="0" applyNumberFormat="1" applyFont="1" applyFill="1" applyBorder="1" applyAlignment="1" applyProtection="1">
      <alignment horizontal="center" vertical="center"/>
      <protection locked="0"/>
    </xf>
    <xf numFmtId="3" fontId="28" fillId="35" borderId="0" xfId="24" applyNumberFormat="1" applyFont="1" applyFill="1" applyBorder="1" applyAlignment="1" applyProtection="1">
      <alignment horizontal="center" vertical="center" wrapText="1"/>
      <protection locked="0"/>
    </xf>
    <xf numFmtId="165" fontId="28" fillId="35" borderId="0" xfId="24" applyNumberFormat="1" applyFont="1" applyFill="1" applyBorder="1" applyAlignment="1" applyProtection="1">
      <alignment horizontal="center" vertical="center" wrapText="1"/>
      <protection locked="0"/>
    </xf>
    <xf numFmtId="0" fontId="28" fillId="36" borderId="21" xfId="0" applyFont="1" applyFill="1" applyBorder="1" applyAlignment="1" applyProtection="1">
      <alignment horizontal="center" vertical="center" textRotation="90" wrapText="1"/>
      <protection locked="0"/>
    </xf>
    <xf numFmtId="3" fontId="29" fillId="0" borderId="10" xfId="0" applyNumberFormat="1" applyFont="1" applyBorder="1" applyAlignment="1" applyProtection="1">
      <alignment horizontal="right" vertical="center"/>
    </xf>
    <xf numFmtId="3" fontId="28" fillId="35" borderId="45" xfId="10" applyNumberFormat="1" applyFont="1" applyFill="1" applyBorder="1" applyAlignment="1" applyProtection="1">
      <alignment horizontal="center" vertical="center"/>
    </xf>
    <xf numFmtId="0" fontId="36" fillId="35" borderId="0" xfId="10" applyFont="1" applyFill="1" applyBorder="1" applyAlignment="1" applyProtection="1">
      <alignment horizontal="center" vertical="center" wrapText="1"/>
      <protection locked="0"/>
    </xf>
    <xf numFmtId="0" fontId="36" fillId="35" borderId="0" xfId="10" applyFont="1" applyFill="1" applyBorder="1" applyAlignment="1" applyProtection="1">
      <alignment horizontal="center" vertical="center"/>
      <protection locked="0"/>
    </xf>
    <xf numFmtId="0" fontId="28" fillId="36" borderId="0" xfId="10" applyFont="1" applyFill="1" applyBorder="1" applyAlignment="1" applyProtection="1">
      <alignment horizontal="center" vertical="center"/>
      <protection locked="0"/>
    </xf>
    <xf numFmtId="3" fontId="28" fillId="36" borderId="0" xfId="10" applyNumberFormat="1" applyFont="1" applyFill="1" applyBorder="1" applyAlignment="1" applyProtection="1">
      <alignment horizontal="center" vertical="center"/>
    </xf>
    <xf numFmtId="0" fontId="28" fillId="35" borderId="0" xfId="10" applyFont="1" applyFill="1" applyBorder="1" applyAlignment="1" applyProtection="1">
      <alignment horizontal="center" vertical="center"/>
      <protection locked="0"/>
    </xf>
    <xf numFmtId="0" fontId="36" fillId="35" borderId="0" xfId="10" applyFont="1" applyFill="1" applyBorder="1" applyAlignment="1" applyProtection="1">
      <alignment horizontal="left" vertical="center" indent="1"/>
      <protection locked="0"/>
    </xf>
    <xf numFmtId="0" fontId="27" fillId="0" borderId="0" xfId="0" applyFont="1" applyAlignment="1" applyProtection="1">
      <alignment horizontal="left"/>
      <protection locked="0"/>
    </xf>
    <xf numFmtId="0" fontId="37" fillId="0" borderId="0" xfId="0" applyFont="1" applyAlignment="1" applyProtection="1">
      <alignment horizontal="left" vertical="top" wrapText="1"/>
      <protection locked="0"/>
    </xf>
    <xf numFmtId="0" fontId="38" fillId="0" borderId="0" xfId="0" applyFont="1" applyAlignment="1" applyProtection="1">
      <alignment horizontal="left" vertical="top" wrapText="1"/>
      <protection locked="0"/>
    </xf>
    <xf numFmtId="0" fontId="39" fillId="0" borderId="0" xfId="0" applyFont="1" applyAlignment="1" applyProtection="1">
      <alignment horizontal="left" vertical="top" wrapText="1"/>
      <protection locked="0"/>
    </xf>
    <xf numFmtId="0" fontId="40" fillId="0" borderId="0" xfId="0" applyFont="1" applyAlignment="1" applyProtection="1">
      <alignment horizontal="center" vertical="center"/>
      <protection locked="0"/>
    </xf>
    <xf numFmtId="0" fontId="40" fillId="0" borderId="0" xfId="0" applyFont="1" applyAlignment="1" applyProtection="1">
      <alignment horizontal="left" vertical="center" indent="1"/>
      <protection locked="0"/>
    </xf>
    <xf numFmtId="0" fontId="40" fillId="0" borderId="0" xfId="0" applyFont="1" applyAlignment="1" applyProtection="1">
      <alignment horizontal="center"/>
      <protection locked="0"/>
    </xf>
    <xf numFmtId="0" fontId="40" fillId="0" borderId="0" xfId="0" applyFont="1" applyProtection="1">
      <protection locked="0"/>
    </xf>
    <xf numFmtId="0" fontId="40" fillId="0" borderId="0" xfId="0" applyFont="1" applyAlignment="1" applyProtection="1">
      <alignment horizontal="left" vertical="center"/>
      <protection locked="0"/>
    </xf>
    <xf numFmtId="0" fontId="40" fillId="0" borderId="0" xfId="0" applyFont="1" applyAlignment="1" applyProtection="1">
      <protection locked="0"/>
    </xf>
    <xf numFmtId="0" fontId="37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21" fillId="0" borderId="0" xfId="0" applyFont="1" applyBorder="1" applyAlignment="1" applyProtection="1">
      <protection locked="0"/>
    </xf>
    <xf numFmtId="0" fontId="0" fillId="0" borderId="0" xfId="0" applyBorder="1" applyAlignment="1"/>
    <xf numFmtId="0" fontId="21" fillId="33" borderId="0" xfId="0" applyFont="1" applyFill="1" applyAlignment="1" applyProtection="1">
      <alignment vertical="top"/>
      <protection locked="0"/>
    </xf>
    <xf numFmtId="0" fontId="21" fillId="35" borderId="0" xfId="0" applyFont="1" applyFill="1" applyAlignment="1" applyProtection="1">
      <alignment vertical="top"/>
      <protection locked="0"/>
    </xf>
    <xf numFmtId="0" fontId="21" fillId="35" borderId="0" xfId="0" applyFont="1" applyFill="1" applyProtection="1">
      <protection locked="0"/>
    </xf>
    <xf numFmtId="0" fontId="21" fillId="35" borderId="0" xfId="0" applyFont="1" applyFill="1" applyAlignment="1" applyProtection="1">
      <alignment vertical="top" wrapText="1"/>
      <protection locked="0"/>
    </xf>
    <xf numFmtId="3" fontId="28" fillId="35" borderId="0" xfId="10" applyNumberFormat="1" applyFont="1" applyFill="1" applyBorder="1" applyAlignment="1" applyProtection="1">
      <alignment horizontal="center" vertical="center"/>
    </xf>
    <xf numFmtId="0" fontId="28" fillId="36" borderId="44" xfId="10" applyFont="1" applyFill="1" applyBorder="1" applyAlignment="1" applyProtection="1">
      <alignment horizontal="left" vertical="center"/>
      <protection locked="0"/>
    </xf>
    <xf numFmtId="0" fontId="28" fillId="36" borderId="45" xfId="10" applyFont="1" applyFill="1" applyBorder="1" applyAlignment="1" applyProtection="1">
      <alignment horizontal="left" vertical="center"/>
      <protection locked="0"/>
    </xf>
    <xf numFmtId="0" fontId="29" fillId="34" borderId="41" xfId="0" applyFont="1" applyFill="1" applyBorder="1" applyAlignment="1" applyProtection="1">
      <alignment horizontal="left" vertical="center" wrapText="1"/>
      <protection locked="0"/>
    </xf>
    <xf numFmtId="0" fontId="29" fillId="34" borderId="42" xfId="0" applyFont="1" applyFill="1" applyBorder="1" applyAlignment="1" applyProtection="1">
      <alignment horizontal="left" vertical="center" wrapText="1"/>
      <protection locked="0"/>
    </xf>
    <xf numFmtId="3" fontId="29" fillId="0" borderId="10" xfId="0" applyNumberFormat="1" applyFont="1" applyBorder="1" applyAlignment="1" applyProtection="1">
      <alignment horizontal="right" vertical="center" wrapText="1"/>
    </xf>
    <xf numFmtId="0" fontId="28" fillId="36" borderId="21" xfId="0" applyFont="1" applyFill="1" applyBorder="1" applyAlignment="1" applyProtection="1">
      <alignment horizontal="center" vertical="center" textRotation="90" wrapText="1"/>
      <protection locked="0"/>
    </xf>
    <xf numFmtId="0" fontId="28" fillId="36" borderId="31" xfId="0" applyFont="1" applyFill="1" applyBorder="1" applyAlignment="1" applyProtection="1">
      <alignment horizontal="center" vertical="center" textRotation="90" wrapText="1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3" fontId="29" fillId="0" borderId="10" xfId="0" applyNumberFormat="1" applyFont="1" applyBorder="1" applyAlignment="1" applyProtection="1">
      <alignment horizontal="right" vertical="center"/>
    </xf>
    <xf numFmtId="3" fontId="29" fillId="0" borderId="32" xfId="0" applyNumberFormat="1" applyFont="1" applyBorder="1" applyAlignment="1" applyProtection="1">
      <alignment horizontal="right" vertical="center"/>
    </xf>
    <xf numFmtId="0" fontId="29" fillId="0" borderId="25" xfId="0" applyFont="1" applyFill="1" applyBorder="1" applyAlignment="1" applyProtection="1">
      <alignment horizontal="left" vertical="center" wrapText="1"/>
      <protection locked="0"/>
    </xf>
    <xf numFmtId="0" fontId="29" fillId="0" borderId="10" xfId="0" applyFont="1" applyFill="1" applyBorder="1" applyAlignment="1" applyProtection="1">
      <alignment horizontal="left" vertical="center" wrapText="1"/>
      <protection locked="0"/>
    </xf>
    <xf numFmtId="0" fontId="29" fillId="34" borderId="25" xfId="0" applyFont="1" applyFill="1" applyBorder="1" applyAlignment="1" applyProtection="1">
      <alignment horizontal="left" vertical="center" wrapText="1"/>
      <protection locked="0"/>
    </xf>
    <xf numFmtId="0" fontId="29" fillId="34" borderId="10" xfId="0" applyFont="1" applyFill="1" applyBorder="1" applyAlignment="1" applyProtection="1">
      <alignment horizontal="left" vertical="center" wrapText="1"/>
      <protection locked="0"/>
    </xf>
    <xf numFmtId="3" fontId="29" fillId="0" borderId="32" xfId="0" applyNumberFormat="1" applyFont="1" applyBorder="1" applyAlignment="1" applyProtection="1">
      <alignment horizontal="right" vertical="center" wrapText="1"/>
    </xf>
    <xf numFmtId="3" fontId="29" fillId="36" borderId="10" xfId="24" applyNumberFormat="1" applyFont="1" applyFill="1" applyBorder="1" applyAlignment="1" applyProtection="1">
      <alignment horizontal="right" vertical="center" wrapText="1"/>
    </xf>
    <xf numFmtId="3" fontId="29" fillId="36" borderId="32" xfId="24" applyNumberFormat="1" applyFont="1" applyFill="1" applyBorder="1" applyAlignment="1" applyProtection="1">
      <alignment horizontal="right" vertical="center" wrapText="1"/>
    </xf>
    <xf numFmtId="0" fontId="23" fillId="35" borderId="0" xfId="1" applyFont="1" applyFill="1" applyBorder="1" applyAlignment="1" applyProtection="1">
      <alignment horizontal="center" vertical="center" wrapText="1"/>
      <protection locked="0"/>
    </xf>
    <xf numFmtId="164" fontId="24" fillId="0" borderId="0" xfId="2" applyNumberFormat="1" applyFont="1" applyBorder="1" applyAlignment="1" applyProtection="1">
      <alignment horizontal="center"/>
    </xf>
    <xf numFmtId="0" fontId="28" fillId="36" borderId="10" xfId="0" applyFont="1" applyFill="1" applyBorder="1" applyAlignment="1" applyProtection="1">
      <alignment horizontal="center" vertical="center" textRotation="90"/>
      <protection locked="0"/>
    </xf>
    <xf numFmtId="0" fontId="28" fillId="36" borderId="32" xfId="0" applyFont="1" applyFill="1" applyBorder="1" applyAlignment="1" applyProtection="1">
      <alignment horizontal="center" vertical="center" textRotation="90"/>
      <protection locked="0"/>
    </xf>
    <xf numFmtId="0" fontId="28" fillId="36" borderId="21" xfId="0" applyFont="1" applyFill="1" applyBorder="1" applyAlignment="1" applyProtection="1">
      <alignment horizontal="center" vertical="center"/>
      <protection locked="0"/>
    </xf>
    <xf numFmtId="0" fontId="28" fillId="36" borderId="10" xfId="0" applyFont="1" applyFill="1" applyBorder="1" applyAlignment="1" applyProtection="1">
      <alignment horizontal="center" vertical="center"/>
      <protection locked="0"/>
    </xf>
    <xf numFmtId="3" fontId="29" fillId="0" borderId="42" xfId="0" applyNumberFormat="1" applyFont="1" applyBorder="1" applyAlignment="1" applyProtection="1">
      <alignment horizontal="right" vertical="center" wrapText="1"/>
    </xf>
    <xf numFmtId="0" fontId="28" fillId="36" borderId="44" xfId="0" applyFont="1" applyFill="1" applyBorder="1" applyAlignment="1" applyProtection="1">
      <alignment horizontal="center" vertical="center"/>
    </xf>
    <xf numFmtId="0" fontId="28" fillId="36" borderId="45" xfId="0" applyFont="1" applyFill="1" applyBorder="1" applyAlignment="1" applyProtection="1">
      <alignment horizontal="center" vertical="center"/>
    </xf>
    <xf numFmtId="3" fontId="28" fillId="36" borderId="45" xfId="0" applyNumberFormat="1" applyFont="1" applyFill="1" applyBorder="1" applyAlignment="1" applyProtection="1">
      <alignment horizontal="center" vertical="center"/>
    </xf>
    <xf numFmtId="3" fontId="28" fillId="36" borderId="46" xfId="0" applyNumberFormat="1" applyFont="1" applyFill="1" applyBorder="1" applyAlignment="1" applyProtection="1">
      <alignment horizontal="center" vertical="center"/>
    </xf>
    <xf numFmtId="0" fontId="21" fillId="33" borderId="0" xfId="0" applyFont="1" applyFill="1" applyAlignment="1" applyProtection="1">
      <alignment horizontal="left" vertical="top"/>
      <protection locked="0"/>
    </xf>
    <xf numFmtId="3" fontId="28" fillId="36" borderId="45" xfId="10" applyNumberFormat="1" applyFont="1" applyFill="1" applyBorder="1" applyAlignment="1" applyProtection="1">
      <alignment horizontal="center" vertical="center"/>
    </xf>
    <xf numFmtId="3" fontId="28" fillId="36" borderId="46" xfId="10" applyNumberFormat="1" applyFont="1" applyFill="1" applyBorder="1" applyAlignment="1" applyProtection="1">
      <alignment horizontal="center" vertical="center"/>
    </xf>
    <xf numFmtId="0" fontId="29" fillId="33" borderId="25" xfId="24" applyFont="1" applyFill="1" applyBorder="1" applyAlignment="1" applyProtection="1">
      <alignment vertical="center" wrapText="1"/>
      <protection locked="0"/>
    </xf>
    <xf numFmtId="0" fontId="29" fillId="33" borderId="10" xfId="24" applyFont="1" applyFill="1" applyBorder="1" applyAlignment="1" applyProtection="1">
      <alignment vertical="center" wrapText="1"/>
      <protection locked="0"/>
    </xf>
    <xf numFmtId="3" fontId="28" fillId="33" borderId="45" xfId="10" applyNumberFormat="1" applyFont="1" applyFill="1" applyBorder="1" applyAlignment="1" applyProtection="1">
      <alignment horizontal="center" vertical="center"/>
    </xf>
    <xf numFmtId="3" fontId="28" fillId="33" borderId="46" xfId="10" applyNumberFormat="1" applyFont="1" applyFill="1" applyBorder="1" applyAlignment="1" applyProtection="1">
      <alignment horizontal="center" vertical="center"/>
    </xf>
    <xf numFmtId="0" fontId="28" fillId="33" borderId="20" xfId="0" applyFont="1" applyFill="1" applyBorder="1" applyAlignment="1" applyProtection="1">
      <alignment horizontal="center" vertical="center"/>
      <protection locked="0"/>
    </xf>
    <xf numFmtId="0" fontId="28" fillId="33" borderId="21" xfId="0" applyFont="1" applyFill="1" applyBorder="1" applyAlignment="1" applyProtection="1">
      <alignment horizontal="center" vertical="center"/>
      <protection locked="0"/>
    </xf>
    <xf numFmtId="0" fontId="28" fillId="33" borderId="25" xfId="0" applyFont="1" applyFill="1" applyBorder="1" applyAlignment="1" applyProtection="1">
      <alignment horizontal="center" vertical="center"/>
      <protection locked="0"/>
    </xf>
    <xf numFmtId="0" fontId="28" fillId="33" borderId="10" xfId="0" applyFont="1" applyFill="1" applyBorder="1" applyAlignment="1" applyProtection="1">
      <alignment horizontal="center" vertical="center"/>
      <protection locked="0"/>
    </xf>
    <xf numFmtId="0" fontId="28" fillId="33" borderId="10" xfId="0" applyFont="1" applyFill="1" applyBorder="1" applyAlignment="1" applyProtection="1">
      <alignment horizontal="center" vertical="center" wrapText="1"/>
      <protection locked="0"/>
    </xf>
    <xf numFmtId="0" fontId="29" fillId="33" borderId="41" xfId="24" applyFont="1" applyFill="1" applyBorder="1" applyAlignment="1" applyProtection="1">
      <alignment vertical="center" wrapText="1"/>
      <protection locked="0"/>
    </xf>
    <xf numFmtId="0" fontId="29" fillId="33" borderId="42" xfId="24" applyFont="1" applyFill="1" applyBorder="1" applyAlignment="1" applyProtection="1">
      <alignment vertical="center" wrapText="1"/>
      <protection locked="0"/>
    </xf>
    <xf numFmtId="0" fontId="28" fillId="36" borderId="44" xfId="10" applyFont="1" applyFill="1" applyBorder="1" applyAlignment="1" applyProtection="1">
      <alignment horizontal="center" vertical="center"/>
      <protection locked="0"/>
    </xf>
    <xf numFmtId="0" fontId="28" fillId="36" borderId="45" xfId="10" applyFont="1" applyFill="1" applyBorder="1" applyAlignment="1" applyProtection="1">
      <alignment horizontal="center" vertical="center"/>
      <protection locked="0"/>
    </xf>
    <xf numFmtId="3" fontId="29" fillId="0" borderId="10" xfId="0" applyNumberFormat="1" applyFont="1" applyBorder="1" applyAlignment="1" applyProtection="1">
      <alignment horizontal="center" vertical="center"/>
    </xf>
    <xf numFmtId="0" fontId="28" fillId="33" borderId="21" xfId="0" applyFont="1" applyFill="1" applyBorder="1" applyAlignment="1" applyProtection="1">
      <alignment horizontal="center" vertical="center"/>
    </xf>
    <xf numFmtId="0" fontId="28" fillId="33" borderId="31" xfId="0" applyFont="1" applyFill="1" applyBorder="1" applyAlignment="1" applyProtection="1">
      <alignment horizontal="center" vertical="center"/>
    </xf>
    <xf numFmtId="0" fontId="28" fillId="33" borderId="32" xfId="0" applyFont="1" applyFill="1" applyBorder="1" applyAlignment="1" applyProtection="1">
      <alignment horizontal="center" vertical="center" wrapText="1"/>
      <protection locked="0"/>
    </xf>
    <xf numFmtId="0" fontId="29" fillId="0" borderId="41" xfId="0" applyFont="1" applyFill="1" applyBorder="1" applyAlignment="1" applyProtection="1">
      <alignment horizontal="left" vertical="center" indent="1"/>
      <protection locked="0"/>
    </xf>
    <xf numFmtId="0" fontId="29" fillId="0" borderId="42" xfId="0" applyFont="1" applyFill="1" applyBorder="1" applyAlignment="1" applyProtection="1">
      <alignment horizontal="left" vertical="center" indent="1"/>
      <protection locked="0"/>
    </xf>
    <xf numFmtId="3" fontId="29" fillId="0" borderId="32" xfId="0" applyNumberFormat="1" applyFont="1" applyBorder="1" applyAlignment="1" applyProtection="1">
      <alignment horizontal="center" vertical="center"/>
    </xf>
    <xf numFmtId="0" fontId="21" fillId="35" borderId="0" xfId="0" applyFont="1" applyFill="1" applyAlignment="1" applyProtection="1">
      <alignment horizontal="left" vertical="top"/>
      <protection locked="0"/>
    </xf>
    <xf numFmtId="0" fontId="29" fillId="0" borderId="25" xfId="0" applyFont="1" applyFill="1" applyBorder="1" applyAlignment="1" applyProtection="1">
      <alignment vertical="center" wrapText="1"/>
      <protection locked="0"/>
    </xf>
    <xf numFmtId="0" fontId="29" fillId="0" borderId="10" xfId="0" applyFont="1" applyFill="1" applyBorder="1" applyAlignment="1" applyProtection="1">
      <alignment vertical="center" wrapText="1"/>
      <protection locked="0"/>
    </xf>
    <xf numFmtId="0" fontId="28" fillId="36" borderId="31" xfId="0" applyFont="1" applyFill="1" applyBorder="1" applyAlignment="1" applyProtection="1">
      <alignment horizontal="center" vertical="center"/>
      <protection locked="0"/>
    </xf>
    <xf numFmtId="0" fontId="28" fillId="35" borderId="44" xfId="10" applyFont="1" applyFill="1" applyBorder="1" applyAlignment="1" applyProtection="1">
      <alignment horizontal="center" vertical="center" wrapText="1"/>
      <protection locked="0"/>
    </xf>
    <xf numFmtId="0" fontId="28" fillId="35" borderId="45" xfId="10" applyFont="1" applyFill="1" applyBorder="1" applyAlignment="1" applyProtection="1">
      <alignment horizontal="center" vertical="center" wrapText="1"/>
      <protection locked="0"/>
    </xf>
    <xf numFmtId="0" fontId="28" fillId="35" borderId="21" xfId="0" applyFont="1" applyFill="1" applyBorder="1" applyAlignment="1" applyProtection="1">
      <alignment horizontal="center" vertical="center"/>
      <protection locked="0"/>
    </xf>
    <xf numFmtId="3" fontId="29" fillId="35" borderId="29" xfId="0" applyNumberFormat="1" applyFont="1" applyFill="1" applyBorder="1" applyAlignment="1" applyProtection="1">
      <alignment horizontal="right" vertical="center" wrapText="1"/>
    </xf>
    <xf numFmtId="3" fontId="29" fillId="35" borderId="37" xfId="0" applyNumberFormat="1" applyFont="1" applyFill="1" applyBorder="1" applyAlignment="1" applyProtection="1">
      <alignment horizontal="right" vertical="center" wrapText="1"/>
    </xf>
    <xf numFmtId="3" fontId="29" fillId="35" borderId="30" xfId="0" applyNumberFormat="1" applyFont="1" applyFill="1" applyBorder="1" applyAlignment="1" applyProtection="1">
      <alignment horizontal="right" vertical="center" wrapText="1"/>
    </xf>
    <xf numFmtId="0" fontId="29" fillId="36" borderId="25" xfId="0" applyFont="1" applyFill="1" applyBorder="1" applyAlignment="1" applyProtection="1">
      <alignment vertical="center" wrapText="1"/>
      <protection locked="0"/>
    </xf>
    <xf numFmtId="0" fontId="29" fillId="36" borderId="10" xfId="0" applyFont="1" applyFill="1" applyBorder="1" applyAlignment="1" applyProtection="1">
      <alignment vertical="center" wrapText="1"/>
      <protection locked="0"/>
    </xf>
    <xf numFmtId="0" fontId="29" fillId="36" borderId="25" xfId="24" applyFont="1" applyFill="1" applyBorder="1" applyAlignment="1" applyProtection="1">
      <alignment vertical="center" wrapText="1"/>
      <protection locked="0"/>
    </xf>
    <xf numFmtId="0" fontId="29" fillId="36" borderId="10" xfId="24" applyFont="1" applyFill="1" applyBorder="1" applyAlignment="1" applyProtection="1">
      <alignment vertical="center" wrapText="1"/>
      <protection locked="0"/>
    </xf>
    <xf numFmtId="0" fontId="28" fillId="35" borderId="22" xfId="0" applyFont="1" applyFill="1" applyBorder="1" applyAlignment="1" applyProtection="1">
      <alignment horizontal="center" vertical="center" wrapText="1"/>
      <protection locked="0"/>
    </xf>
    <xf numFmtId="0" fontId="28" fillId="35" borderId="23" xfId="0" applyFont="1" applyFill="1" applyBorder="1" applyAlignment="1" applyProtection="1">
      <alignment horizontal="center" vertical="center" wrapText="1"/>
      <protection locked="0"/>
    </xf>
    <xf numFmtId="0" fontId="28" fillId="35" borderId="24" xfId="0" applyFont="1" applyFill="1" applyBorder="1" applyAlignment="1" applyProtection="1">
      <alignment horizontal="center" vertical="center" wrapText="1"/>
      <protection locked="0"/>
    </xf>
    <xf numFmtId="3" fontId="28" fillId="35" borderId="45" xfId="10" applyNumberFormat="1" applyFont="1" applyFill="1" applyBorder="1" applyAlignment="1" applyProtection="1">
      <alignment horizontal="center" vertical="center"/>
    </xf>
    <xf numFmtId="3" fontId="28" fillId="35" borderId="46" xfId="10" applyNumberFormat="1" applyFont="1" applyFill="1" applyBorder="1" applyAlignment="1" applyProtection="1">
      <alignment horizontal="center" vertical="center"/>
    </xf>
    <xf numFmtId="0" fontId="40" fillId="0" borderId="0" xfId="0" applyFont="1" applyAlignment="1" applyProtection="1">
      <alignment horizontal="left" vertical="center"/>
      <protection locked="0"/>
    </xf>
    <xf numFmtId="0" fontId="29" fillId="0" borderId="41" xfId="24" applyFont="1" applyFill="1" applyBorder="1" applyAlignment="1" applyProtection="1">
      <alignment horizontal="left" vertical="center" indent="1"/>
      <protection locked="0"/>
    </xf>
    <xf numFmtId="0" fontId="29" fillId="0" borderId="42" xfId="24" applyFont="1" applyFill="1" applyBorder="1" applyAlignment="1" applyProtection="1">
      <alignment horizontal="left" vertical="center" indent="1"/>
      <protection locked="0"/>
    </xf>
    <xf numFmtId="3" fontId="29" fillId="0" borderId="42" xfId="24" applyNumberFormat="1" applyFont="1" applyFill="1" applyBorder="1" applyAlignment="1" applyProtection="1">
      <alignment horizontal="right" vertical="center"/>
    </xf>
    <xf numFmtId="3" fontId="28" fillId="34" borderId="45" xfId="0" applyNumberFormat="1" applyFont="1" applyFill="1" applyBorder="1" applyAlignment="1" applyProtection="1">
      <alignment horizontal="center" vertical="center"/>
    </xf>
    <xf numFmtId="3" fontId="28" fillId="34" borderId="46" xfId="0" applyNumberFormat="1" applyFont="1" applyFill="1" applyBorder="1" applyAlignment="1" applyProtection="1">
      <alignment horizontal="center" vertical="center"/>
    </xf>
    <xf numFmtId="3" fontId="29" fillId="34" borderId="10" xfId="0" applyNumberFormat="1" applyFont="1" applyFill="1" applyBorder="1" applyAlignment="1" applyProtection="1">
      <alignment horizontal="right" vertical="center"/>
    </xf>
    <xf numFmtId="3" fontId="29" fillId="35" borderId="42" xfId="0" applyNumberFormat="1" applyFont="1" applyFill="1" applyBorder="1" applyAlignment="1" applyProtection="1">
      <alignment horizontal="right" vertical="center"/>
    </xf>
    <xf numFmtId="0" fontId="29" fillId="35" borderId="41" xfId="0" applyFont="1" applyFill="1" applyBorder="1" applyAlignment="1" applyProtection="1">
      <alignment horizontal="left" vertical="center" wrapText="1"/>
    </xf>
    <xf numFmtId="0" fontId="29" fillId="35" borderId="42" xfId="0" applyFont="1" applyFill="1" applyBorder="1" applyAlignment="1" applyProtection="1">
      <alignment horizontal="left" vertical="center" wrapText="1"/>
    </xf>
    <xf numFmtId="0" fontId="28" fillId="36" borderId="44" xfId="10" applyFont="1" applyFill="1" applyBorder="1" applyAlignment="1" applyProtection="1">
      <alignment vertical="center" wrapText="1"/>
    </xf>
    <xf numFmtId="0" fontId="28" fillId="36" borderId="45" xfId="10" applyFont="1" applyFill="1" applyBorder="1" applyAlignment="1" applyProtection="1">
      <alignment vertical="center" wrapText="1"/>
    </xf>
    <xf numFmtId="0" fontId="28" fillId="35" borderId="20" xfId="0" applyFont="1" applyFill="1" applyBorder="1" applyAlignment="1" applyProtection="1">
      <alignment horizontal="center" vertical="center" wrapText="1"/>
      <protection locked="0"/>
    </xf>
    <xf numFmtId="0" fontId="28" fillId="35" borderId="21" xfId="0" applyFont="1" applyFill="1" applyBorder="1" applyAlignment="1" applyProtection="1">
      <alignment horizontal="center" vertical="center" wrapText="1"/>
      <protection locked="0"/>
    </xf>
    <xf numFmtId="0" fontId="28" fillId="35" borderId="25" xfId="0" applyFont="1" applyFill="1" applyBorder="1" applyAlignment="1" applyProtection="1">
      <alignment horizontal="center" vertical="center" wrapText="1"/>
      <protection locked="0"/>
    </xf>
    <xf numFmtId="0" fontId="28" fillId="35" borderId="10" xfId="0" applyFont="1" applyFill="1" applyBorder="1" applyAlignment="1" applyProtection="1">
      <alignment horizontal="center" vertical="center" wrapText="1"/>
      <protection locked="0"/>
    </xf>
    <xf numFmtId="0" fontId="34" fillId="35" borderId="21" xfId="0" applyFont="1" applyFill="1" applyBorder="1" applyAlignment="1" applyProtection="1">
      <alignment horizontal="center" vertical="center" wrapText="1"/>
    </xf>
    <xf numFmtId="0" fontId="29" fillId="0" borderId="41" xfId="0" applyFont="1" applyFill="1" applyBorder="1" applyAlignment="1" applyProtection="1">
      <alignment horizontal="left" vertical="center" wrapText="1"/>
      <protection locked="0"/>
    </xf>
    <xf numFmtId="0" fontId="29" fillId="0" borderId="42" xfId="0" applyFont="1" applyFill="1" applyBorder="1" applyAlignment="1" applyProtection="1">
      <alignment horizontal="left" vertical="center" wrapText="1"/>
      <protection locked="0"/>
    </xf>
    <xf numFmtId="0" fontId="28" fillId="36" borderId="52" xfId="10" applyFont="1" applyFill="1" applyBorder="1" applyAlignment="1" applyProtection="1">
      <alignment horizontal="center" vertical="center"/>
    </xf>
    <xf numFmtId="0" fontId="29" fillId="34" borderId="10" xfId="43" applyFont="1" applyFill="1" applyBorder="1" applyAlignment="1" applyProtection="1">
      <alignment horizontal="right" vertical="center"/>
    </xf>
    <xf numFmtId="0" fontId="29" fillId="35" borderId="10" xfId="43" applyFont="1" applyFill="1" applyBorder="1" applyAlignment="1" applyProtection="1">
      <alignment horizontal="right" vertical="center"/>
    </xf>
    <xf numFmtId="0" fontId="29" fillId="35" borderId="42" xfId="43" applyFont="1" applyFill="1" applyBorder="1" applyAlignment="1" applyProtection="1">
      <alignment horizontal="right" vertical="center"/>
    </xf>
    <xf numFmtId="0" fontId="28" fillId="36" borderId="47" xfId="10" applyFont="1" applyFill="1" applyBorder="1" applyAlignment="1" applyProtection="1">
      <alignment horizontal="center" vertical="center"/>
    </xf>
    <xf numFmtId="0" fontId="28" fillId="36" borderId="48" xfId="10" applyFont="1" applyFill="1" applyBorder="1" applyAlignment="1" applyProtection="1">
      <alignment horizontal="center" vertical="center"/>
    </xf>
    <xf numFmtId="0" fontId="29" fillId="35" borderId="11" xfId="43" applyFont="1" applyFill="1" applyBorder="1" applyAlignment="1" applyProtection="1">
      <alignment horizontal="right" vertical="center"/>
    </xf>
    <xf numFmtId="0" fontId="29" fillId="35" borderId="13" xfId="43" applyFont="1" applyFill="1" applyBorder="1" applyAlignment="1" applyProtection="1">
      <alignment horizontal="right" vertical="center"/>
    </xf>
    <xf numFmtId="0" fontId="28" fillId="35" borderId="20" xfId="0" applyFont="1" applyFill="1" applyBorder="1" applyAlignment="1" applyProtection="1">
      <alignment horizontal="center" vertical="center"/>
      <protection locked="0"/>
    </xf>
    <xf numFmtId="0" fontId="29" fillId="34" borderId="25" xfId="0" applyFont="1" applyFill="1" applyBorder="1" applyAlignment="1" applyProtection="1">
      <alignment horizontal="left" vertical="center"/>
    </xf>
    <xf numFmtId="0" fontId="29" fillId="34" borderId="10" xfId="0" applyFont="1" applyFill="1" applyBorder="1" applyAlignment="1" applyProtection="1">
      <alignment horizontal="left" vertical="center"/>
    </xf>
    <xf numFmtId="0" fontId="28" fillId="34" borderId="44" xfId="24" applyFont="1" applyFill="1" applyBorder="1" applyAlignment="1" applyProtection="1">
      <alignment horizontal="center" vertical="center" wrapText="1"/>
      <protection locked="0"/>
    </xf>
    <xf numFmtId="0" fontId="28" fillId="34" borderId="45" xfId="24" applyFont="1" applyFill="1" applyBorder="1" applyAlignment="1" applyProtection="1">
      <alignment horizontal="center" vertical="center" wrapText="1"/>
      <protection locked="0"/>
    </xf>
    <xf numFmtId="0" fontId="28" fillId="36" borderId="21" xfId="0" applyFont="1" applyFill="1" applyBorder="1" applyAlignment="1" applyProtection="1">
      <alignment horizontal="center" vertical="center" wrapText="1"/>
    </xf>
    <xf numFmtId="0" fontId="28" fillId="36" borderId="31" xfId="0" applyFont="1" applyFill="1" applyBorder="1" applyAlignment="1" applyProtection="1">
      <alignment horizontal="center" vertical="center" wrapText="1"/>
    </xf>
    <xf numFmtId="3" fontId="29" fillId="36" borderId="10" xfId="24" applyNumberFormat="1" applyFont="1" applyFill="1" applyBorder="1" applyAlignment="1" applyProtection="1">
      <alignment horizontal="right" vertical="center"/>
    </xf>
    <xf numFmtId="0" fontId="29" fillId="36" borderId="25" xfId="24" applyFont="1" applyFill="1" applyBorder="1" applyAlignment="1" applyProtection="1">
      <alignment horizontal="left" vertical="center" wrapText="1"/>
    </xf>
    <xf numFmtId="0" fontId="29" fillId="36" borderId="10" xfId="24" applyFont="1" applyFill="1" applyBorder="1" applyAlignment="1" applyProtection="1">
      <alignment horizontal="left" vertical="center" wrapText="1"/>
    </xf>
    <xf numFmtId="0" fontId="29" fillId="0" borderId="25" xfId="0" applyFont="1" applyFill="1" applyBorder="1" applyAlignment="1" applyProtection="1">
      <alignment horizontal="left" vertical="center" wrapText="1"/>
    </xf>
    <xf numFmtId="0" fontId="29" fillId="0" borderId="10" xfId="0" applyFont="1" applyFill="1" applyBorder="1" applyAlignment="1" applyProtection="1">
      <alignment horizontal="left" vertical="center" wrapText="1"/>
    </xf>
    <xf numFmtId="0" fontId="28" fillId="36" borderId="20" xfId="0" applyFont="1" applyFill="1" applyBorder="1" applyAlignment="1" applyProtection="1">
      <alignment horizontal="center" vertical="center"/>
      <protection locked="0"/>
    </xf>
    <xf numFmtId="0" fontId="28" fillId="36" borderId="25" xfId="0" applyFont="1" applyFill="1" applyBorder="1" applyAlignment="1" applyProtection="1">
      <alignment horizontal="center" vertical="center"/>
      <protection locked="0"/>
    </xf>
    <xf numFmtId="0" fontId="29" fillId="0" borderId="41" xfId="0" applyFont="1" applyFill="1" applyBorder="1" applyAlignment="1" applyProtection="1">
      <alignment horizontal="left" vertical="center" wrapText="1"/>
    </xf>
    <xf numFmtId="0" fontId="29" fillId="0" borderId="42" xfId="0" applyFont="1" applyFill="1" applyBorder="1" applyAlignment="1" applyProtection="1">
      <alignment horizontal="left" vertical="center" wrapText="1"/>
    </xf>
    <xf numFmtId="3" fontId="29" fillId="0" borderId="42" xfId="0" applyNumberFormat="1" applyFont="1" applyBorder="1" applyAlignment="1" applyProtection="1">
      <alignment horizontal="right" vertical="center"/>
    </xf>
    <xf numFmtId="3" fontId="29" fillId="0" borderId="43" xfId="0" applyNumberFormat="1" applyFont="1" applyBorder="1" applyAlignment="1" applyProtection="1">
      <alignment horizontal="right" vertical="center" wrapText="1"/>
    </xf>
    <xf numFmtId="3" fontId="29" fillId="0" borderId="42" xfId="0" applyNumberFormat="1" applyFont="1" applyFill="1" applyBorder="1" applyAlignment="1" applyProtection="1">
      <alignment horizontal="right" vertical="center"/>
    </xf>
    <xf numFmtId="3" fontId="29" fillId="0" borderId="10" xfId="0" applyNumberFormat="1" applyFont="1" applyFill="1" applyBorder="1" applyAlignment="1" applyProtection="1">
      <alignment horizontal="right" vertical="center"/>
    </xf>
    <xf numFmtId="0" fontId="34" fillId="35" borderId="31" xfId="0" applyFont="1" applyFill="1" applyBorder="1" applyAlignment="1" applyProtection="1">
      <alignment horizontal="center" vertical="center" wrapText="1"/>
    </xf>
    <xf numFmtId="0" fontId="29" fillId="34" borderId="32" xfId="43" applyFont="1" applyFill="1" applyBorder="1" applyAlignment="1" applyProtection="1">
      <alignment horizontal="right" vertical="center"/>
    </xf>
    <xf numFmtId="0" fontId="29" fillId="35" borderId="32" xfId="43" applyFont="1" applyFill="1" applyBorder="1" applyAlignment="1" applyProtection="1">
      <alignment horizontal="right" vertical="center"/>
    </xf>
    <xf numFmtId="0" fontId="29" fillId="34" borderId="25" xfId="24" applyFont="1" applyFill="1" applyBorder="1" applyAlignment="1" applyProtection="1">
      <alignment horizontal="left" vertical="center" wrapText="1"/>
      <protection locked="0"/>
    </xf>
    <xf numFmtId="0" fontId="29" fillId="34" borderId="10" xfId="24" applyFont="1" applyFill="1" applyBorder="1" applyAlignment="1" applyProtection="1">
      <alignment horizontal="left" vertical="center" wrapText="1"/>
      <protection locked="0"/>
    </xf>
    <xf numFmtId="0" fontId="29" fillId="35" borderId="43" xfId="43" applyFont="1" applyFill="1" applyBorder="1" applyAlignment="1" applyProtection="1">
      <alignment horizontal="right" vertical="center"/>
    </xf>
    <xf numFmtId="0" fontId="28" fillId="35" borderId="20" xfId="0" applyFont="1" applyFill="1" applyBorder="1" applyAlignment="1" applyProtection="1">
      <alignment horizontal="center"/>
    </xf>
    <xf numFmtId="0" fontId="28" fillId="35" borderId="21" xfId="0" applyFont="1" applyFill="1" applyBorder="1" applyAlignment="1" applyProtection="1">
      <alignment horizontal="center"/>
    </xf>
    <xf numFmtId="0" fontId="28" fillId="35" borderId="31" xfId="0" applyFont="1" applyFill="1" applyBorder="1" applyAlignment="1" applyProtection="1">
      <alignment horizontal="center"/>
    </xf>
    <xf numFmtId="0" fontId="28" fillId="35" borderId="11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35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4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36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3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6" xfId="44" applyFont="1" applyFill="1" applyBorder="1" applyAlignment="1" applyProtection="1">
      <alignment horizontal="center" vertical="center" textRotation="90" wrapText="1"/>
      <protection locked="0"/>
    </xf>
    <xf numFmtId="0" fontId="29" fillId="34" borderId="10" xfId="0" applyFont="1" applyFill="1" applyBorder="1" applyAlignment="1" applyProtection="1">
      <alignment horizontal="right" vertical="center"/>
    </xf>
    <xf numFmtId="0" fontId="27" fillId="0" borderId="0" xfId="0" applyFont="1" applyAlignment="1" applyProtection="1">
      <alignment horizontal="left" vertical="center"/>
      <protection locked="0"/>
    </xf>
    <xf numFmtId="0" fontId="28" fillId="35" borderId="21" xfId="0" applyFont="1" applyFill="1" applyBorder="1" applyAlignment="1" applyProtection="1">
      <alignment horizontal="center" vertical="center"/>
    </xf>
    <xf numFmtId="0" fontId="28" fillId="35" borderId="31" xfId="0" applyFont="1" applyFill="1" applyBorder="1" applyAlignment="1" applyProtection="1">
      <alignment horizontal="center" vertical="center"/>
    </xf>
    <xf numFmtId="0" fontId="28" fillId="35" borderId="10" xfId="44" applyFont="1" applyFill="1" applyBorder="1" applyAlignment="1" applyProtection="1">
      <alignment horizontal="center" vertical="center"/>
      <protection locked="0"/>
    </xf>
    <xf numFmtId="0" fontId="28" fillId="35" borderId="32" xfId="44" applyFont="1" applyFill="1" applyBorder="1" applyAlignment="1" applyProtection="1">
      <alignment horizontal="center" vertical="center"/>
      <protection locked="0"/>
    </xf>
    <xf numFmtId="0" fontId="28" fillId="35" borderId="10" xfId="44" applyFont="1" applyFill="1" applyBorder="1" applyAlignment="1" applyProtection="1">
      <alignment horizontal="center" vertical="center" wrapText="1"/>
      <protection locked="0"/>
    </xf>
    <xf numFmtId="0" fontId="28" fillId="35" borderId="17" xfId="44" applyFont="1" applyFill="1" applyBorder="1" applyAlignment="1" applyProtection="1">
      <alignment horizontal="center" vertical="center"/>
      <protection locked="0"/>
    </xf>
    <xf numFmtId="0" fontId="28" fillId="35" borderId="18" xfId="44" applyFont="1" applyFill="1" applyBorder="1" applyAlignment="1" applyProtection="1">
      <alignment horizontal="center" vertical="center"/>
      <protection locked="0"/>
    </xf>
    <xf numFmtId="0" fontId="28" fillId="35" borderId="19" xfId="44" applyFont="1" applyFill="1" applyBorder="1" applyAlignment="1" applyProtection="1">
      <alignment horizontal="center" vertical="center"/>
      <protection locked="0"/>
    </xf>
    <xf numFmtId="0" fontId="28" fillId="36" borderId="49" xfId="10" applyFont="1" applyFill="1" applyBorder="1" applyAlignment="1" applyProtection="1">
      <alignment horizontal="center" vertical="center"/>
    </xf>
    <xf numFmtId="0" fontId="21" fillId="0" borderId="0" xfId="0" applyFont="1" applyProtection="1">
      <protection locked="0"/>
    </xf>
    <xf numFmtId="0" fontId="29" fillId="35" borderId="35" xfId="43" applyFont="1" applyFill="1" applyBorder="1" applyAlignment="1" applyProtection="1">
      <alignment horizontal="right" vertical="center"/>
    </xf>
    <xf numFmtId="0" fontId="28" fillId="35" borderId="20" xfId="44" applyFont="1" applyFill="1" applyBorder="1" applyAlignment="1" applyProtection="1">
      <alignment horizontal="center" vertical="center"/>
      <protection locked="0"/>
    </xf>
    <xf numFmtId="0" fontId="28" fillId="35" borderId="21" xfId="44" applyFont="1" applyFill="1" applyBorder="1" applyAlignment="1" applyProtection="1">
      <alignment horizontal="center" vertical="center"/>
      <protection locked="0"/>
    </xf>
    <xf numFmtId="0" fontId="28" fillId="35" borderId="25" xfId="44" applyFont="1" applyFill="1" applyBorder="1" applyAlignment="1" applyProtection="1">
      <alignment horizontal="center" vertical="center"/>
      <protection locked="0"/>
    </xf>
    <xf numFmtId="0" fontId="29" fillId="34" borderId="17" xfId="43" applyFont="1" applyFill="1" applyBorder="1" applyAlignment="1" applyProtection="1">
      <alignment horizontal="right" vertical="center"/>
    </xf>
    <xf numFmtId="0" fontId="29" fillId="34" borderId="19" xfId="43" applyFont="1" applyFill="1" applyBorder="1" applyAlignment="1" applyProtection="1">
      <alignment horizontal="right" vertical="center"/>
    </xf>
    <xf numFmtId="0" fontId="29" fillId="35" borderId="17" xfId="43" applyFont="1" applyFill="1" applyBorder="1" applyAlignment="1" applyProtection="1">
      <alignment horizontal="right" vertical="center"/>
    </xf>
    <xf numFmtId="0" fontId="29" fillId="35" borderId="19" xfId="43" applyFont="1" applyFill="1" applyBorder="1" applyAlignment="1" applyProtection="1">
      <alignment horizontal="right" vertical="center"/>
    </xf>
    <xf numFmtId="0" fontId="28" fillId="35" borderId="33" xfId="44" applyFont="1" applyFill="1" applyBorder="1" applyAlignment="1" applyProtection="1">
      <alignment horizontal="center" vertical="center" textRotation="90"/>
      <protection locked="0"/>
    </xf>
    <xf numFmtId="0" fontId="28" fillId="35" borderId="12" xfId="44" applyFont="1" applyFill="1" applyBorder="1" applyAlignment="1" applyProtection="1">
      <alignment horizontal="center" vertical="center" textRotation="90"/>
      <protection locked="0"/>
    </xf>
    <xf numFmtId="0" fontId="28" fillId="35" borderId="13" xfId="44" applyFont="1" applyFill="1" applyBorder="1" applyAlignment="1" applyProtection="1">
      <alignment horizontal="center" vertical="center" textRotation="90"/>
      <protection locked="0"/>
    </xf>
    <xf numFmtId="0" fontId="28" fillId="35" borderId="34" xfId="44" applyFont="1" applyFill="1" applyBorder="1" applyAlignment="1" applyProtection="1">
      <alignment horizontal="center" vertical="center" textRotation="90"/>
      <protection locked="0"/>
    </xf>
    <xf numFmtId="0" fontId="28" fillId="35" borderId="15" xfId="44" applyFont="1" applyFill="1" applyBorder="1" applyAlignment="1" applyProtection="1">
      <alignment horizontal="center" vertical="center" textRotation="90"/>
      <protection locked="0"/>
    </xf>
    <xf numFmtId="0" fontId="28" fillId="35" borderId="16" xfId="44" applyFont="1" applyFill="1" applyBorder="1" applyAlignment="1" applyProtection="1">
      <alignment horizontal="center" vertical="center" textRotation="90"/>
      <protection locked="0"/>
    </xf>
    <xf numFmtId="0" fontId="28" fillId="36" borderId="45" xfId="10" applyFont="1" applyFill="1" applyBorder="1" applyAlignment="1" applyProtection="1">
      <alignment horizontal="center" vertical="center"/>
    </xf>
    <xf numFmtId="0" fontId="28" fillId="36" borderId="46" xfId="10" applyFont="1" applyFill="1" applyBorder="1" applyAlignment="1" applyProtection="1">
      <alignment horizontal="center" vertical="center"/>
    </xf>
    <xf numFmtId="0" fontId="28" fillId="36" borderId="44" xfId="10" applyFont="1" applyFill="1" applyBorder="1" applyAlignment="1" applyProtection="1">
      <alignment horizontal="left" vertical="center" indent="1"/>
    </xf>
    <xf numFmtId="0" fontId="28" fillId="36" borderId="45" xfId="10" applyFont="1" applyFill="1" applyBorder="1" applyAlignment="1" applyProtection="1">
      <alignment horizontal="left" vertical="center" indent="1"/>
    </xf>
    <xf numFmtId="0" fontId="29" fillId="35" borderId="10" xfId="0" applyFont="1" applyFill="1" applyBorder="1" applyAlignment="1" applyProtection="1">
      <alignment horizontal="right" vertical="center"/>
    </xf>
    <xf numFmtId="0" fontId="29" fillId="35" borderId="42" xfId="0" applyFont="1" applyFill="1" applyBorder="1" applyAlignment="1" applyProtection="1">
      <alignment horizontal="right" vertical="center"/>
    </xf>
    <xf numFmtId="0" fontId="28" fillId="36" borderId="20" xfId="0" applyFont="1" applyFill="1" applyBorder="1" applyAlignment="1" applyProtection="1">
      <alignment horizontal="center" vertical="center" wrapText="1"/>
      <protection locked="0"/>
    </xf>
    <xf numFmtId="0" fontId="28" fillId="36" borderId="21" xfId="0" applyFont="1" applyFill="1" applyBorder="1" applyAlignment="1" applyProtection="1">
      <alignment horizontal="center" vertical="center" wrapText="1"/>
      <protection locked="0"/>
    </xf>
    <xf numFmtId="0" fontId="28" fillId="35" borderId="44" xfId="0" applyFont="1" applyFill="1" applyBorder="1" applyAlignment="1" applyProtection="1">
      <alignment horizontal="center" vertical="center"/>
    </xf>
    <xf numFmtId="0" fontId="28" fillId="35" borderId="45" xfId="0" applyFont="1" applyFill="1" applyBorder="1" applyAlignment="1" applyProtection="1">
      <alignment horizontal="center" vertical="center"/>
    </xf>
    <xf numFmtId="0" fontId="29" fillId="36" borderId="41" xfId="0" applyFont="1" applyFill="1" applyBorder="1" applyAlignment="1" applyProtection="1">
      <alignment horizontal="left" vertical="center"/>
    </xf>
    <xf numFmtId="0" fontId="29" fillId="36" borderId="42" xfId="0" applyFont="1" applyFill="1" applyBorder="1" applyAlignment="1" applyProtection="1">
      <alignment horizontal="left" vertical="center"/>
    </xf>
    <xf numFmtId="3" fontId="29" fillId="36" borderId="42" xfId="24" applyNumberFormat="1" applyFont="1" applyFill="1" applyBorder="1" applyAlignment="1" applyProtection="1">
      <alignment horizontal="right" vertical="center" wrapText="1"/>
    </xf>
    <xf numFmtId="3" fontId="29" fillId="35" borderId="28" xfId="0" applyNumberFormat="1" applyFont="1" applyFill="1" applyBorder="1" applyAlignment="1" applyProtection="1">
      <alignment horizontal="right" vertical="center" wrapText="1"/>
    </xf>
    <xf numFmtId="0" fontId="29" fillId="35" borderId="27" xfId="0" applyFont="1" applyFill="1" applyBorder="1" applyAlignment="1" applyProtection="1">
      <alignment horizontal="center" vertical="center"/>
      <protection locked="0"/>
    </xf>
    <xf numFmtId="0" fontId="29" fillId="35" borderId="28" xfId="0" applyFont="1" applyFill="1" applyBorder="1" applyAlignment="1" applyProtection="1">
      <alignment horizontal="center" vertical="center"/>
      <protection locked="0"/>
    </xf>
    <xf numFmtId="0" fontId="29" fillId="35" borderId="25" xfId="0" applyFont="1" applyFill="1" applyBorder="1" applyAlignment="1" applyProtection="1">
      <alignment horizontal="left" vertical="center" wrapText="1"/>
    </xf>
    <xf numFmtId="0" fontId="29" fillId="35" borderId="10" xfId="0" applyFont="1" applyFill="1" applyBorder="1" applyAlignment="1" applyProtection="1">
      <alignment horizontal="left" vertical="center" wrapText="1"/>
    </xf>
    <xf numFmtId="0" fontId="29" fillId="34" borderId="25" xfId="0" applyFont="1" applyFill="1" applyBorder="1" applyAlignment="1" applyProtection="1">
      <alignment horizontal="left" vertical="center" wrapText="1" indent="1"/>
    </xf>
    <xf numFmtId="0" fontId="29" fillId="34" borderId="10" xfId="0" applyFont="1" applyFill="1" applyBorder="1" applyAlignment="1" applyProtection="1">
      <alignment horizontal="left" vertical="center" wrapText="1" indent="1"/>
    </xf>
    <xf numFmtId="0" fontId="29" fillId="35" borderId="25" xfId="0" applyFont="1" applyFill="1" applyBorder="1" applyAlignment="1" applyProtection="1">
      <alignment horizontal="left" vertical="center" wrapText="1" indent="1"/>
    </xf>
    <xf numFmtId="0" fontId="29" fillId="35" borderId="10" xfId="0" applyFont="1" applyFill="1" applyBorder="1" applyAlignment="1" applyProtection="1">
      <alignment horizontal="left" vertical="center" wrapText="1" indent="1"/>
    </xf>
    <xf numFmtId="0" fontId="29" fillId="35" borderId="41" xfId="0" applyFont="1" applyFill="1" applyBorder="1" applyAlignment="1" applyProtection="1">
      <alignment horizontal="left" vertical="center" wrapText="1" indent="1"/>
    </xf>
    <xf numFmtId="0" fontId="29" fillId="35" borderId="42" xfId="0" applyFont="1" applyFill="1" applyBorder="1" applyAlignment="1" applyProtection="1">
      <alignment horizontal="left" vertical="center" wrapText="1" indent="1"/>
    </xf>
    <xf numFmtId="3" fontId="29" fillId="35" borderId="10" xfId="0" applyNumberFormat="1" applyFont="1" applyFill="1" applyBorder="1" applyAlignment="1" applyProtection="1">
      <alignment horizontal="right" vertical="center"/>
    </xf>
    <xf numFmtId="0" fontId="29" fillId="34" borderId="25" xfId="0" applyFont="1" applyFill="1" applyBorder="1" applyAlignment="1" applyProtection="1">
      <alignment horizontal="left" vertical="center" wrapText="1"/>
    </xf>
    <xf numFmtId="0" fontId="29" fillId="34" borderId="10" xfId="0" applyFont="1" applyFill="1" applyBorder="1" applyAlignment="1" applyProtection="1">
      <alignment horizontal="left" vertical="center" wrapText="1"/>
    </xf>
    <xf numFmtId="0" fontId="28" fillId="35" borderId="17" xfId="0" applyFont="1" applyFill="1" applyBorder="1" applyAlignment="1" applyProtection="1">
      <alignment horizontal="center" vertical="center" textRotation="90" wrapText="1"/>
      <protection locked="0"/>
    </xf>
    <xf numFmtId="0" fontId="28" fillId="35" borderId="18" xfId="0" applyFont="1" applyFill="1" applyBorder="1" applyAlignment="1" applyProtection="1">
      <alignment horizontal="center" vertical="center" textRotation="90" wrapText="1"/>
      <protection locked="0"/>
    </xf>
    <xf numFmtId="0" fontId="28" fillId="35" borderId="19" xfId="0" applyFont="1" applyFill="1" applyBorder="1" applyAlignment="1" applyProtection="1">
      <alignment horizontal="center" vertical="center" textRotation="90" wrapText="1"/>
      <protection locked="0"/>
    </xf>
    <xf numFmtId="0" fontId="28" fillId="35" borderId="26" xfId="0" applyFont="1" applyFill="1" applyBorder="1" applyAlignment="1" applyProtection="1">
      <alignment horizontal="center" vertical="center" textRotation="90" wrapText="1"/>
      <protection locked="0"/>
    </xf>
    <xf numFmtId="0" fontId="29" fillId="35" borderId="32" xfId="0" applyFont="1" applyFill="1" applyBorder="1" applyAlignment="1" applyProtection="1">
      <alignment horizontal="right" vertical="center"/>
    </xf>
    <xf numFmtId="0" fontId="29" fillId="34" borderId="32" xfId="0" applyFont="1" applyFill="1" applyBorder="1" applyAlignment="1" applyProtection="1">
      <alignment horizontal="right" vertical="center"/>
    </xf>
    <xf numFmtId="0" fontId="29" fillId="35" borderId="25" xfId="0" applyFont="1" applyFill="1" applyBorder="1" applyAlignment="1" applyProtection="1">
      <alignment horizontal="left" vertical="center"/>
    </xf>
    <xf numFmtId="0" fontId="29" fillId="35" borderId="10" xfId="0" applyFont="1" applyFill="1" applyBorder="1" applyAlignment="1" applyProtection="1">
      <alignment horizontal="left" vertical="center"/>
    </xf>
    <xf numFmtId="0" fontId="29" fillId="35" borderId="41" xfId="0" applyFont="1" applyFill="1" applyBorder="1" applyAlignment="1" applyProtection="1">
      <alignment horizontal="left" vertical="center"/>
    </xf>
    <xf numFmtId="0" fontId="29" fillId="35" borderId="42" xfId="0" applyFont="1" applyFill="1" applyBorder="1" applyAlignment="1" applyProtection="1">
      <alignment horizontal="left" vertical="center"/>
    </xf>
    <xf numFmtId="0" fontId="28" fillId="36" borderId="51" xfId="10" applyFont="1" applyFill="1" applyBorder="1" applyAlignment="1" applyProtection="1">
      <alignment horizontal="left" vertical="center"/>
    </xf>
    <xf numFmtId="0" fontId="28" fillId="36" borderId="52" xfId="10" applyFont="1" applyFill="1" applyBorder="1" applyAlignment="1" applyProtection="1">
      <alignment horizontal="left" vertical="center"/>
    </xf>
    <xf numFmtId="0" fontId="31" fillId="0" borderId="0" xfId="0" applyFont="1" applyAlignment="1" applyProtection="1">
      <alignment horizontal="center" vertical="center" wrapText="1"/>
      <protection locked="0"/>
    </xf>
    <xf numFmtId="0" fontId="29" fillId="34" borderId="25" xfId="24" applyFont="1" applyFill="1" applyBorder="1" applyAlignment="1" applyProtection="1">
      <alignment horizontal="left" vertical="center"/>
      <protection locked="0"/>
    </xf>
    <xf numFmtId="0" fontId="29" fillId="34" borderId="10" xfId="24" applyFont="1" applyFill="1" applyBorder="1" applyAlignment="1" applyProtection="1">
      <alignment horizontal="left" vertical="center"/>
      <protection locked="0"/>
    </xf>
    <xf numFmtId="0" fontId="29" fillId="0" borderId="25" xfId="0" applyFont="1" applyFill="1" applyBorder="1" applyAlignment="1" applyProtection="1">
      <alignment horizontal="left" vertical="center"/>
      <protection locked="0"/>
    </xf>
    <xf numFmtId="0" fontId="29" fillId="0" borderId="10" xfId="0" applyFont="1" applyFill="1" applyBorder="1" applyAlignment="1" applyProtection="1">
      <alignment horizontal="left" vertical="center"/>
      <protection locked="0"/>
    </xf>
    <xf numFmtId="0" fontId="29" fillId="34" borderId="44" xfId="0" applyFont="1" applyFill="1" applyBorder="1" applyAlignment="1" applyProtection="1">
      <alignment horizontal="left" vertical="center"/>
    </xf>
    <xf numFmtId="0" fontId="29" fillId="34" borderId="45" xfId="0" applyFont="1" applyFill="1" applyBorder="1" applyAlignment="1" applyProtection="1">
      <alignment horizontal="left" vertical="center"/>
    </xf>
    <xf numFmtId="0" fontId="28" fillId="35" borderId="17" xfId="44" applyFont="1" applyFill="1" applyBorder="1" applyAlignment="1" applyProtection="1">
      <alignment horizontal="center" vertical="center" wrapText="1"/>
      <protection locked="0"/>
    </xf>
    <xf numFmtId="0" fontId="28" fillId="35" borderId="19" xfId="44" applyFont="1" applyFill="1" applyBorder="1" applyAlignment="1" applyProtection="1">
      <alignment horizontal="center" vertical="center" wrapText="1"/>
      <protection locked="0"/>
    </xf>
    <xf numFmtId="0" fontId="29" fillId="0" borderId="25" xfId="0" applyFont="1" applyFill="1" applyBorder="1" applyAlignment="1" applyProtection="1">
      <alignment horizontal="left" vertical="center" indent="1"/>
      <protection locked="0"/>
    </xf>
    <xf numFmtId="0" fontId="29" fillId="0" borderId="10" xfId="0" applyFont="1" applyFill="1" applyBorder="1" applyAlignment="1" applyProtection="1">
      <alignment horizontal="left" vertical="center" indent="1"/>
      <protection locked="0"/>
    </xf>
    <xf numFmtId="0" fontId="29" fillId="36" borderId="25" xfId="24" applyFont="1" applyFill="1" applyBorder="1" applyAlignment="1" applyProtection="1">
      <alignment horizontal="left" vertical="center" indent="1"/>
      <protection locked="0"/>
    </xf>
    <xf numFmtId="0" fontId="29" fillId="36" borderId="10" xfId="24" applyFont="1" applyFill="1" applyBorder="1" applyAlignment="1" applyProtection="1">
      <alignment horizontal="left" vertical="center" indent="1"/>
      <protection locked="0"/>
    </xf>
    <xf numFmtId="0" fontId="29" fillId="0" borderId="25" xfId="24" applyFont="1" applyFill="1" applyBorder="1" applyAlignment="1" applyProtection="1">
      <alignment horizontal="left" vertical="center" indent="1"/>
      <protection locked="0"/>
    </xf>
    <xf numFmtId="0" fontId="29" fillId="0" borderId="10" xfId="24" applyFont="1" applyFill="1" applyBorder="1" applyAlignment="1" applyProtection="1">
      <alignment horizontal="left" vertical="center" indent="1"/>
      <protection locked="0"/>
    </xf>
    <xf numFmtId="0" fontId="29" fillId="33" borderId="25" xfId="0" applyFont="1" applyFill="1" applyBorder="1" applyAlignment="1" applyProtection="1">
      <alignment horizontal="left" vertical="center" indent="1"/>
      <protection locked="0"/>
    </xf>
    <xf numFmtId="0" fontId="29" fillId="33" borderId="10" xfId="0" applyFont="1" applyFill="1" applyBorder="1" applyAlignment="1" applyProtection="1">
      <alignment horizontal="left" vertical="center" indent="1"/>
      <protection locked="0"/>
    </xf>
    <xf numFmtId="3" fontId="29" fillId="33" borderId="10" xfId="24" applyNumberFormat="1" applyFont="1" applyFill="1" applyBorder="1" applyAlignment="1" applyProtection="1">
      <alignment horizontal="right" vertical="center"/>
    </xf>
    <xf numFmtId="0" fontId="28" fillId="33" borderId="44" xfId="10" applyFont="1" applyFill="1" applyBorder="1" applyAlignment="1" applyProtection="1">
      <alignment horizontal="center" vertical="center"/>
      <protection locked="0"/>
    </xf>
    <xf numFmtId="0" fontId="28" fillId="33" borderId="45" xfId="10" applyFont="1" applyFill="1" applyBorder="1" applyAlignment="1" applyProtection="1">
      <alignment horizontal="center" vertical="center"/>
      <protection locked="0"/>
    </xf>
    <xf numFmtId="3" fontId="29" fillId="0" borderId="10" xfId="24" applyNumberFormat="1" applyFont="1" applyFill="1" applyBorder="1" applyAlignment="1" applyProtection="1">
      <alignment horizontal="right" vertical="center"/>
    </xf>
    <xf numFmtId="0" fontId="29" fillId="35" borderId="26" xfId="43" applyFont="1" applyFill="1" applyBorder="1" applyAlignment="1" applyProtection="1">
      <alignment horizontal="right" vertical="center"/>
    </xf>
    <xf numFmtId="0" fontId="29" fillId="34" borderId="26" xfId="43" applyFont="1" applyFill="1" applyBorder="1" applyAlignment="1" applyProtection="1">
      <alignment horizontal="right" vertical="center"/>
    </xf>
    <xf numFmtId="3" fontId="29" fillId="33" borderId="17" xfId="24" applyNumberFormat="1" applyFont="1" applyFill="1" applyBorder="1" applyAlignment="1" applyProtection="1">
      <alignment horizontal="right" vertical="center"/>
    </xf>
    <xf numFmtId="3" fontId="29" fillId="33" borderId="18" xfId="24" applyNumberFormat="1" applyFont="1" applyFill="1" applyBorder="1" applyAlignment="1" applyProtection="1">
      <alignment horizontal="right" vertical="center"/>
    </xf>
    <xf numFmtId="3" fontId="29" fillId="33" borderId="19" xfId="24" applyNumberFormat="1" applyFont="1" applyFill="1" applyBorder="1" applyAlignment="1" applyProtection="1">
      <alignment horizontal="right" vertical="center"/>
    </xf>
    <xf numFmtId="0" fontId="28" fillId="35" borderId="22" xfId="0" applyFont="1" applyFill="1" applyBorder="1" applyAlignment="1" applyProtection="1">
      <alignment horizontal="center" vertical="center"/>
    </xf>
    <xf numFmtId="0" fontId="28" fillId="35" borderId="23" xfId="0" applyFont="1" applyFill="1" applyBorder="1" applyAlignment="1" applyProtection="1">
      <alignment horizontal="center" vertical="center"/>
    </xf>
    <xf numFmtId="0" fontId="28" fillId="35" borderId="24" xfId="0" applyFont="1" applyFill="1" applyBorder="1" applyAlignment="1" applyProtection="1">
      <alignment horizontal="center" vertical="center"/>
    </xf>
    <xf numFmtId="0" fontId="28" fillId="36" borderId="53" xfId="10" applyFont="1" applyFill="1" applyBorder="1" applyAlignment="1" applyProtection="1">
      <alignment horizontal="center" vertical="center"/>
    </xf>
    <xf numFmtId="0" fontId="29" fillId="35" borderId="43" xfId="0" applyFont="1" applyFill="1" applyBorder="1" applyAlignment="1" applyProtection="1">
      <alignment horizontal="right" vertical="center"/>
    </xf>
    <xf numFmtId="0" fontId="28" fillId="35" borderId="26" xfId="44" applyFont="1" applyFill="1" applyBorder="1" applyAlignment="1" applyProtection="1">
      <alignment horizontal="center" vertical="center"/>
      <protection locked="0"/>
    </xf>
    <xf numFmtId="3" fontId="28" fillId="35" borderId="45" xfId="0" applyNumberFormat="1" applyFont="1" applyFill="1" applyBorder="1" applyAlignment="1" applyProtection="1">
      <alignment horizontal="center" vertical="center"/>
    </xf>
    <xf numFmtId="0" fontId="29" fillId="36" borderId="25" xfId="0" applyFont="1" applyFill="1" applyBorder="1" applyAlignment="1" applyProtection="1">
      <alignment horizontal="left" vertical="center"/>
    </xf>
    <xf numFmtId="0" fontId="29" fillId="36" borderId="10" xfId="0" applyFont="1" applyFill="1" applyBorder="1" applyAlignment="1" applyProtection="1">
      <alignment horizontal="left" vertical="center"/>
    </xf>
    <xf numFmtId="3" fontId="29" fillId="35" borderId="10" xfId="0" applyNumberFormat="1" applyFont="1" applyFill="1" applyBorder="1" applyAlignment="1" applyProtection="1">
      <alignment horizontal="right" vertical="center" wrapText="1"/>
    </xf>
    <xf numFmtId="3" fontId="29" fillId="36" borderId="10" xfId="0" applyNumberFormat="1" applyFont="1" applyFill="1" applyBorder="1" applyAlignment="1" applyProtection="1">
      <alignment horizontal="right" vertical="center" wrapText="1"/>
    </xf>
    <xf numFmtId="0" fontId="22" fillId="36" borderId="38" xfId="0" applyFont="1" applyFill="1" applyBorder="1" applyAlignment="1" applyProtection="1">
      <alignment horizontal="center" vertical="center" textRotation="90" wrapText="1"/>
      <protection locked="0"/>
    </xf>
    <xf numFmtId="0" fontId="22" fillId="36" borderId="39" xfId="0" applyFont="1" applyFill="1" applyBorder="1" applyAlignment="1" applyProtection="1">
      <alignment horizontal="center" vertical="center" textRotation="90" wrapText="1"/>
      <protection locked="0"/>
    </xf>
    <xf numFmtId="0" fontId="22" fillId="36" borderId="14" xfId="0" applyFont="1" applyFill="1" applyBorder="1" applyAlignment="1" applyProtection="1">
      <alignment horizontal="center" vertical="center" textRotation="90" wrapText="1"/>
      <protection locked="0"/>
    </xf>
    <xf numFmtId="0" fontId="22" fillId="36" borderId="36" xfId="0" applyFont="1" applyFill="1" applyBorder="1" applyAlignment="1" applyProtection="1">
      <alignment horizontal="center" vertical="center" textRotation="90" wrapText="1"/>
      <protection locked="0"/>
    </xf>
    <xf numFmtId="3" fontId="29" fillId="35" borderId="17" xfId="0" applyNumberFormat="1" applyFont="1" applyFill="1" applyBorder="1" applyAlignment="1" applyProtection="1">
      <alignment horizontal="right" vertical="center" wrapText="1"/>
    </xf>
    <xf numFmtId="3" fontId="29" fillId="35" borderId="26" xfId="0" applyNumberFormat="1" applyFont="1" applyFill="1" applyBorder="1" applyAlignment="1" applyProtection="1">
      <alignment horizontal="right" vertical="center" wrapText="1"/>
    </xf>
    <xf numFmtId="3" fontId="29" fillId="36" borderId="17" xfId="0" applyNumberFormat="1" applyFont="1" applyFill="1" applyBorder="1" applyAlignment="1" applyProtection="1">
      <alignment horizontal="right" vertical="center" wrapText="1"/>
    </xf>
    <xf numFmtId="3" fontId="29" fillId="36" borderId="26" xfId="0" applyNumberFormat="1" applyFont="1" applyFill="1" applyBorder="1" applyAlignment="1" applyProtection="1">
      <alignment horizontal="right" vertical="center" wrapText="1"/>
    </xf>
    <xf numFmtId="0" fontId="22" fillId="36" borderId="20" xfId="0" applyFont="1" applyFill="1" applyBorder="1" applyAlignment="1" applyProtection="1">
      <alignment horizontal="center" vertical="center"/>
      <protection locked="0"/>
    </xf>
    <xf numFmtId="0" fontId="22" fillId="36" borderId="21" xfId="0" applyFont="1" applyFill="1" applyBorder="1" applyAlignment="1" applyProtection="1">
      <alignment horizontal="center" vertical="center"/>
      <protection locked="0"/>
    </xf>
    <xf numFmtId="0" fontId="22" fillId="36" borderId="25" xfId="0" applyFont="1" applyFill="1" applyBorder="1" applyAlignment="1" applyProtection="1">
      <alignment horizontal="center" vertical="center"/>
      <protection locked="0"/>
    </xf>
    <xf numFmtId="0" fontId="22" fillId="36" borderId="10" xfId="0" applyFont="1" applyFill="1" applyBorder="1" applyAlignment="1" applyProtection="1">
      <alignment horizontal="center" vertical="center"/>
      <protection locked="0"/>
    </xf>
    <xf numFmtId="0" fontId="22" fillId="36" borderId="21" xfId="0" applyFont="1" applyFill="1" applyBorder="1" applyAlignment="1" applyProtection="1">
      <alignment horizontal="center" vertical="center" textRotation="90"/>
      <protection locked="0"/>
    </xf>
    <xf numFmtId="0" fontId="22" fillId="36" borderId="10" xfId="0" applyFont="1" applyFill="1" applyBorder="1" applyAlignment="1" applyProtection="1">
      <alignment horizontal="center" vertical="center" textRotation="90"/>
      <protection locked="0"/>
    </xf>
    <xf numFmtId="0" fontId="20" fillId="0" borderId="0" xfId="0" applyFont="1" applyAlignment="1" applyProtection="1">
      <alignment horizontal="left" vertical="top" wrapText="1"/>
      <protection locked="0"/>
    </xf>
    <xf numFmtId="3" fontId="29" fillId="36" borderId="11" xfId="0" applyNumberFormat="1" applyFont="1" applyFill="1" applyBorder="1" applyAlignment="1" applyProtection="1">
      <alignment horizontal="right" vertical="center" wrapText="1"/>
    </xf>
    <xf numFmtId="3" fontId="29" fillId="36" borderId="35" xfId="0" applyNumberFormat="1" applyFont="1" applyFill="1" applyBorder="1" applyAlignment="1" applyProtection="1">
      <alignment horizontal="right" vertical="center" wrapText="1"/>
    </xf>
    <xf numFmtId="3" fontId="28" fillId="35" borderId="47" xfId="24" applyNumberFormat="1" applyFont="1" applyFill="1" applyBorder="1" applyAlignment="1" applyProtection="1">
      <alignment horizontal="center" vertical="center" wrapText="1"/>
    </xf>
    <xf numFmtId="3" fontId="28" fillId="35" borderId="49" xfId="24" applyNumberFormat="1" applyFont="1" applyFill="1" applyBorder="1" applyAlignment="1" applyProtection="1">
      <alignment horizontal="center" vertical="center" wrapText="1"/>
    </xf>
    <xf numFmtId="3" fontId="28" fillId="35" borderId="46" xfId="0" applyNumberFormat="1" applyFont="1" applyFill="1" applyBorder="1" applyAlignment="1" applyProtection="1">
      <alignment horizontal="center" vertical="center"/>
    </xf>
    <xf numFmtId="0" fontId="27" fillId="0" borderId="40" xfId="0" applyFont="1" applyBorder="1" applyAlignment="1" applyProtection="1">
      <alignment horizontal="center" vertical="center" wrapText="1"/>
    </xf>
    <xf numFmtId="3" fontId="21" fillId="0" borderId="0" xfId="0" applyNumberFormat="1" applyFont="1" applyProtection="1">
      <protection locked="0"/>
    </xf>
  </cellXfs>
  <cellStyles count="46">
    <cellStyle name="20% - akcent 1 2" xfId="35"/>
    <cellStyle name="20% - akcent 2 2" xfId="36"/>
    <cellStyle name="20% — akcent 3" xfId="24" builtinId="38"/>
    <cellStyle name="20% - akcent 3 2" xfId="37"/>
    <cellStyle name="20% - akcent 4 2" xfId="38"/>
    <cellStyle name="20% — akcent 5" xfId="28" builtinId="46" customBuiltin="1"/>
    <cellStyle name="20% — akcent 6" xfId="32" builtinId="50" customBuiltin="1"/>
    <cellStyle name="40% — akcent 1" xfId="18" builtinId="31" customBuiltin="1"/>
    <cellStyle name="40% — akcent 2" xfId="21" builtinId="35" customBuiltin="1"/>
    <cellStyle name="40% - akcent 3 2" xfId="39"/>
    <cellStyle name="40% — akcent 4" xfId="26" builtinId="43" customBuiltin="1"/>
    <cellStyle name="40% — akcent 5" xfId="29" builtinId="47" customBuiltin="1"/>
    <cellStyle name="40% — akcent 6" xfId="33" builtinId="51" customBuiltin="1"/>
    <cellStyle name="60% — akcent 1" xfId="19" builtinId="32" customBuiltin="1"/>
    <cellStyle name="60% — akcent 2" xfId="22" builtinId="36" customBuiltin="1"/>
    <cellStyle name="60% - akcent 3 2" xfId="40"/>
    <cellStyle name="60% - akcent 4 2" xfId="41"/>
    <cellStyle name="60% — akcent 5" xfId="30" builtinId="48" customBuiltin="1"/>
    <cellStyle name="60% - akcent 6 2" xfId="42"/>
    <cellStyle name="Akcent 1" xfId="17" builtinId="29" customBuiltin="1"/>
    <cellStyle name="Akcent 2" xfId="20" builtinId="33" customBuiltin="1"/>
    <cellStyle name="Akcent 3" xfId="23" builtinId="37" customBuiltin="1"/>
    <cellStyle name="Akcent 4" xfId="25" builtinId="41" customBuiltin="1"/>
    <cellStyle name="Akcent 5" xfId="27" builtinId="45" customBuiltin="1"/>
    <cellStyle name="Akcent 6" xfId="31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Normalny 2" xfId="43"/>
    <cellStyle name="Normalny 3" xfId="34"/>
    <cellStyle name="Normalny 4" xfId="45"/>
    <cellStyle name="Obliczenia" xfId="11" builtinId="22" customBuiltin="1"/>
    <cellStyle name="Suma" xfId="16" builtinId="25" customBuiltin="1"/>
    <cellStyle name="Tekst objaśnienia" xfId="15" builtinId="53" customBuiltin="1"/>
    <cellStyle name="Tekst ostrzeżenia" xfId="14" builtinId="11" customBuiltin="1"/>
    <cellStyle name="Tytuł" xfId="1" builtinId="15" customBuiltin="1"/>
    <cellStyle name="Uwaga 2" xfId="44"/>
    <cellStyle name="Zły" xfId="7" builtinId="27" customBuiltin="1"/>
  </cellStyles>
  <dxfs count="1">
    <dxf>
      <font>
        <b val="0"/>
        <i val="0"/>
        <color theme="1" tint="0.34998626667073579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2" defaultPivotStyle="PivotStyleLight16">
    <tableStyle name="Styl tabeli 1" pivot="0" count="1">
      <tableStyleElement type="wholeTable" dxfId="0"/>
    </tableStyle>
  </tableStyles>
  <colors>
    <mruColors>
      <color rgb="FFE8E8E8"/>
      <color rgb="FFF9F9F9"/>
      <color rgb="FFFDB714"/>
      <color rgb="FFE09B02"/>
      <color rgb="FFFDC039"/>
      <color rgb="FFF6B238"/>
      <color rgb="FFF8AC02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'Meldunek tygodniowy'!$C$289</c:f>
              <c:strCache>
                <c:ptCount val="1"/>
                <c:pt idx="0">
                  <c:v>BIAŁORUŚ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170-4DA1-8795-59D7B71B901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tygodniowy'!$G$287:$J$288,'Meldunek tygodniowy'!$K$287:$N$288,'Meldunek tygodniowy'!$O$287:$R$288)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tygodniowy'!$G$289:$R$289</c:f>
              <c:numCache>
                <c:formatCode>General</c:formatCode>
                <c:ptCount val="12"/>
                <c:pt idx="0">
                  <c:v>961</c:v>
                </c:pt>
                <c:pt idx="2">
                  <c:v>1286</c:v>
                </c:pt>
                <c:pt idx="4">
                  <c:v>11</c:v>
                </c:pt>
                <c:pt idx="6">
                  <c:v>28</c:v>
                </c:pt>
                <c:pt idx="8">
                  <c:v>3</c:v>
                </c:pt>
                <c:pt idx="10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170-4DA1-8795-59D7B71B9016}"/>
            </c:ext>
          </c:extLst>
        </c:ser>
        <c:ser>
          <c:idx val="1"/>
          <c:order val="1"/>
          <c:tx>
            <c:strRef>
              <c:f>'Meldunek tygodniowy'!$C$290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170-4DA1-8795-59D7B71B901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tygodniowy'!$G$287:$J$288,'Meldunek tygodniowy'!$K$287:$N$288,'Meldunek tygodniowy'!$O$287:$R$288)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tygodniowy'!$G$290:$R$290</c:f>
              <c:numCache>
                <c:formatCode>General</c:formatCode>
                <c:ptCount val="12"/>
                <c:pt idx="0">
                  <c:v>633</c:v>
                </c:pt>
                <c:pt idx="2">
                  <c:v>994</c:v>
                </c:pt>
                <c:pt idx="4">
                  <c:v>99</c:v>
                </c:pt>
                <c:pt idx="6">
                  <c:v>167</c:v>
                </c:pt>
                <c:pt idx="8">
                  <c:v>4</c:v>
                </c:pt>
                <c:pt idx="10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170-4DA1-8795-59D7B71B9016}"/>
            </c:ext>
          </c:extLst>
        </c:ser>
        <c:ser>
          <c:idx val="2"/>
          <c:order val="2"/>
          <c:tx>
            <c:strRef>
              <c:f>'Meldunek tygodniowy'!$C$291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170-4DA1-8795-59D7B71B901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tygodniowy'!$G$287:$J$288,'Meldunek tygodniowy'!$K$287:$N$288,'Meldunek tygodniowy'!$O$287:$R$288)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tygodniowy'!$G$291:$R$291</c:f>
              <c:numCache>
                <c:formatCode>General</c:formatCode>
                <c:ptCount val="12"/>
                <c:pt idx="0">
                  <c:v>166</c:v>
                </c:pt>
                <c:pt idx="2">
                  <c:v>296</c:v>
                </c:pt>
                <c:pt idx="4">
                  <c:v>145</c:v>
                </c:pt>
                <c:pt idx="6">
                  <c:v>320</c:v>
                </c:pt>
                <c:pt idx="8">
                  <c:v>5</c:v>
                </c:pt>
                <c:pt idx="10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170-4DA1-8795-59D7B71B9016}"/>
            </c:ext>
          </c:extLst>
        </c:ser>
        <c:ser>
          <c:idx val="3"/>
          <c:order val="3"/>
          <c:tx>
            <c:strRef>
              <c:f>'Meldunek tygodniowy'!$C$292</c:f>
              <c:strCache>
                <c:ptCount val="1"/>
                <c:pt idx="0">
                  <c:v>IRAK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B170-4DA1-8795-59D7B71B901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tygodniowy'!$G$287:$J$288,'Meldunek tygodniowy'!$K$287:$N$288,'Meldunek tygodniowy'!$O$287:$R$288)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tygodniowy'!$G$292:$R$292</c:f>
              <c:numCache>
                <c:formatCode>General</c:formatCode>
                <c:ptCount val="12"/>
                <c:pt idx="0">
                  <c:v>219</c:v>
                </c:pt>
                <c:pt idx="2">
                  <c:v>343</c:v>
                </c:pt>
                <c:pt idx="4">
                  <c:v>57</c:v>
                </c:pt>
                <c:pt idx="6">
                  <c:v>118</c:v>
                </c:pt>
                <c:pt idx="8">
                  <c:v>2</c:v>
                </c:pt>
                <c:pt idx="10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B170-4DA1-8795-59D7B71B9016}"/>
            </c:ext>
          </c:extLst>
        </c:ser>
        <c:ser>
          <c:idx val="5"/>
          <c:order val="4"/>
          <c:tx>
            <c:strRef>
              <c:f>'Meldunek tygodniowy'!$C$293</c:f>
              <c:strCache>
                <c:ptCount val="1"/>
                <c:pt idx="0">
                  <c:v>AFGANISTAN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B170-4DA1-8795-59D7B71B901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'Meldunek tygodniowy'!$G$293:$R$293</c:f>
              <c:numCache>
                <c:formatCode>General</c:formatCode>
                <c:ptCount val="12"/>
                <c:pt idx="0">
                  <c:v>81</c:v>
                </c:pt>
                <c:pt idx="2">
                  <c:v>124</c:v>
                </c:pt>
                <c:pt idx="4">
                  <c:v>3</c:v>
                </c:pt>
                <c:pt idx="6">
                  <c:v>12</c:v>
                </c:pt>
                <c:pt idx="8">
                  <c:v>17</c:v>
                </c:pt>
                <c:pt idx="10">
                  <c:v>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B170-4DA1-8795-59D7B71B9016}"/>
            </c:ext>
          </c:extLst>
        </c:ser>
        <c:ser>
          <c:idx val="4"/>
          <c:order val="5"/>
          <c:tx>
            <c:strRef>
              <c:f>'Meldunek tygodniowy'!$C$294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B170-4DA1-8795-59D7B71B901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tygodniowy'!$G$287:$J$288,'Meldunek tygodniowy'!$K$287:$N$288,'Meldunek tygodniowy'!$O$287:$R$288)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tygodniowy'!$G$294:$R$294</c:f>
              <c:numCache>
                <c:formatCode>General</c:formatCode>
                <c:ptCount val="12"/>
                <c:pt idx="0">
                  <c:v>439</c:v>
                </c:pt>
                <c:pt idx="2">
                  <c:v>553</c:v>
                </c:pt>
                <c:pt idx="4">
                  <c:v>77</c:v>
                </c:pt>
                <c:pt idx="6">
                  <c:v>132</c:v>
                </c:pt>
                <c:pt idx="8">
                  <c:v>9</c:v>
                </c:pt>
                <c:pt idx="10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B170-4DA1-8795-59D7B71B90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161525864"/>
        <c:axId val="161521944"/>
        <c:axId val="0"/>
      </c:bar3DChart>
      <c:catAx>
        <c:axId val="16152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 algn="ctr">
              <a:defRPr/>
            </a:pPr>
            <a:endParaRPr lang="pl-PL"/>
          </a:p>
        </c:txPr>
        <c:crossAx val="161521944"/>
        <c:crosses val="autoZero"/>
        <c:auto val="1"/>
        <c:lblAlgn val="ctr"/>
        <c:lblOffset val="100"/>
        <c:noMultiLvlLbl val="0"/>
      </c:catAx>
      <c:valAx>
        <c:axId val="16152194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16152586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'Meldunek tygodniowy'!$B$401</c:f>
              <c:strCache>
                <c:ptCount val="1"/>
                <c:pt idx="0">
                  <c:v>przebywający 
w ośrodku</c:v>
                </c:pt>
              </c:strCache>
            </c:strRef>
          </c:tx>
          <c:spPr>
            <a:solidFill>
              <a:srgbClr val="FF0000"/>
            </a:solidFill>
            <a:ln w="0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('Meldunek tygodniowy'!$J$400,'Meldunek tygodniowy'!$M$400,'Meldunek tygodniowy'!$P$400,'Meldunek tygodniowy'!$S$400,'Meldunek tygodniowy'!$V$400)</c:f>
              <c:strCache>
                <c:ptCount val="5"/>
                <c:pt idx="0">
                  <c:v>27.04.2022 - 03.05.2022</c:v>
                </c:pt>
                <c:pt idx="1">
                  <c:v>04.05.2022 - 10.05.2022</c:v>
                </c:pt>
                <c:pt idx="2">
                  <c:v>11.05.2022 - 17.05.2022</c:v>
                </c:pt>
                <c:pt idx="3">
                  <c:v>18.05.2022 - 24.05.2022</c:v>
                </c:pt>
                <c:pt idx="4">
                  <c:v>25.05.2022 - 31.05.2022</c:v>
                </c:pt>
              </c:strCache>
            </c:strRef>
          </c:cat>
          <c:val>
            <c:numRef>
              <c:f>('Meldunek tygodniowy'!$J$401,'Meldunek tygodniowy'!$M$401,'Meldunek tygodniowy'!$P$401,'Meldunek tygodniowy'!$S$401,'Meldunek tygodniowy'!$V$401)</c:f>
              <c:numCache>
                <c:formatCode>#,##0</c:formatCode>
                <c:ptCount val="5"/>
                <c:pt idx="0">
                  <c:v>651</c:v>
                </c:pt>
                <c:pt idx="1">
                  <c:v>651</c:v>
                </c:pt>
                <c:pt idx="2">
                  <c:v>651</c:v>
                </c:pt>
                <c:pt idx="3">
                  <c:v>651</c:v>
                </c:pt>
                <c:pt idx="4">
                  <c:v>651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03-43C6-8BB2-637886CE4D78}"/>
            </c:ext>
          </c:extLst>
        </c:ser>
        <c:ser>
          <c:idx val="1"/>
          <c:order val="1"/>
          <c:tx>
            <c:strRef>
              <c:f>'Meldunek tygodniowy'!$B$402</c:f>
              <c:strCache>
                <c:ptCount val="1"/>
                <c:pt idx="0">
                  <c:v>świadczenia poza ośrodkiem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('Meldunek tygodniowy'!$J$400,'Meldunek tygodniowy'!$M$400,'Meldunek tygodniowy'!$P$400,'Meldunek tygodniowy'!$S$400,'Meldunek tygodniowy'!$V$400)</c:f>
              <c:strCache>
                <c:ptCount val="5"/>
                <c:pt idx="0">
                  <c:v>27.04.2022 - 03.05.2022</c:v>
                </c:pt>
                <c:pt idx="1">
                  <c:v>04.05.2022 - 10.05.2022</c:v>
                </c:pt>
                <c:pt idx="2">
                  <c:v>11.05.2022 - 17.05.2022</c:v>
                </c:pt>
                <c:pt idx="3">
                  <c:v>18.05.2022 - 24.05.2022</c:v>
                </c:pt>
                <c:pt idx="4">
                  <c:v>25.05.2022 - 31.05.2022</c:v>
                </c:pt>
              </c:strCache>
            </c:strRef>
          </c:cat>
          <c:val>
            <c:numRef>
              <c:f>('Meldunek tygodniowy'!$J$402,'Meldunek tygodniowy'!$M$402,'Meldunek tygodniowy'!$P$402,'Meldunek tygodniowy'!$S$402,'Meldunek tygodniowy'!$V$402)</c:f>
              <c:numCache>
                <c:formatCode>#,##0</c:formatCode>
                <c:ptCount val="5"/>
                <c:pt idx="0">
                  <c:v>3484</c:v>
                </c:pt>
                <c:pt idx="1">
                  <c:v>3484</c:v>
                </c:pt>
                <c:pt idx="2">
                  <c:v>3484</c:v>
                </c:pt>
                <c:pt idx="3">
                  <c:v>3484</c:v>
                </c:pt>
                <c:pt idx="4">
                  <c:v>3484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303-43C6-8BB2-637886CE4D78}"/>
            </c:ext>
          </c:extLst>
        </c:ser>
        <c:ser>
          <c:idx val="5"/>
          <c:order val="2"/>
          <c:tx>
            <c:strRef>
              <c:f>'Meldunek tygodniowy'!$B$405</c:f>
              <c:strCache>
                <c:ptCount val="1"/>
                <c:pt idx="0">
                  <c:v>małoletni bez opieki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('Meldunek tygodniowy'!$J$400,'Meldunek tygodniowy'!$M$400,'Meldunek tygodniowy'!$P$400,'Meldunek tygodniowy'!$S$400,'Meldunek tygodniowy'!$V$400)</c:f>
              <c:strCache>
                <c:ptCount val="5"/>
                <c:pt idx="0">
                  <c:v>27.04.2022 - 03.05.2022</c:v>
                </c:pt>
                <c:pt idx="1">
                  <c:v>04.05.2022 - 10.05.2022</c:v>
                </c:pt>
                <c:pt idx="2">
                  <c:v>11.05.2022 - 17.05.2022</c:v>
                </c:pt>
                <c:pt idx="3">
                  <c:v>18.05.2022 - 24.05.2022</c:v>
                </c:pt>
                <c:pt idx="4">
                  <c:v>25.05.2022 - 31.05.2022</c:v>
                </c:pt>
              </c:strCache>
            </c:strRef>
          </c:cat>
          <c:val>
            <c:numRef>
              <c:f>('Meldunek tygodniowy'!$J$405,'Meldunek tygodniowy'!$M$405,'Meldunek tygodniowy'!$P$405,'Meldunek tygodniowy'!$S$405,'Meldunek tygodniowy'!$V$405)</c:f>
              <c:numCache>
                <c:formatCode>#,##0</c:formatCode>
                <c:ptCount val="5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303-43C6-8BB2-637886CE4D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95"/>
        <c:shape val="cylinder"/>
        <c:axId val="161525080"/>
        <c:axId val="161527040"/>
        <c:axId val="0"/>
      </c:bar3DChart>
      <c:catAx>
        <c:axId val="16152508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61527040"/>
        <c:crosses val="autoZero"/>
        <c:auto val="1"/>
        <c:lblAlgn val="ctr"/>
        <c:lblOffset val="100"/>
        <c:noMultiLvlLbl val="0"/>
      </c:catAx>
      <c:valAx>
        <c:axId val="161527040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pl-PL"/>
          </a:p>
        </c:txPr>
        <c:crossAx val="1615250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0041496877702183E-2"/>
          <c:y val="0.81125517608891773"/>
          <c:w val="0.96885940616939481"/>
          <c:h val="0.18101909107665692"/>
        </c:manualLayout>
      </c:layout>
      <c:overlay val="0"/>
      <c:spPr>
        <a:ln w="9525"/>
        <a:effectLst>
          <a:glow rad="304800">
            <a:schemeClr val="accent1">
              <a:alpha val="40000"/>
            </a:schemeClr>
          </a:glow>
        </a:effectLst>
      </c:spPr>
      <c:txPr>
        <a:bodyPr/>
        <a:lstStyle/>
        <a:p>
          <a:pPr>
            <a:defRPr lang="pl-PL"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8"/>
          <c:order val="0"/>
          <c:tx>
            <c:strRef>
              <c:f>'Meldunek tygodniowy'!$C$108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tygodniowy'!$L$108:$U$108</c:f>
              <c:numCache>
                <c:formatCode>#,##0</c:formatCode>
                <c:ptCount val="10"/>
                <c:pt idx="0">
                  <c:v>8537</c:v>
                </c:pt>
                <c:pt idx="2">
                  <c:v>2753</c:v>
                </c:pt>
                <c:pt idx="3">
                  <c:v>11793</c:v>
                </c:pt>
                <c:pt idx="4">
                  <c:v>416</c:v>
                </c:pt>
                <c:pt idx="5">
                  <c:v>246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8687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6BB-4555-9CE7-158D4A9F15B3}"/>
            </c:ext>
          </c:extLst>
        </c:ser>
        <c:ser>
          <c:idx val="0"/>
          <c:order val="1"/>
          <c:tx>
            <c:strRef>
              <c:f>'Meldunek tygodniowy'!$C$109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tygodniowy'!$L$109:$U$109</c:f>
              <c:numCache>
                <c:formatCode>#,##0</c:formatCode>
                <c:ptCount val="10"/>
                <c:pt idx="0">
                  <c:v>268</c:v>
                </c:pt>
                <c:pt idx="2">
                  <c:v>70</c:v>
                </c:pt>
                <c:pt idx="3">
                  <c:v>59</c:v>
                </c:pt>
                <c:pt idx="4">
                  <c:v>33</c:v>
                </c:pt>
                <c:pt idx="5">
                  <c:v>14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6BB-4555-9CE7-158D4A9F15B3}"/>
            </c:ext>
          </c:extLst>
        </c:ser>
        <c:ser>
          <c:idx val="1"/>
          <c:order val="2"/>
          <c:tx>
            <c:strRef>
              <c:f>'Meldunek tygodniowy'!$C$110</c:f>
              <c:strCache>
                <c:ptCount val="1"/>
                <c:pt idx="0">
                  <c:v>pobyt rezydenta długoterminowego UE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tygodniowy'!$L$110:$U$110</c:f>
              <c:numCache>
                <c:formatCode>#,##0</c:formatCode>
                <c:ptCount val="10"/>
                <c:pt idx="0">
                  <c:v>131</c:v>
                </c:pt>
                <c:pt idx="2">
                  <c:v>57</c:v>
                </c:pt>
                <c:pt idx="3">
                  <c:v>49</c:v>
                </c:pt>
                <c:pt idx="4">
                  <c:v>35</c:v>
                </c:pt>
                <c:pt idx="5">
                  <c:v>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6BB-4555-9CE7-158D4A9F15B3}"/>
            </c:ext>
          </c:extLst>
        </c:ser>
        <c:ser>
          <c:idx val="2"/>
          <c:order val="3"/>
          <c:tx>
            <c:strRef>
              <c:f>'Meldunek tygodniowy'!$C$111</c:f>
              <c:strCache>
                <c:ptCount val="1"/>
                <c:pt idx="0">
                  <c:v>prawo pobytu ob.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tygodniowy'!$L$111:$U$111</c:f>
              <c:numCache>
                <c:formatCode>#,##0</c:formatCode>
                <c:ptCount val="10"/>
                <c:pt idx="0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6BB-4555-9CE7-158D4A9F15B3}"/>
            </c:ext>
          </c:extLst>
        </c:ser>
        <c:ser>
          <c:idx val="3"/>
          <c:order val="4"/>
          <c:tx>
            <c:strRef>
              <c:f>'Meldunek tygodniowy'!$C$112</c:f>
              <c:strCache>
                <c:ptCount val="1"/>
                <c:pt idx="0">
                  <c:v>prawo stałego pobytu obywatela UE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tygodniowy'!$L$112:$U$112</c:f>
              <c:numCache>
                <c:formatCode>#,##0</c:formatCode>
                <c:ptCount val="10"/>
                <c:pt idx="0">
                  <c:v>4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6BB-4555-9CE7-158D4A9F15B3}"/>
            </c:ext>
          </c:extLst>
        </c:ser>
        <c:ser>
          <c:idx val="4"/>
          <c:order val="5"/>
          <c:tx>
            <c:strRef>
              <c:f>'Meldunek tygodniowy'!$C$113</c:f>
              <c:strCache>
                <c:ptCount val="1"/>
                <c:pt idx="0">
                  <c:v>prawo pobytu członka rodziny ob. UE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tygodniowy'!$L$113:$U$113</c:f>
              <c:numCache>
                <c:formatCode>#,##0</c:formatCode>
                <c:ptCount val="10"/>
                <c:pt idx="0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6BB-4555-9CE7-158D4A9F15B3}"/>
            </c:ext>
          </c:extLst>
        </c:ser>
        <c:ser>
          <c:idx val="5"/>
          <c:order val="6"/>
          <c:tx>
            <c:strRef>
              <c:f>'Meldunek tygodniowy'!$C$114</c:f>
              <c:strCache>
                <c:ptCount val="1"/>
                <c:pt idx="0">
                  <c:v>prawo stałego pobytu członka rodziny ob.. UE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tygodniowy'!$L$114:$U$114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6BB-4555-9CE7-158D4A9F15B3}"/>
            </c:ext>
          </c:extLst>
        </c:ser>
        <c:ser>
          <c:idx val="6"/>
          <c:order val="7"/>
          <c:tx>
            <c:strRef>
              <c:f>'Meldunek tygodniowy'!$C$115</c:f>
              <c:strCache>
                <c:ptCount val="1"/>
                <c:pt idx="0">
                  <c:v>pobyt tolerowany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tygodniowy'!$L$115:$U$115</c:f>
              <c:numCache>
                <c:formatCode>#,##0</c:formatCode>
                <c:ptCount val="10"/>
                <c:pt idx="0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96BB-4555-9CE7-158D4A9F15B3}"/>
            </c:ext>
          </c:extLst>
        </c:ser>
        <c:ser>
          <c:idx val="7"/>
          <c:order val="8"/>
          <c:tx>
            <c:strRef>
              <c:f>'Meldunek tygodniowy'!$C$116</c:f>
              <c:strCache>
                <c:ptCount val="1"/>
                <c:pt idx="0">
                  <c:v>pobyt humanitarny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tygodniowy'!$L$116:$U$116</c:f>
              <c:numCache>
                <c:formatCode>#,##0</c:formatCode>
                <c:ptCount val="10"/>
                <c:pt idx="0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96BB-4555-9CE7-158D4A9F15B3}"/>
            </c:ext>
          </c:extLst>
        </c:ser>
        <c:ser>
          <c:idx val="9"/>
          <c:order val="9"/>
          <c:tx>
            <c:strRef>
              <c:f>'Meldunek tygodniowy'!$C$117</c:f>
              <c:strCache>
                <c:ptCount val="1"/>
                <c:pt idx="0">
                  <c:v>wydalenie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tygodniowy'!$L$117:$U$117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96BB-4555-9CE7-158D4A9F15B3}"/>
            </c:ext>
          </c:extLst>
        </c:ser>
        <c:ser>
          <c:idx val="10"/>
          <c:order val="10"/>
          <c:tx>
            <c:strRef>
              <c:f>'Meldunek tygodniowy'!$C$118</c:f>
              <c:strCache>
                <c:ptCount val="1"/>
                <c:pt idx="0">
                  <c:v>zobowiązanie do powrotu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tygodniowy'!$L$118:$U$118</c:f>
              <c:numCache>
                <c:formatCode>#,##0</c:formatCode>
                <c:ptCount val="10"/>
                <c:pt idx="0">
                  <c:v>549</c:v>
                </c:pt>
                <c:pt idx="2">
                  <c:v>189</c:v>
                </c:pt>
                <c:pt idx="3">
                  <c:v>0</c:v>
                </c:pt>
                <c:pt idx="4">
                  <c:v>16</c:v>
                </c:pt>
                <c:pt idx="5">
                  <c:v>374</c:v>
                </c:pt>
                <c:pt idx="6">
                  <c:v>75</c:v>
                </c:pt>
                <c:pt idx="7">
                  <c:v>0</c:v>
                </c:pt>
                <c:pt idx="8">
                  <c:v>77</c:v>
                </c:pt>
                <c:pt idx="9">
                  <c:v>216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96BB-4555-9CE7-158D4A9F15B3}"/>
            </c:ext>
          </c:extLst>
        </c:ser>
        <c:ser>
          <c:idx val="11"/>
          <c:order val="11"/>
          <c:tx>
            <c:strRef>
              <c:f>'Meldunek tygodniowy'!$C$119</c:f>
              <c:strCache>
                <c:ptCount val="1"/>
                <c:pt idx="0">
                  <c:v>zaproszenie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tygodniowy'!$L$119:$U$119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96BB-4555-9CE7-158D4A9F15B3}"/>
            </c:ext>
          </c:extLst>
        </c:ser>
        <c:ser>
          <c:idx val="12"/>
          <c:order val="12"/>
          <c:tx>
            <c:strRef>
              <c:f>'Meldunek tygodniowy'!$C$120</c:f>
              <c:strCache>
                <c:ptCount val="1"/>
                <c:pt idx="0">
                  <c:v>polski dokument podróży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tygodniowy'!$L$120:$U$120</c:f>
              <c:numCache>
                <c:formatCode>#,##0</c:formatCode>
                <c:ptCount val="10"/>
                <c:pt idx="0">
                  <c:v>6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96BB-4555-9CE7-158D4A9F15B3}"/>
            </c:ext>
          </c:extLst>
        </c:ser>
        <c:ser>
          <c:idx val="13"/>
          <c:order val="13"/>
          <c:tx>
            <c:strRef>
              <c:f>'Meldunek tygodniowy'!$C$121</c:f>
              <c:strCache>
                <c:ptCount val="1"/>
                <c:pt idx="0">
                  <c:v>polski dokument tożsamości cudzoziemca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tygodniowy'!$L$121:$U$121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96BB-4555-9CE7-158D4A9F15B3}"/>
            </c:ext>
          </c:extLst>
        </c:ser>
        <c:ser>
          <c:idx val="14"/>
          <c:order val="14"/>
          <c:tx>
            <c:strRef>
              <c:f>'Meldunek tygodniowy'!$C$122</c:f>
              <c:strCache>
                <c:ptCount val="1"/>
                <c:pt idx="0">
                  <c:v>wiza (nowa + Schengen)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tygodniowy'!$L$122:$U$122</c:f>
              <c:numCache>
                <c:formatCode>#,##0</c:formatCode>
                <c:ptCount val="10"/>
                <c:pt idx="0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96BB-4555-9CE7-158D4A9F1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161523512"/>
        <c:axId val="161520768"/>
        <c:axId val="0"/>
      </c:bar3DChart>
      <c:catAx>
        <c:axId val="161523512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txPr>
          <a:bodyPr rot="-5400000" vert="horz" anchor="t" anchorCtr="0"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61520768"/>
        <c:crosses val="autoZero"/>
        <c:auto val="1"/>
        <c:lblAlgn val="ctr"/>
        <c:lblOffset val="100"/>
        <c:noMultiLvlLbl val="0"/>
      </c:catAx>
      <c:valAx>
        <c:axId val="1615207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  <a:effectLst/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615235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251452155132784"/>
          <c:y val="2.7374354472252129E-3"/>
          <c:w val="0.33523866131118779"/>
          <c:h val="0.99570656071645613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3543307086614173" l="0.31496062992125984" r="0.51181102362204722" t="0.3543307086614173" header="0.11811023622047244" footer="0.11811023622047244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4.0654561851946242E-2"/>
          <c:y val="5.7529610829103212E-2"/>
          <c:w val="0.93469135107447721"/>
          <c:h val="0.767002411500592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tygodniowy'!$C$257</c:f>
              <c:strCache>
                <c:ptCount val="1"/>
                <c:pt idx="0">
                  <c:v>BIAŁORUŚ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tygodniowy'!$G$255:$J$256,'Meldunek tygodniowy'!$K$255:$N$256,'Meldunek tygodniowy'!$O$255:$R$256)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tygodniowy'!$G$257:$R$257</c:f>
              <c:numCache>
                <c:formatCode>General</c:formatCode>
                <c:ptCount val="12"/>
                <c:pt idx="0">
                  <c:v>145</c:v>
                </c:pt>
                <c:pt idx="2">
                  <c:v>184</c:v>
                </c:pt>
                <c:pt idx="4">
                  <c:v>4</c:v>
                </c:pt>
                <c:pt idx="6">
                  <c:v>8</c:v>
                </c:pt>
                <c:pt idx="8">
                  <c:v>1</c:v>
                </c:pt>
                <c:pt idx="1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A9D-460E-BCE5-33D6A65FFD65}"/>
            </c:ext>
          </c:extLst>
        </c:ser>
        <c:ser>
          <c:idx val="1"/>
          <c:order val="1"/>
          <c:tx>
            <c:strRef>
              <c:f>'Meldunek tygodniowy'!$C$258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tygodniowy'!$G$255:$J$256,'Meldunek tygodniowy'!$K$255:$N$256,'Meldunek tygodniowy'!$O$255:$R$256)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tygodniowy'!$G$258:$R$258</c:f>
              <c:numCache>
                <c:formatCode>General</c:formatCode>
                <c:ptCount val="12"/>
                <c:pt idx="0">
                  <c:v>37</c:v>
                </c:pt>
                <c:pt idx="2">
                  <c:v>74</c:v>
                </c:pt>
                <c:pt idx="4">
                  <c:v>52</c:v>
                </c:pt>
                <c:pt idx="6">
                  <c:v>114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A9D-460E-BCE5-33D6A65FFD65}"/>
            </c:ext>
          </c:extLst>
        </c:ser>
        <c:ser>
          <c:idx val="2"/>
          <c:order val="2"/>
          <c:tx>
            <c:strRef>
              <c:f>'Meldunek tygodniowy'!$C$259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tygodniowy'!$G$255:$J$256,'Meldunek tygodniowy'!$K$255:$N$256,'Meldunek tygodniowy'!$O$255:$R$256)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tygodniowy'!$G$259:$R$259</c:f>
              <c:numCache>
                <c:formatCode>General</c:formatCode>
                <c:ptCount val="12"/>
                <c:pt idx="0">
                  <c:v>51</c:v>
                </c:pt>
                <c:pt idx="2">
                  <c:v>67</c:v>
                </c:pt>
                <c:pt idx="4">
                  <c:v>20</c:v>
                </c:pt>
                <c:pt idx="6">
                  <c:v>30</c:v>
                </c:pt>
                <c:pt idx="8">
                  <c:v>1</c:v>
                </c:pt>
                <c:pt idx="1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A9D-460E-BCE5-33D6A65FFD65}"/>
            </c:ext>
          </c:extLst>
        </c:ser>
        <c:ser>
          <c:idx val="3"/>
          <c:order val="3"/>
          <c:tx>
            <c:strRef>
              <c:f>'Meldunek tygodniowy'!$C$260</c:f>
              <c:strCache>
                <c:ptCount val="1"/>
                <c:pt idx="0">
                  <c:v>ARMENIA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tygodniowy'!$G$255:$J$256,'Meldunek tygodniowy'!$K$255:$N$256,'Meldunek tygodniowy'!$O$255:$R$256)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tygodniowy'!$G$260:$R$260</c:f>
              <c:numCache>
                <c:formatCode>General</c:formatCode>
                <c:ptCount val="12"/>
                <c:pt idx="0">
                  <c:v>20</c:v>
                </c:pt>
                <c:pt idx="2">
                  <c:v>33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A9D-460E-BCE5-33D6A65FFD65}"/>
            </c:ext>
          </c:extLst>
        </c:ser>
        <c:ser>
          <c:idx val="5"/>
          <c:order val="4"/>
          <c:tx>
            <c:strRef>
              <c:f>'Meldunek tygodniowy'!$C$261</c:f>
              <c:strCache>
                <c:ptCount val="1"/>
                <c:pt idx="0">
                  <c:v>IRAK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val>
            <c:numRef>
              <c:f>'Meldunek tygodniowy'!$G$261:$R$261</c:f>
              <c:numCache>
                <c:formatCode>General</c:formatCode>
                <c:ptCount val="12"/>
                <c:pt idx="0">
                  <c:v>12</c:v>
                </c:pt>
                <c:pt idx="2">
                  <c:v>12</c:v>
                </c:pt>
                <c:pt idx="4">
                  <c:v>10</c:v>
                </c:pt>
                <c:pt idx="6">
                  <c:v>11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A9D-460E-BCE5-33D6A65FFD65}"/>
            </c:ext>
          </c:extLst>
        </c:ser>
        <c:ser>
          <c:idx val="4"/>
          <c:order val="5"/>
          <c:tx>
            <c:strRef>
              <c:f>'Meldunek tygodniowy'!$C$262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tygodniowy'!$G$255:$J$256,'Meldunek tygodniowy'!$K$255:$N$256,'Meldunek tygodniowy'!$O$255:$R$256)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tygodniowy'!$G$262:$R$262</c:f>
              <c:numCache>
                <c:formatCode>General</c:formatCode>
                <c:ptCount val="12"/>
                <c:pt idx="0">
                  <c:v>66</c:v>
                </c:pt>
                <c:pt idx="2">
                  <c:v>83</c:v>
                </c:pt>
                <c:pt idx="4">
                  <c:v>17</c:v>
                </c:pt>
                <c:pt idx="6">
                  <c:v>29</c:v>
                </c:pt>
                <c:pt idx="8">
                  <c:v>3</c:v>
                </c:pt>
                <c:pt idx="10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A9D-460E-BCE5-33D6A65FF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161526256"/>
        <c:axId val="161526648"/>
        <c:axId val="0"/>
      </c:bar3DChart>
      <c:catAx>
        <c:axId val="1615262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161526648"/>
        <c:crosses val="autoZero"/>
        <c:auto val="1"/>
        <c:lblAlgn val="ctr"/>
        <c:lblOffset val="100"/>
        <c:noMultiLvlLbl val="0"/>
      </c:catAx>
      <c:valAx>
        <c:axId val="161526648"/>
        <c:scaling>
          <c:orientation val="minMax"/>
        </c:scaling>
        <c:delete val="0"/>
        <c:axPos val="l"/>
        <c:majorGridlines>
          <c:spPr>
            <a:effectLst>
              <a:outerShdw blurRad="50800" dist="50800" dir="5400000" algn="ctr" rotWithShape="0">
                <a:schemeClr val="tx1"/>
              </a:outerShdw>
            </a:effectLst>
          </c:spPr>
        </c:majorGridlines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1615262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tygodniowy'!$G$24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tygodniowy'!$K$22:$K$23,'Meldunek tygodniowy'!$M$22:$M$23,'Meldunek tygodniowy'!$O$22:$O$23,'Meldunek tygodniowy'!$Q$22:$Q$23)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01.05.2022 - 31.05.2022 r.</c:v>
                  </c:pt>
                </c:lvl>
              </c:multiLvlStrCache>
            </c:multiLvlStrRef>
          </c:cat>
          <c:val>
            <c:numRef>
              <c:f>('Meldunek tygodniowy'!$K$24,'Meldunek tygodniowy'!$M$24,'Meldunek tygodniowy'!$O$24,'Meldunek tygodniowy'!$Q$24)</c:f>
              <c:numCache>
                <c:formatCode>#,##0</c:formatCode>
                <c:ptCount val="4"/>
                <c:pt idx="0">
                  <c:v>48223</c:v>
                </c:pt>
                <c:pt idx="1">
                  <c:v>25351</c:v>
                </c:pt>
                <c:pt idx="2">
                  <c:v>3604</c:v>
                </c:pt>
                <c:pt idx="3">
                  <c:v>1035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A2-4EFD-94A5-8967E551BDD1}"/>
            </c:ext>
          </c:extLst>
        </c:ser>
        <c:ser>
          <c:idx val="2"/>
          <c:order val="1"/>
          <c:tx>
            <c:strRef>
              <c:f>'Meldunek tygodniowy'!$G$25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tygodniowy'!$K$22:$K$23,'Meldunek tygodniowy'!$M$22:$M$23,'Meldunek tygodniowy'!$O$22:$O$23,'Meldunek tygodniowy'!$Q$22:$Q$23)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01.05.2022 - 31.05.2022 r.</c:v>
                  </c:pt>
                </c:lvl>
              </c:multiLvlStrCache>
            </c:multiLvlStrRef>
          </c:cat>
          <c:val>
            <c:numRef>
              <c:f>('Meldunek tygodniowy'!$K$25,'Meldunek tygodniowy'!$M$25,'Meldunek tygodniowy'!$O$25,'Meldunek tygodniowy'!$Q$25)</c:f>
              <c:numCache>
                <c:formatCode>#,##0</c:formatCode>
                <c:ptCount val="4"/>
                <c:pt idx="0">
                  <c:v>3211</c:v>
                </c:pt>
                <c:pt idx="1">
                  <c:v>1702</c:v>
                </c:pt>
                <c:pt idx="2">
                  <c:v>99</c:v>
                </c:pt>
                <c:pt idx="3">
                  <c:v>110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1A2-4EFD-94A5-8967E551BDD1}"/>
            </c:ext>
          </c:extLst>
        </c:ser>
        <c:ser>
          <c:idx val="4"/>
          <c:order val="2"/>
          <c:tx>
            <c:strRef>
              <c:f>'Meldunek tygodniowy'!$G$26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tygodniowy'!$K$22:$K$23,'Meldunek tygodniowy'!$M$22:$M$23,'Meldunek tygodniowy'!$O$22:$O$23,'Meldunek tygodniowy'!$Q$22:$Q$23)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01.05.2022 - 31.05.2022 r.</c:v>
                  </c:pt>
                </c:lvl>
              </c:multiLvlStrCache>
            </c:multiLvlStrRef>
          </c:cat>
          <c:val>
            <c:numRef>
              <c:f>('Meldunek tygodniowy'!$K$26,'Meldunek tygodniowy'!$M$26,'Meldunek tygodniowy'!$O$26,'Meldunek tygodniowy'!$Q$26)</c:f>
              <c:numCache>
                <c:formatCode>#,##0</c:formatCode>
                <c:ptCount val="4"/>
                <c:pt idx="0">
                  <c:v>1116</c:v>
                </c:pt>
                <c:pt idx="1">
                  <c:v>562</c:v>
                </c:pt>
                <c:pt idx="2">
                  <c:v>59</c:v>
                </c:pt>
                <c:pt idx="3">
                  <c:v>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1A2-4EFD-94A5-8967E551B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11511424"/>
        <c:axId val="611515344"/>
        <c:axId val="0"/>
      </c:bar3DChart>
      <c:catAx>
        <c:axId val="611511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11515344"/>
        <c:crosses val="autoZero"/>
        <c:auto val="1"/>
        <c:lblAlgn val="ctr"/>
        <c:lblOffset val="100"/>
        <c:noMultiLvlLbl val="0"/>
      </c:catAx>
      <c:valAx>
        <c:axId val="61151534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61151142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2"/>
          <c:order val="0"/>
          <c:tx>
            <c:strRef>
              <c:f>'Meldunek tygodniowy'!$D$191</c:f>
              <c:strCache>
                <c:ptCount val="1"/>
                <c:pt idx="0">
                  <c:v>inne państwo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0"/>
                  <c:y val="-2.1097046413502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3635282612187482E-3"/>
                  <c:y val="-1.68776371308016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t" anchorCtr="0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'Meldunek tygodniowy'!$H$190:$K$190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tygodniowy'!$H$191:$K$191</c:f>
              <c:numCache>
                <c:formatCode>#,##0</c:formatCode>
                <c:ptCount val="4"/>
                <c:pt idx="0">
                  <c:v>63187</c:v>
                </c:pt>
                <c:pt idx="3">
                  <c:v>60993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B3-42F6-BF3B-D70A895923F0}"/>
            </c:ext>
          </c:extLst>
        </c:ser>
        <c:ser>
          <c:idx val="1"/>
          <c:order val="1"/>
          <c:tx>
            <c:strRef>
              <c:f>'Meldunek tygodniowy'!$D$192</c:f>
              <c:strCache>
                <c:ptCount val="1"/>
                <c:pt idx="0">
                  <c:v>obligatoryjne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430274202991663E-2"/>
                  <c:y val="-1.68776371308016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1454113044874993E-2"/>
                  <c:y val="-2.95358649789029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'Meldunek tygodniowy'!$H$190:$K$190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tygodniowy'!$H$192:$K$192</c:f>
              <c:numCache>
                <c:formatCode>#,##0</c:formatCode>
                <c:ptCount val="4"/>
                <c:pt idx="0">
                  <c:v>2538</c:v>
                </c:pt>
                <c:pt idx="3">
                  <c:v>2346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9B3-42F6-BF3B-D70A895923F0}"/>
            </c:ext>
          </c:extLst>
        </c:ser>
        <c:ser>
          <c:idx val="0"/>
          <c:order val="2"/>
          <c:tx>
            <c:strRef>
              <c:f>'Meldunek tygodniowy'!$D$193</c:f>
              <c:strCache>
                <c:ptCount val="1"/>
                <c:pt idx="0">
                  <c:v>fakultatywne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4302742029916663E-2"/>
                  <c:y val="-1.68776371308016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7878427537395829E-3"/>
                  <c:y val="-1.68776371308016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'Meldunek tygodniowy'!$H$190:$K$190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tygodniowy'!$H$193:$K$193</c:f>
              <c:numCache>
                <c:formatCode>#,##0</c:formatCode>
                <c:ptCount val="4"/>
                <c:pt idx="0">
                  <c:v>10815</c:v>
                </c:pt>
                <c:pt idx="3">
                  <c:v>12178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9B3-42F6-BF3B-D70A895923F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611512600"/>
        <c:axId val="611509464"/>
        <c:axId val="696598944"/>
      </c:bar3DChart>
      <c:catAx>
        <c:axId val="611512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611509464"/>
        <c:crosses val="autoZero"/>
        <c:auto val="1"/>
        <c:lblAlgn val="ctr"/>
        <c:lblOffset val="100"/>
        <c:noMultiLvlLbl val="0"/>
      </c:catAx>
      <c:valAx>
        <c:axId val="611509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611512600"/>
        <c:crosses val="autoZero"/>
        <c:crossBetween val="between"/>
      </c:valAx>
      <c:serAx>
        <c:axId val="69659894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611509464"/>
        <c:crosses val="autoZero"/>
      </c:ser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tygodniowy'!$G$58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tygodniowy'!$K$56:$K$57,'Meldunek tygodniowy'!$M$56:$M$57,'Meldunek tygodniowy'!$O$56:$O$57,'Meldunek tygodniowy'!$Q$56:$Q$57)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01.01.2022 - 31.05.2022 r.</c:v>
                  </c:pt>
                </c:lvl>
              </c:multiLvlStrCache>
            </c:multiLvlStrRef>
          </c:cat>
          <c:val>
            <c:numRef>
              <c:f>('Meldunek tygodniowy'!$K$58,'Meldunek tygodniowy'!$M$58,'Meldunek tygodniowy'!$O$58,'Meldunek tygodniowy'!$Q$58)</c:f>
              <c:numCache>
                <c:formatCode>#,##0</c:formatCode>
                <c:ptCount val="4"/>
                <c:pt idx="0">
                  <c:v>185636</c:v>
                </c:pt>
                <c:pt idx="1">
                  <c:v>125598</c:v>
                </c:pt>
                <c:pt idx="2">
                  <c:v>15051</c:v>
                </c:pt>
                <c:pt idx="3">
                  <c:v>4595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45C-4962-9164-A822863C021D}"/>
            </c:ext>
          </c:extLst>
        </c:ser>
        <c:ser>
          <c:idx val="2"/>
          <c:order val="1"/>
          <c:tx>
            <c:strRef>
              <c:f>'Meldunek tygodniowy'!$G$59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tygodniowy'!$K$56:$K$57,'Meldunek tygodniowy'!$M$56:$M$57,'Meldunek tygodniowy'!$O$56:$O$57,'Meldunek tygodniowy'!$Q$56:$Q$57)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01.01.2022 - 31.05.2022 r.</c:v>
                  </c:pt>
                </c:lvl>
              </c:multiLvlStrCache>
            </c:multiLvlStrRef>
          </c:cat>
          <c:val>
            <c:numRef>
              <c:f>('Meldunek tygodniowy'!$K$59,'Meldunek tygodniowy'!$M$59,'Meldunek tygodniowy'!$O$59,'Meldunek tygodniowy'!$Q$59)</c:f>
              <c:numCache>
                <c:formatCode>#,##0</c:formatCode>
                <c:ptCount val="4"/>
                <c:pt idx="0">
                  <c:v>14187</c:v>
                </c:pt>
                <c:pt idx="1">
                  <c:v>8444</c:v>
                </c:pt>
                <c:pt idx="2">
                  <c:v>619</c:v>
                </c:pt>
                <c:pt idx="3">
                  <c:v>438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45C-4962-9164-A822863C021D}"/>
            </c:ext>
          </c:extLst>
        </c:ser>
        <c:ser>
          <c:idx val="4"/>
          <c:order val="2"/>
          <c:tx>
            <c:strRef>
              <c:f>'Meldunek tygodniowy'!$G$60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tygodniowy'!$K$56:$K$57,'Meldunek tygodniowy'!$M$56:$M$57,'Meldunek tygodniowy'!$O$56:$O$57,'Meldunek tygodniowy'!$Q$56:$Q$57)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01.01.2022 - 31.05.2022 r.</c:v>
                  </c:pt>
                </c:lvl>
              </c:multiLvlStrCache>
            </c:multiLvlStrRef>
          </c:cat>
          <c:val>
            <c:numRef>
              <c:f>('Meldunek tygodniowy'!$K$60,'Meldunek tygodniowy'!$M$60,'Meldunek tygodniowy'!$O$60,'Meldunek tygodniowy'!$Q$60)</c:f>
              <c:numCache>
                <c:formatCode>#,##0</c:formatCode>
                <c:ptCount val="4"/>
                <c:pt idx="0">
                  <c:v>5290</c:v>
                </c:pt>
                <c:pt idx="1">
                  <c:v>2984</c:v>
                </c:pt>
                <c:pt idx="2">
                  <c:v>316</c:v>
                </c:pt>
                <c:pt idx="3">
                  <c:v>298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45C-4962-9164-A822863C0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11511816"/>
        <c:axId val="611510248"/>
        <c:axId val="0"/>
      </c:bar3DChart>
      <c:catAx>
        <c:axId val="611511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11510248"/>
        <c:crosses val="autoZero"/>
        <c:auto val="1"/>
        <c:lblAlgn val="ctr"/>
        <c:lblOffset val="100"/>
        <c:noMultiLvlLbl val="0"/>
      </c:catAx>
      <c:valAx>
        <c:axId val="61151024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61151181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298</xdr:row>
      <xdr:rowOff>52389</xdr:rowOff>
    </xdr:from>
    <xdr:to>
      <xdr:col>24</xdr:col>
      <xdr:colOff>19051</xdr:colOff>
      <xdr:row>319</xdr:row>
      <xdr:rowOff>133351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25400</xdr:colOff>
      <xdr:row>412</xdr:row>
      <xdr:rowOff>65086</xdr:rowOff>
    </xdr:from>
    <xdr:to>
      <xdr:col>23</xdr:col>
      <xdr:colOff>9525</xdr:colOff>
      <xdr:row>426</xdr:row>
      <xdr:rowOff>133350</xdr:rowOff>
    </xdr:to>
    <xdr:graphicFrame macro="">
      <xdr:nvGraphicFramePr>
        <xdr:cNvPr id="35" name="Wykres 34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124</xdr:row>
      <xdr:rowOff>69397</xdr:rowOff>
    </xdr:from>
    <xdr:to>
      <xdr:col>23</xdr:col>
      <xdr:colOff>1</xdr:colOff>
      <xdr:row>146</xdr:row>
      <xdr:rowOff>123825</xdr:rowOff>
    </xdr:to>
    <xdr:graphicFrame macro="">
      <xdr:nvGraphicFramePr>
        <xdr:cNvPr id="38" name="Wykres 37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27215</xdr:colOff>
      <xdr:row>263</xdr:row>
      <xdr:rowOff>142193</xdr:rowOff>
    </xdr:from>
    <xdr:to>
      <xdr:col>23</xdr:col>
      <xdr:colOff>238126</xdr:colOff>
      <xdr:row>282</xdr:row>
      <xdr:rowOff>161925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47626</xdr:colOff>
      <xdr:row>28</xdr:row>
      <xdr:rowOff>9526</xdr:rowOff>
    </xdr:from>
    <xdr:to>
      <xdr:col>23</xdr:col>
      <xdr:colOff>9525</xdr:colOff>
      <xdr:row>42</xdr:row>
      <xdr:rowOff>180976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257175</xdr:colOff>
      <xdr:row>195</xdr:row>
      <xdr:rowOff>1</xdr:rowOff>
    </xdr:from>
    <xdr:to>
      <xdr:col>21</xdr:col>
      <xdr:colOff>238125</xdr:colOff>
      <xdr:row>210</xdr:row>
      <xdr:rowOff>152401</xdr:rowOff>
    </xdr:to>
    <xdr:graphicFrame macro="">
      <xdr:nvGraphicFramePr>
        <xdr:cNvPr id="7" name="Wykres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34925</xdr:colOff>
      <xdr:row>354</xdr:row>
      <xdr:rowOff>76200</xdr:rowOff>
    </xdr:from>
    <xdr:to>
      <xdr:col>20</xdr:col>
      <xdr:colOff>234084</xdr:colOff>
      <xdr:row>355</xdr:row>
      <xdr:rowOff>0</xdr:rowOff>
    </xdr:to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34925" y="73236667"/>
          <a:ext cx="7260359" cy="391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800" i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.</a:t>
          </a:r>
        </a:p>
        <a:p>
          <a:endParaRPr lang="pl-PL" sz="1100"/>
        </a:p>
      </xdr:txBody>
    </xdr:sp>
    <xdr:clientData/>
  </xdr:twoCellAnchor>
  <xdr:oneCellAnchor>
    <xdr:from>
      <xdr:col>24</xdr:col>
      <xdr:colOff>0</xdr:colOff>
      <xdr:row>291</xdr:row>
      <xdr:rowOff>0</xdr:rowOff>
    </xdr:from>
    <xdr:ext cx="184731" cy="264560"/>
    <xdr:sp macro="" textlink="">
      <xdr:nvSpPr>
        <xdr:cNvPr id="18" name="pole tekstowe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8181975" y="1065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0</xdr:col>
      <xdr:colOff>0</xdr:colOff>
      <xdr:row>66</xdr:row>
      <xdr:rowOff>0</xdr:rowOff>
    </xdr:from>
    <xdr:to>
      <xdr:col>22</xdr:col>
      <xdr:colOff>266700</xdr:colOff>
      <xdr:row>79</xdr:row>
      <xdr:rowOff>9525</xdr:rowOff>
    </xdr:to>
    <xdr:graphicFrame macro="">
      <xdr:nvGraphicFramePr>
        <xdr:cNvPr id="34" name="Wykres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10583</xdr:colOff>
      <xdr:row>321</xdr:row>
      <xdr:rowOff>31752</xdr:rowOff>
    </xdr:from>
    <xdr:to>
      <xdr:col>25</xdr:col>
      <xdr:colOff>21167</xdr:colOff>
      <xdr:row>329</xdr:row>
      <xdr:rowOff>93134</xdr:rowOff>
    </xdr:to>
    <xdr:sp macro="" textlink="">
      <xdr:nvSpPr>
        <xdr:cNvPr id="6" name="Prostokąt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0583" y="66545885"/>
          <a:ext cx="8756651" cy="15515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348</xdr:row>
      <xdr:rowOff>1</xdr:rowOff>
    </xdr:from>
    <xdr:to>
      <xdr:col>25</xdr:col>
      <xdr:colOff>10584</xdr:colOff>
      <xdr:row>353</xdr:row>
      <xdr:rowOff>33867</xdr:rowOff>
    </xdr:to>
    <xdr:sp macro="" textlink="">
      <xdr:nvSpPr>
        <xdr:cNvPr id="22" name="Prostokąt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/>
      </xdr:nvSpPr>
      <xdr:spPr>
        <a:xfrm>
          <a:off x="0" y="72042868"/>
          <a:ext cx="8756651" cy="965199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382</xdr:row>
      <xdr:rowOff>182879</xdr:rowOff>
    </xdr:from>
    <xdr:to>
      <xdr:col>25</xdr:col>
      <xdr:colOff>10584</xdr:colOff>
      <xdr:row>391</xdr:row>
      <xdr:rowOff>84667</xdr:rowOff>
    </xdr:to>
    <xdr:sp macro="" textlink="">
      <xdr:nvSpPr>
        <xdr:cNvPr id="23" name="Prostokąt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/>
      </xdr:nvSpPr>
      <xdr:spPr>
        <a:xfrm>
          <a:off x="0" y="80065879"/>
          <a:ext cx="8756651" cy="1578188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430</xdr:row>
      <xdr:rowOff>0</xdr:rowOff>
    </xdr:from>
    <xdr:to>
      <xdr:col>25</xdr:col>
      <xdr:colOff>10584</xdr:colOff>
      <xdr:row>434</xdr:row>
      <xdr:rowOff>0</xdr:rowOff>
    </xdr:to>
    <xdr:sp macro="" textlink="">
      <xdr:nvSpPr>
        <xdr:cNvPr id="24" name="Prostokąt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/>
      </xdr:nvSpPr>
      <xdr:spPr>
        <a:xfrm>
          <a:off x="0" y="89043933"/>
          <a:ext cx="8756651" cy="745067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90</xdr:row>
      <xdr:rowOff>1904</xdr:rowOff>
    </xdr:from>
    <xdr:to>
      <xdr:col>25</xdr:col>
      <xdr:colOff>10584</xdr:colOff>
      <xdr:row>102</xdr:row>
      <xdr:rowOff>114300</xdr:rowOff>
    </xdr:to>
    <xdr:sp macro="" textlink="">
      <xdr:nvSpPr>
        <xdr:cNvPr id="25" name="Prostokąt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/>
      </xdr:nvSpPr>
      <xdr:spPr>
        <a:xfrm>
          <a:off x="0" y="19375754"/>
          <a:ext cx="8659284" cy="228409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151</xdr:row>
      <xdr:rowOff>0</xdr:rowOff>
    </xdr:from>
    <xdr:to>
      <xdr:col>25</xdr:col>
      <xdr:colOff>10584</xdr:colOff>
      <xdr:row>158</xdr:row>
      <xdr:rowOff>50800</xdr:rowOff>
    </xdr:to>
    <xdr:sp macro="" textlink="">
      <xdr:nvSpPr>
        <xdr:cNvPr id="26" name="Prostokąt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/>
      </xdr:nvSpPr>
      <xdr:spPr>
        <a:xfrm>
          <a:off x="0" y="33858200"/>
          <a:ext cx="8756651" cy="1354667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178</xdr:row>
      <xdr:rowOff>0</xdr:rowOff>
    </xdr:from>
    <xdr:to>
      <xdr:col>25</xdr:col>
      <xdr:colOff>10584</xdr:colOff>
      <xdr:row>183</xdr:row>
      <xdr:rowOff>0</xdr:rowOff>
    </xdr:to>
    <xdr:sp macro="" textlink="">
      <xdr:nvSpPr>
        <xdr:cNvPr id="27" name="Prostokąt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/>
      </xdr:nvSpPr>
      <xdr:spPr>
        <a:xfrm>
          <a:off x="0" y="38912800"/>
          <a:ext cx="8756651" cy="93133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212</xdr:row>
      <xdr:rowOff>0</xdr:rowOff>
    </xdr:from>
    <xdr:to>
      <xdr:col>25</xdr:col>
      <xdr:colOff>12489</xdr:colOff>
      <xdr:row>217</xdr:row>
      <xdr:rowOff>63500</xdr:rowOff>
    </xdr:to>
    <xdr:sp macro="" textlink="">
      <xdr:nvSpPr>
        <xdr:cNvPr id="30" name="Prostokąt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/>
      </xdr:nvSpPr>
      <xdr:spPr>
        <a:xfrm>
          <a:off x="0" y="44079583"/>
          <a:ext cx="8563822" cy="963084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240</xdr:row>
      <xdr:rowOff>0</xdr:rowOff>
    </xdr:from>
    <xdr:to>
      <xdr:col>25</xdr:col>
      <xdr:colOff>10584</xdr:colOff>
      <xdr:row>244</xdr:row>
      <xdr:rowOff>76200</xdr:rowOff>
    </xdr:to>
    <xdr:sp macro="" textlink="">
      <xdr:nvSpPr>
        <xdr:cNvPr id="31" name="Prostokąt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/>
      </xdr:nvSpPr>
      <xdr:spPr>
        <a:xfrm>
          <a:off x="0" y="51341867"/>
          <a:ext cx="8756651" cy="82126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439</xdr:row>
      <xdr:rowOff>182879</xdr:rowOff>
    </xdr:from>
    <xdr:to>
      <xdr:col>25</xdr:col>
      <xdr:colOff>10584</xdr:colOff>
      <xdr:row>454</xdr:row>
      <xdr:rowOff>16934</xdr:rowOff>
    </xdr:to>
    <xdr:sp macro="" textlink="">
      <xdr:nvSpPr>
        <xdr:cNvPr id="32" name="Prostokąt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/>
      </xdr:nvSpPr>
      <xdr:spPr>
        <a:xfrm>
          <a:off x="0" y="90903212"/>
          <a:ext cx="8756651" cy="2628055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91440</xdr:colOff>
      <xdr:row>3</xdr:row>
      <xdr:rowOff>16339</xdr:rowOff>
    </xdr:to>
    <xdr:pic>
      <xdr:nvPicPr>
        <xdr:cNvPr id="28" name="Obraz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28875" cy="5916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49530</xdr:colOff>
      <xdr:row>89</xdr:row>
      <xdr:rowOff>179069</xdr:rowOff>
    </xdr:from>
    <xdr:to>
      <xdr:col>25</xdr:col>
      <xdr:colOff>0</xdr:colOff>
      <xdr:row>102</xdr:row>
      <xdr:rowOff>102869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xmlns="" id="{78AE4126-E895-44BB-8D20-03AC1C63FB12}"/>
            </a:ext>
          </a:extLst>
        </xdr:cNvPr>
        <xdr:cNvSpPr txBox="1"/>
      </xdr:nvSpPr>
      <xdr:spPr>
        <a:xfrm>
          <a:off x="49530" y="19313736"/>
          <a:ext cx="8501803" cy="2262716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Do 31 maja 2022 r. cudzoziemcy złożyli 205 tys. wniosków w sprawach o udzielenie zezwoleń na pobyt, w tym ponad 52 tys. w maju. Najwięcej</a:t>
          </a:r>
          <a:r>
            <a:rPr lang="pl-PL" sz="1100" baseline="0">
              <a:latin typeface="Roboto" panose="02000000000000000000" pitchFamily="2" charset="0"/>
              <a:ea typeface="Roboto" panose="02000000000000000000" pitchFamily="2" charset="0"/>
            </a:rPr>
            <a:t> osób zainteresowanych było zezwoleniem na pobyt czasowy (blisko 186 tys.), zezwoleniem na pobyt stały (ponad 14  tys.) oraz zezwoleniem na pobyt rezydenta długoterminowego UE (ponad 5 tys.).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Lista głównych państw pochodzenia osób ubiegających się o legalizację pobytu w Polsce pozostała bez zmian.</a:t>
          </a:r>
          <a:r>
            <a:rPr lang="pl-PL" sz="1100" baseline="0">
              <a:latin typeface="Roboto" panose="02000000000000000000" pitchFamily="2" charset="0"/>
              <a:ea typeface="Roboto" panose="02000000000000000000" pitchFamily="2" charset="0"/>
            </a:rPr>
            <a:t> Najwięcej wniosków złożyli obywatele Ukrainy (121,6 tys.), Białorusi (19,5 tys.), Gruzji (13,7 tys.), Rosji (4,4 tys.), Indii (4 tys.) i Mołdawii (3,4 tys.).</a:t>
          </a:r>
          <a:br>
            <a:rPr lang="pl-PL" sz="1100" baseline="0">
              <a:latin typeface="Roboto" panose="02000000000000000000" pitchFamily="2" charset="0"/>
              <a:ea typeface="Roboto" panose="02000000000000000000" pitchFamily="2" charset="0"/>
            </a:rPr>
          </a:br>
          <a:r>
            <a:rPr lang="pl-PL" sz="1100" baseline="0">
              <a:latin typeface="Roboto" panose="02000000000000000000" pitchFamily="2" charset="0"/>
              <a:ea typeface="Roboto" panose="02000000000000000000" pitchFamily="2" charset="0"/>
            </a:rPr>
            <a:t>Blisko połowa wnioskodawców to osoby w wieku 18-34, a kolejne 41% to 35-64 latkowie. Wśród osób małoletnich bardzo liczną grupę stanowią dzieci z przedziału wiekowego 0-13 (14,8 tys.). Pod względem płci dominują mężczyźni (63%).</a:t>
          </a:r>
          <a:br>
            <a:rPr lang="pl-PL" sz="1100" baseline="0">
              <a:latin typeface="Roboto" panose="02000000000000000000" pitchFamily="2" charset="0"/>
              <a:ea typeface="Roboto" panose="02000000000000000000" pitchFamily="2" charset="0"/>
            </a:rPr>
          </a:br>
          <a:r>
            <a:rPr lang="pl-PL" sz="1100" baseline="0">
              <a:solidFill>
                <a:schemeClr val="dk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Zwyczajowo wnioskodawcy koncentrowali się w województwach z dużymi ośrodkami miejskimi. Najwięcej cudzoziemców złożyło swoje wnioski w Mazowieckim Urzędzie Wojewódzkim (46,7 tys.), Wielkopolskim UW (24,7 tys.), Dolnośląskim UW (23,3tys.), Małopolskim UW (17,4 tys.) i Łódzkim UW (17 tys.). </a:t>
          </a:r>
          <a:endParaRPr lang="pl-PL">
            <a:effectLst/>
            <a:latin typeface="Roboto" panose="02000000000000000000" pitchFamily="2" charset="0"/>
            <a:ea typeface="Roboto" panose="02000000000000000000" pitchFamily="2" charset="0"/>
          </a:endParaRPr>
        </a:p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W tym samym</a:t>
          </a:r>
          <a:r>
            <a:rPr lang="pl-PL" sz="1100" baseline="0">
              <a:latin typeface="Roboto" panose="02000000000000000000" pitchFamily="2" charset="0"/>
              <a:ea typeface="Roboto" panose="02000000000000000000" pitchFamily="2" charset="0"/>
            </a:rPr>
            <a:t> czasie urzędy wojewódzkie wydały 158,3 tys. decyzji, z czego 87% stanowiły zgody na pobyt, dalsze 10% - odmowy, </a:t>
          </a:r>
        </a:p>
        <a:p>
          <a:r>
            <a:rPr lang="pl-PL" sz="1100" baseline="0">
              <a:latin typeface="Roboto" panose="02000000000000000000" pitchFamily="2" charset="0"/>
              <a:ea typeface="Roboto" panose="02000000000000000000" pitchFamily="2" charset="0"/>
            </a:rPr>
            <a:t>a 3% - umorzenia postępowania.</a:t>
          </a:r>
          <a:endParaRPr lang="pl-PL" sz="1100">
            <a:latin typeface="Roboto" panose="02000000000000000000" pitchFamily="2" charset="0"/>
            <a:ea typeface="Roboto" panose="02000000000000000000" pitchFamily="2" charset="0"/>
          </a:endParaRPr>
        </a:p>
      </xdr:txBody>
    </xdr:sp>
    <xdr:clientData/>
  </xdr:twoCellAnchor>
  <xdr:twoCellAnchor>
    <xdr:from>
      <xdr:col>0</xdr:col>
      <xdr:colOff>38100</xdr:colOff>
      <xdr:row>151</xdr:row>
      <xdr:rowOff>28576</xdr:rowOff>
    </xdr:from>
    <xdr:to>
      <xdr:col>24</xdr:col>
      <xdr:colOff>247650</xdr:colOff>
      <xdr:row>158</xdr:row>
      <xdr:rowOff>33866</xdr:rowOff>
    </xdr:to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xmlns="" id="{AF1E69BE-C155-4709-8312-0A2CF2F5C95E}"/>
            </a:ext>
          </a:extLst>
        </xdr:cNvPr>
        <xdr:cNvSpPr txBox="1"/>
      </xdr:nvSpPr>
      <xdr:spPr>
        <a:xfrm>
          <a:off x="38100" y="33886776"/>
          <a:ext cx="8684683" cy="1309157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Najwięcej odwołań od decyzji wydanych w I instancji odnosiło się do decyzji dotyczących pobytu czasowego (8 537),</a:t>
          </a:r>
          <a:r>
            <a:rPr lang="pl-PL" sz="1100" baseline="0">
              <a:latin typeface="Roboto" panose="02000000000000000000" pitchFamily="2" charset="0"/>
              <a:ea typeface="Roboto" panose="02000000000000000000" pitchFamily="2" charset="0"/>
            </a:rPr>
            <a:t> zobowiązania do powrotu (549) oraz pobytu stałego (268). W sumie złożono 9 512 odwołań. 3 074 spraw zakończyło się utrzymaniem decyzji, 11 903 pozytywną decyzją, 641 uchyleniem decyzji i umorzeniem postępowania oraz 500 uchyleniem decyzji i przekazaniem sprawy do ponownego rozpoznania. W przypadku odwołań dotyczących postępowań o udzielenie zezwolenia na pobyt czasowy w 11 793 zapadła decyzja pozytywna, w 2 753 utrzymano decyzje, a w 416 sprawach zdecydowano o uchyleniu decyzji i przekazaniu sprawy do ponownego rozpoznania. Do końca maja Szef UdSC wydał dwa razy więcej decyzji do odwołań w sprawach dotyczących legalizacji pobytu niż rok wcześniej w tym samym okresie.</a:t>
          </a:r>
        </a:p>
        <a:p>
          <a:endParaRPr lang="pl-PL" sz="1100"/>
        </a:p>
      </xdr:txBody>
    </xdr:sp>
    <xdr:clientData/>
  </xdr:twoCellAnchor>
  <xdr:twoCellAnchor>
    <xdr:from>
      <xdr:col>0</xdr:col>
      <xdr:colOff>55457</xdr:colOff>
      <xdr:row>178</xdr:row>
      <xdr:rowOff>65829</xdr:rowOff>
    </xdr:from>
    <xdr:to>
      <xdr:col>24</xdr:col>
      <xdr:colOff>260562</xdr:colOff>
      <xdr:row>182</xdr:row>
      <xdr:rowOff>158750</xdr:rowOff>
    </xdr:to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xmlns="" id="{E892DF82-8264-40C1-9811-775503EBC59F}"/>
            </a:ext>
          </a:extLst>
        </xdr:cNvPr>
        <xdr:cNvSpPr txBox="1"/>
      </xdr:nvSpPr>
      <xdr:spPr>
        <a:xfrm>
          <a:off x="55457" y="37996496"/>
          <a:ext cx="8491855" cy="812587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Według danych za maj 2022 r. do wykazu cudzoziemców, których pobyt na terytorium RP jest niepożądany wpisano 691 osób, a 579 osób do wykazu SIS. </a:t>
          </a:r>
          <a:br>
            <a:rPr lang="pl-PL" sz="1100">
              <a:latin typeface="Roboto" panose="02000000000000000000" pitchFamily="2" charset="0"/>
              <a:ea typeface="Roboto" panose="02000000000000000000" pitchFamily="2" charset="0"/>
            </a:rPr>
          </a:br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Liczba alertów pobytowych</a:t>
          </a:r>
          <a:r>
            <a:rPr lang="pl-PL" sz="1100" baseline="0">
              <a:latin typeface="Roboto" panose="02000000000000000000" pitchFamily="2" charset="0"/>
              <a:ea typeface="Roboto" panose="02000000000000000000" pitchFamily="2" charset="0"/>
            </a:rPr>
            <a:t> wyniosła 791.</a:t>
          </a:r>
          <a:endParaRPr lang="pl-PL" sz="1100">
            <a:latin typeface="Roboto" panose="02000000000000000000" pitchFamily="2" charset="0"/>
            <a:ea typeface="Roboto" panose="02000000000000000000" pitchFamily="2" charset="0"/>
          </a:endParaRPr>
        </a:p>
      </xdr:txBody>
    </xdr:sp>
    <xdr:clientData/>
  </xdr:twoCellAnchor>
  <xdr:twoCellAnchor>
    <xdr:from>
      <xdr:col>0</xdr:col>
      <xdr:colOff>84667</xdr:colOff>
      <xdr:row>240</xdr:row>
      <xdr:rowOff>67733</xdr:rowOff>
    </xdr:from>
    <xdr:to>
      <xdr:col>24</xdr:col>
      <xdr:colOff>245534</xdr:colOff>
      <xdr:row>244</xdr:row>
      <xdr:rowOff>50800</xdr:rowOff>
    </xdr:to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xmlns="" id="{6F9025B3-A358-4FB3-94FC-A37DF625A0A8}"/>
            </a:ext>
          </a:extLst>
        </xdr:cNvPr>
        <xdr:cNvSpPr txBox="1"/>
      </xdr:nvSpPr>
      <xdr:spPr>
        <a:xfrm>
          <a:off x="84667" y="51409600"/>
          <a:ext cx="8636000" cy="728133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W maju 2022 r.</a:t>
          </a:r>
          <a:r>
            <a:rPr lang="pl-PL" sz="1100" baseline="0">
              <a:latin typeface="Roboto" panose="02000000000000000000" pitchFamily="2" charset="0"/>
              <a:ea typeface="Roboto" panose="02000000000000000000" pitchFamily="2" charset="0"/>
            </a:rPr>
            <a:t> </a:t>
          </a:r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wydano</a:t>
          </a:r>
          <a:r>
            <a:rPr lang="pl-PL" sz="1100" baseline="0">
              <a:latin typeface="Roboto" panose="02000000000000000000" pitchFamily="2" charset="0"/>
              <a:ea typeface="Roboto" panose="02000000000000000000" pitchFamily="2" charset="0"/>
            </a:rPr>
            <a:t> 389 </a:t>
          </a:r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zezwoleń dotyczących Małego Ruchu Granicznego. </a:t>
          </a:r>
          <a:br>
            <a:rPr lang="pl-PL" sz="1100">
              <a:latin typeface="Roboto" panose="02000000000000000000" pitchFamily="2" charset="0"/>
              <a:ea typeface="Roboto" panose="02000000000000000000" pitchFamily="2" charset="0"/>
            </a:rPr>
          </a:br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Natomiast od początku roku do końca maja, wydano łącznie 1</a:t>
          </a:r>
          <a:r>
            <a:rPr lang="pl-PL" sz="1100" baseline="0">
              <a:latin typeface="Roboto" panose="02000000000000000000" pitchFamily="2" charset="0"/>
              <a:ea typeface="Roboto" panose="02000000000000000000" pitchFamily="2" charset="0"/>
            </a:rPr>
            <a:t> 368</a:t>
          </a:r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 zezwoleń i zdecydowana większość wydała placówka </a:t>
          </a:r>
        </a:p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we Lwowie - </a:t>
          </a:r>
          <a:r>
            <a:rPr lang="pl-PL" sz="1100" baseline="0">
              <a:latin typeface="Roboto" panose="02000000000000000000" pitchFamily="2" charset="0"/>
              <a:ea typeface="Roboto" panose="02000000000000000000" pitchFamily="2" charset="0"/>
            </a:rPr>
            <a:t>1 175</a:t>
          </a:r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.</a:t>
          </a:r>
        </a:p>
        <a:p>
          <a:endParaRPr lang="pl-PL" sz="1100"/>
        </a:p>
      </xdr:txBody>
    </xdr:sp>
    <xdr:clientData/>
  </xdr:twoCellAnchor>
  <xdr:twoCellAnchor>
    <xdr:from>
      <xdr:col>0</xdr:col>
      <xdr:colOff>76200</xdr:colOff>
      <xdr:row>321</xdr:row>
      <xdr:rowOff>76200</xdr:rowOff>
    </xdr:from>
    <xdr:to>
      <xdr:col>25</xdr:col>
      <xdr:colOff>16933</xdr:colOff>
      <xdr:row>329</xdr:row>
      <xdr:rowOff>76200</xdr:rowOff>
    </xdr:to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xmlns="" id="{284DC898-EE55-411B-B785-2F72185BBDAA}"/>
            </a:ext>
          </a:extLst>
        </xdr:cNvPr>
        <xdr:cNvSpPr txBox="1"/>
      </xdr:nvSpPr>
      <xdr:spPr>
        <a:xfrm>
          <a:off x="76200" y="66590333"/>
          <a:ext cx="8686800" cy="1490134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Od 1 stycznia do 31 maja 2022 r. cudzoziemcy złożyli 2 931 wniosków o udzielenie ochrony międzynarodowej</a:t>
          </a:r>
          <a:r>
            <a:rPr lang="pl-PL" sz="1100" baseline="0">
              <a:latin typeface="Roboto" panose="02000000000000000000" pitchFamily="2" charset="0"/>
              <a:ea typeface="Roboto" panose="02000000000000000000" pitchFamily="2" charset="0"/>
            </a:rPr>
            <a:t> na terytorium RP, które objęły 4 448 osób, z czego w maju złożono 439 wniosków, które objęły 650 osób. Najliczniej o ochronę ubiegali się: Białorusini (975), Ukraińcy (736), Rosjanie (316), Irakijczycy (278) i Afgańczycy (101).</a:t>
          </a:r>
        </a:p>
        <a:p>
          <a:r>
            <a:rPr lang="pl-PL" sz="1100" baseline="0">
              <a:latin typeface="Roboto" panose="02000000000000000000" pitchFamily="2" charset="0"/>
              <a:ea typeface="Roboto" panose="02000000000000000000" pitchFamily="2" charset="0"/>
            </a:rPr>
            <a:t>W bieżącym roku dominowały wnioski pierwsze (2 499), które dotyczyły 3 596 osób. Wnioski kolejne (432) dotyczyły 852 osoby.</a:t>
          </a:r>
        </a:p>
        <a:p>
          <a:r>
            <a:rPr lang="pl-PL" sz="1100" baseline="0">
              <a:latin typeface="Roboto" panose="02000000000000000000" pitchFamily="2" charset="0"/>
              <a:ea typeface="Roboto" panose="02000000000000000000" pitchFamily="2" charset="0"/>
            </a:rPr>
            <a:t> Od początku bieżącego roku do 31 maja najwięcej wniosków złożyli mężczyźni (2 608), głównie w przedziale wiekowym 18-34 lata. </a:t>
          </a:r>
        </a:p>
        <a:p>
          <a:r>
            <a:rPr lang="pl-PL" sz="1100" baseline="0">
              <a:solidFill>
                <a:schemeClr val="dk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Natomiast kobiety stanowią mniej liczną grupę (1 840) - 42%, ale również tutaj dominował ten sam przedział wiekowy. Liczba dzieci (28% wszystkich osób objętych wnioskami) obydwu płci w wieku do lat 13 wynosiła - 1049, a w wieku 14-17 lat wynosiła 205.</a:t>
          </a:r>
          <a:endParaRPr lang="pl-PL" sz="1100">
            <a:latin typeface="Roboto" panose="02000000000000000000" pitchFamily="2" charset="0"/>
            <a:ea typeface="Roboto" panose="02000000000000000000" pitchFamily="2" charset="0"/>
          </a:endParaRPr>
        </a:p>
      </xdr:txBody>
    </xdr:sp>
    <xdr:clientData/>
  </xdr:twoCellAnchor>
  <xdr:twoCellAnchor>
    <xdr:from>
      <xdr:col>0</xdr:col>
      <xdr:colOff>67733</xdr:colOff>
      <xdr:row>348</xdr:row>
      <xdr:rowOff>50800</xdr:rowOff>
    </xdr:from>
    <xdr:to>
      <xdr:col>24</xdr:col>
      <xdr:colOff>254000</xdr:colOff>
      <xdr:row>353</xdr:row>
      <xdr:rowOff>0</xdr:rowOff>
    </xdr:to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xmlns="" id="{DE0169C3-9874-4B22-9529-ABE1B0B392B4}"/>
            </a:ext>
          </a:extLst>
        </xdr:cNvPr>
        <xdr:cNvSpPr txBox="1"/>
      </xdr:nvSpPr>
      <xdr:spPr>
        <a:xfrm>
          <a:off x="67733" y="72093667"/>
          <a:ext cx="8661400" cy="880533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W ramach procedur dublińskich wnioskami IN objętych było 3 336 cudzoziemców.</a:t>
          </a:r>
          <a:r>
            <a:rPr lang="pl-PL" sz="1100" baseline="0">
              <a:latin typeface="Roboto" panose="02000000000000000000" pitchFamily="2" charset="0"/>
              <a:ea typeface="Roboto" panose="02000000000000000000" pitchFamily="2" charset="0"/>
            </a:rPr>
            <a:t> Z kolei Polska wystąpiła z takim wnioskiem do innych krajów europejskich (OUT)w przypadku 107 osób, a 1 715 wniosków IN i 95 wniosków OUT zostało rozpatrzonych pozytywnie.</a:t>
          </a:r>
        </a:p>
        <a:p>
          <a:r>
            <a:rPr lang="pl-PL" sz="1100" baseline="0">
              <a:latin typeface="Roboto" panose="02000000000000000000" pitchFamily="2" charset="0"/>
              <a:ea typeface="Roboto" panose="02000000000000000000" pitchFamily="2" charset="0"/>
            </a:rPr>
            <a:t>2 682 wniosków IN dotyczyło współpracy z Niemcami, a 219 z Francją. Procedury OUT były kierowane głównie do Niemiec (33) </a:t>
          </a:r>
        </a:p>
        <a:p>
          <a:r>
            <a:rPr lang="pl-PL" sz="1100" baseline="0">
              <a:latin typeface="Roboto" panose="02000000000000000000" pitchFamily="2" charset="0"/>
              <a:ea typeface="Roboto" panose="02000000000000000000" pitchFamily="2" charset="0"/>
            </a:rPr>
            <a:t>i Francji (16).</a:t>
          </a:r>
          <a:endParaRPr lang="pl-PL" sz="1100">
            <a:latin typeface="Roboto" panose="02000000000000000000" pitchFamily="2" charset="0"/>
            <a:ea typeface="Roboto" panose="02000000000000000000" pitchFamily="2" charset="0"/>
          </a:endParaRPr>
        </a:p>
      </xdr:txBody>
    </xdr:sp>
    <xdr:clientData/>
  </xdr:twoCellAnchor>
  <xdr:twoCellAnchor>
    <xdr:from>
      <xdr:col>0</xdr:col>
      <xdr:colOff>50800</xdr:colOff>
      <xdr:row>383</xdr:row>
      <xdr:rowOff>50801</xdr:rowOff>
    </xdr:from>
    <xdr:to>
      <xdr:col>24</xdr:col>
      <xdr:colOff>262467</xdr:colOff>
      <xdr:row>391</xdr:row>
      <xdr:rowOff>59268</xdr:rowOff>
    </xdr:to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xmlns="" id="{3C529FEE-036E-4FC7-B0DA-BD0C32FD4FA3}"/>
            </a:ext>
          </a:extLst>
        </xdr:cNvPr>
        <xdr:cNvSpPr txBox="1"/>
      </xdr:nvSpPr>
      <xdr:spPr>
        <a:xfrm>
          <a:off x="50800" y="80120068"/>
          <a:ext cx="8686800" cy="149860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Od 1 stycznia do 31 maja</a:t>
          </a:r>
          <a:r>
            <a:rPr lang="pl-PL" sz="1100" baseline="0">
              <a:latin typeface="Roboto" panose="02000000000000000000" pitchFamily="2" charset="0"/>
              <a:ea typeface="Roboto" panose="02000000000000000000" pitchFamily="2" charset="0"/>
            </a:rPr>
            <a:t> br. Szef UdSC wydał 4 505 decyzji w sprawach o udzielenie ochrony międzynarodowej, z czego 1 799 decyzji przyznawało jedną z form ochrony: status uchodźcy nadano 168 cudzoziemcom, a ochronę uzupełniającą udzielono 1 631 osobom. Status uchodźcy został nadany głównie obywatelom Białorusi (85), Afganistanu (40, Turcji (9), Rosji (8) i Syrii (6). Ochronę uzupełniającą przyznano głównie obywatelom Białorusi - 1 556 osób, ale także 31 Rosjanom, 18 Tadżykom, 7 Syryjczykom oraz po 6 - obywatelom Iraku i Ukrainy. Decyzję negatywną otrzymało 645 cudzoziemców - głównie z Rosji (268 os.) i Iraku (226 os.). Postępowania 2 061 osób (w tym 851 ob. Iraku, 355 ob. Afganistanu) zostały umorzone. Warto również odnotować znaczącą liczbę umorzeń wniosków obywateli Ukrainy - 284. Ze względu na brak możliwości podjęcia pracy podczas procedury </a:t>
          </a:r>
        </a:p>
        <a:p>
          <a:r>
            <a:rPr lang="pl-PL" sz="1100" baseline="0">
              <a:latin typeface="Roboto" panose="02000000000000000000" pitchFamily="2" charset="0"/>
              <a:ea typeface="Roboto" panose="02000000000000000000" pitchFamily="2" charset="0"/>
            </a:rPr>
            <a:t>o udzielenie ochrony międzynarodowej, większość ukraińskich wnioskodawców rezygnuje i rejestruje się na ochronę czasową.</a:t>
          </a:r>
          <a:endParaRPr lang="pl-PL" sz="1100">
            <a:latin typeface="Roboto" panose="02000000000000000000" pitchFamily="2" charset="0"/>
            <a:ea typeface="Roboto" panose="02000000000000000000" pitchFamily="2" charset="0"/>
          </a:endParaRPr>
        </a:p>
      </xdr:txBody>
    </xdr:sp>
    <xdr:clientData/>
  </xdr:twoCellAnchor>
  <xdr:twoCellAnchor>
    <xdr:from>
      <xdr:col>0</xdr:col>
      <xdr:colOff>50800</xdr:colOff>
      <xdr:row>430</xdr:row>
      <xdr:rowOff>59267</xdr:rowOff>
    </xdr:from>
    <xdr:to>
      <xdr:col>25</xdr:col>
      <xdr:colOff>0</xdr:colOff>
      <xdr:row>433</xdr:row>
      <xdr:rowOff>169334</xdr:rowOff>
    </xdr:to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xmlns="" id="{86FC6E5D-5B61-49FB-835B-0D6815B74EC9}"/>
            </a:ext>
          </a:extLst>
        </xdr:cNvPr>
        <xdr:cNvSpPr txBox="1"/>
      </xdr:nvSpPr>
      <xdr:spPr>
        <a:xfrm>
          <a:off x="50800" y="89103200"/>
          <a:ext cx="8695267" cy="668867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Według</a:t>
          </a:r>
          <a:r>
            <a:rPr lang="pl-PL" sz="1100" baseline="0">
              <a:latin typeface="Roboto" panose="02000000000000000000" pitchFamily="2" charset="0"/>
              <a:ea typeface="Roboto" panose="02000000000000000000" pitchFamily="2" charset="0"/>
            </a:rPr>
            <a:t> stanu na 31 maja br. pod opieką Szefa UdSC znajdowało się 4 143 osób, z czego 651 zamieszkiwało w jednym z ośrodków dla cudzoziemców, a pozostałe 3 484 osób pobierało świadczenie pieniężne na samodzielne funkcjonowanie poza ośrodkiem.</a:t>
          </a:r>
          <a:endParaRPr lang="pl-PL" sz="1100">
            <a:latin typeface="Roboto" panose="02000000000000000000" pitchFamily="2" charset="0"/>
            <a:ea typeface="Roboto" panose="02000000000000000000" pitchFamily="2" charset="0"/>
          </a:endParaRPr>
        </a:p>
      </xdr:txBody>
    </xdr:sp>
    <xdr:clientData/>
  </xdr:twoCellAnchor>
  <xdr:twoCellAnchor>
    <xdr:from>
      <xdr:col>0</xdr:col>
      <xdr:colOff>67733</xdr:colOff>
      <xdr:row>440</xdr:row>
      <xdr:rowOff>25400</xdr:rowOff>
    </xdr:from>
    <xdr:to>
      <xdr:col>24</xdr:col>
      <xdr:colOff>262467</xdr:colOff>
      <xdr:row>453</xdr:row>
      <xdr:rowOff>177800</xdr:rowOff>
    </xdr:to>
    <xdr:sp macro="" textlink="">
      <xdr:nvSpPr>
        <xdr:cNvPr id="16" name="pole tekstowe 15">
          <a:extLst>
            <a:ext uri="{FF2B5EF4-FFF2-40B4-BE49-F238E27FC236}">
              <a16:creationId xmlns:a16="http://schemas.microsoft.com/office/drawing/2014/main" xmlns="" id="{48C500FB-64D5-4E16-AE33-DCE4A565593C}"/>
            </a:ext>
          </a:extLst>
        </xdr:cNvPr>
        <xdr:cNvSpPr txBox="1"/>
      </xdr:nvSpPr>
      <xdr:spPr>
        <a:xfrm>
          <a:off x="67733" y="90932000"/>
          <a:ext cx="8669867" cy="2573867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Sytuacja</a:t>
          </a:r>
          <a:r>
            <a:rPr lang="pl-PL" sz="1100" baseline="0">
              <a:latin typeface="Roboto" panose="02000000000000000000" pitchFamily="2" charset="0"/>
              <a:ea typeface="Roboto" panose="02000000000000000000" pitchFamily="2" charset="0"/>
            </a:rPr>
            <a:t> migracyjna w Polsce nadal jest zdominowana przez napływ obywateli Ukrainy do Polski oraz konsekwencje wojny w tym kraju.</a:t>
          </a:r>
          <a:br>
            <a:rPr lang="pl-PL" sz="1100" baseline="0">
              <a:latin typeface="Roboto" panose="02000000000000000000" pitchFamily="2" charset="0"/>
              <a:ea typeface="Roboto" panose="02000000000000000000" pitchFamily="2" charset="0"/>
            </a:rPr>
          </a:br>
          <a:endParaRPr lang="pl-PL" sz="1100" b="1">
            <a:latin typeface="Roboto" panose="02000000000000000000" pitchFamily="2" charset="0"/>
            <a:ea typeface="Roboto" panose="02000000000000000000" pitchFamily="2" charset="0"/>
          </a:endParaRPr>
        </a:p>
        <a:p>
          <a:r>
            <a:rPr lang="pl-PL" sz="1100" b="0">
              <a:latin typeface="Roboto" panose="02000000000000000000" pitchFamily="2" charset="0"/>
              <a:ea typeface="Roboto" panose="02000000000000000000" pitchFamily="2" charset="0"/>
            </a:rPr>
            <a:t>Liczba</a:t>
          </a:r>
          <a:r>
            <a:rPr lang="pl-PL" sz="1100" b="0" baseline="0">
              <a:latin typeface="Roboto" panose="02000000000000000000" pitchFamily="2" charset="0"/>
              <a:ea typeface="Roboto" panose="02000000000000000000" pitchFamily="2" charset="0"/>
            </a:rPr>
            <a:t> osób zarejestrowanych na ochronę czasową wynosi 1 144 tys., główe obywatelstwa korzystające z tej formy ochrony to: Ukraińcy (1 140 tys.), Rosjanie (1,1 tys.), Białorusini (469), Gruzini (252), Azerowie (209) i Mołdawianie (188). </a:t>
          </a:r>
        </a:p>
        <a:p>
          <a:r>
            <a:rPr lang="pl-PL" sz="1100" b="0" baseline="0">
              <a:latin typeface="Roboto" panose="02000000000000000000" pitchFamily="2" charset="0"/>
              <a:ea typeface="Roboto" panose="02000000000000000000" pitchFamily="2" charset="0"/>
            </a:rPr>
            <a:t>Szef UdSC do końca maja wydał 851 świadczeń o udzielonej ochronie czasowej obywatelom państw trzecich, którzy posiadali pobyt stały lub ochronę na Ukrainie. Są to głównie Rosjanie, Białorusini, Azerowie, Wietnamczycy i Gruzini.</a:t>
          </a:r>
        </a:p>
        <a:p>
          <a:endParaRPr lang="pl-PL" sz="1100" b="0" baseline="0">
            <a:latin typeface="Roboto" panose="02000000000000000000" pitchFamily="2" charset="0"/>
            <a:ea typeface="Roboto" panose="02000000000000000000" pitchFamily="2" charset="0"/>
          </a:endParaRPr>
        </a:p>
        <a:p>
          <a:r>
            <a:rPr lang="pl-PL" sz="1100" b="0" baseline="0">
              <a:latin typeface="Roboto" panose="02000000000000000000" pitchFamily="2" charset="0"/>
              <a:ea typeface="Roboto" panose="02000000000000000000" pitchFamily="2" charset="0"/>
            </a:rPr>
            <a:t>Według stanu na 31 maja 2022 r. ważne zezwolenia na pobyt na terytorium RP posiadało 1 745 tys. cudzoziemców. W porównaniu do zeszłego miesiąca br. jest to wzrost o 109 tys., a w porównaniu ze stanem sprzed roku wartość zwiększyła się o ponad 1 250 tys. Dominującym obywatelstwem są Ukraińcy (1 483 tys.), na drugim miejscu są Białorusini (50 tys.). </a:t>
          </a:r>
          <a:r>
            <a:rPr lang="pl-PL" sz="1100" b="0" baseline="0"/>
            <a:t/>
          </a:r>
          <a:br>
            <a:rPr lang="pl-PL" sz="1100" b="0" baseline="0"/>
          </a:br>
          <a:endParaRPr lang="pl-PL" sz="1100" b="1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pl-PL" sz="1100" b="1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44238</xdr:colOff>
      <xdr:row>212</xdr:row>
      <xdr:rowOff>44239</xdr:rowOff>
    </xdr:from>
    <xdr:to>
      <xdr:col>24</xdr:col>
      <xdr:colOff>247227</xdr:colOff>
      <xdr:row>217</xdr:row>
      <xdr:rowOff>31750</xdr:rowOff>
    </xdr:to>
    <xdr:sp macro="" textlink="">
      <xdr:nvSpPr>
        <xdr:cNvPr id="17" name="pole tekstowe 16">
          <a:extLst>
            <a:ext uri="{FF2B5EF4-FFF2-40B4-BE49-F238E27FC236}">
              <a16:creationId xmlns:a16="http://schemas.microsoft.com/office/drawing/2014/main" xmlns="" id="{5E06A1AD-B3CD-41E7-BF1A-874B31BB8243}"/>
            </a:ext>
          </a:extLst>
        </xdr:cNvPr>
        <xdr:cNvSpPr txBox="1"/>
      </xdr:nvSpPr>
      <xdr:spPr>
        <a:xfrm>
          <a:off x="44238" y="44123822"/>
          <a:ext cx="8489739" cy="88709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W maju br. wpłynęło do urzędu 76,5 tys. wniosków w ramach konsultacji wizowych - 63,2 tys. pochodziło od innych państw członkowskich, a 13,3 tys. od konsulów. Nieznacznie mniej zostało wydanych decyzji. Ogółem wydano 75,5 tys., 61 tys. dotyczyły wniosków w sprawach od innych państw, a 14,5 tys. w sprawach dotyczących wniosków od konsulów.</a:t>
          </a:r>
        </a:p>
        <a:p>
          <a:endParaRPr lang="pl-PL" sz="1100"/>
        </a:p>
      </xdr:txBody>
    </xdr:sp>
    <xdr:clientData/>
  </xdr:twoCellAnchor>
</xdr:wsDr>
</file>

<file path=xl/queryTables/queryTable1.xml><?xml version="1.0" encoding="utf-8"?>
<queryTable xmlns="http://schemas.openxmlformats.org/spreadsheetml/2006/main" name="AHDPROD_SP_Meldunek_sekcja_VII" connectionId="17" autoFormatId="16" applyNumberFormats="0" applyBorderFormats="0" applyFontFormats="0" applyPatternFormats="0" applyAlignmentFormats="0" applyWidthHeightFormats="0">
  <queryTableRefresh nextId="4">
    <queryTableFields count="3">
      <queryTableField id="1" name="Lp" tableColumnId="1"/>
      <queryTableField id="2" name="Czynnosc" tableColumnId="2"/>
      <queryTableField id="3" name="Liczba" tableColumnId="3"/>
    </queryTableFields>
  </queryTableRefresh>
</queryTable>
</file>

<file path=xl/queryTables/queryTable10.xml><?xml version="1.0" encoding="utf-8"?>
<queryTable xmlns="http://schemas.openxmlformats.org/spreadsheetml/2006/main" name="AHDPROD_SP_Meldunek_sekcja_III_tab_1" connectionId="6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1.xml><?xml version="1.0" encoding="utf-8"?>
<queryTable xmlns="http://schemas.openxmlformats.org/spreadsheetml/2006/main" name="AHDPROD_SP_Meldunek_sekcja_III_tab_2" connectionId="7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2.xml><?xml version="1.0" encoding="utf-8"?>
<queryTable xmlns="http://schemas.openxmlformats.org/spreadsheetml/2006/main" name="AHDPROD_SP_Meldunek_sekcja_IV" connectionId="8" autoFormatId="16" applyNumberFormats="0" applyBorderFormats="0" applyFontFormats="0" applyPatternFormats="0" applyAlignmentFormats="0" applyWidthHeightFormats="0">
  <queryTableRefresh nextId="4">
    <queryTableFields count="3">
      <queryTableField id="1" name="Ilosc" tableColumnId="1"/>
      <queryTableField id="2" name="Cudzoziemcy" tableColumnId="2"/>
      <queryTableField id="3" name="Tydzien" tableColumnId="3"/>
    </queryTableFields>
  </queryTableRefresh>
</queryTable>
</file>

<file path=xl/queryTables/queryTable13.xml><?xml version="1.0" encoding="utf-8"?>
<queryTable xmlns="http://schemas.openxmlformats.org/spreadsheetml/2006/main" name="AHDPROD_SP_Meldunek_sekcja_V_tab_1" connectionId="11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4.xml><?xml version="1.0" encoding="utf-8"?>
<queryTable xmlns="http://schemas.openxmlformats.org/spreadsheetml/2006/main" name="AHDPROD_SP_Meldunek_sekcja_V_tab_2" connectionId="12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5.xml><?xml version="1.0" encoding="utf-8"?>
<queryTable xmlns="http://schemas.openxmlformats.org/spreadsheetml/2006/main" name="AHDPROD_SP_Meldunek_sekcja_V_tab_3" connectionId="13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6.xml><?xml version="1.0" encoding="utf-8"?>
<queryTable xmlns="http://schemas.openxmlformats.org/spreadsheetml/2006/main" name="AHDPROD_SP_Meldunek_sekcja_V_tab_4" connectionId="14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7.xml><?xml version="1.0" encoding="utf-8"?>
<queryTable xmlns="http://schemas.openxmlformats.org/spreadsheetml/2006/main" name="AHDPROD_SP_Meldunek_sekcja_VI_tab_1" connectionId="15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Sprawa" tableColumnId="2"/>
      <queryTableField id="3" name="Liczba" tableColumnId="3"/>
      <queryTableField id="4" name="Opis" tableColumnId="4"/>
      <queryTableField id="5" name="Lp_opis" tableColumnId="5"/>
    </queryTableFields>
  </queryTableRefresh>
</queryTable>
</file>

<file path=xl/queryTables/queryTable18.xml><?xml version="1.0" encoding="utf-8"?>
<queryTable xmlns="http://schemas.openxmlformats.org/spreadsheetml/2006/main" name="AHDPROD_SP_Meldunek_sekcja_VI_tab_2" connectionId="16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Liczba" tableColumnId="2"/>
      <queryTableField id="3" name="Sprawa" tableColumnId="3"/>
      <queryTableField id="4" name="Opis" tableColumnId="4"/>
    </queryTableFields>
  </queryTableRefresh>
</queryTable>
</file>

<file path=xl/queryTables/queryTable2.xml><?xml version="1.0" encoding="utf-8"?>
<queryTable xmlns="http://schemas.openxmlformats.org/spreadsheetml/2006/main" name="AHDPROD_SP_Meldunek_sekcja_VIII" connectionId="18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Wnioskujacy" tableColumnId="2"/>
      <queryTableField id="3" name="Wnioski" tableColumnId="3"/>
      <queryTableField id="4" name="Decyzje" tableColumnId="4"/>
    </queryTableFields>
  </queryTableRefresh>
</queryTable>
</file>

<file path=xl/queryTables/queryTable3.xml><?xml version="1.0" encoding="utf-8"?>
<queryTable xmlns="http://schemas.openxmlformats.org/spreadsheetml/2006/main" name="AHDPROD_SP_Meldunek_sekcja_I_tab_1" connectionId="2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4.xml><?xml version="1.0" encoding="utf-8"?>
<queryTable xmlns="http://schemas.openxmlformats.org/spreadsheetml/2006/main" name="AHDPROD_SP_Meldunek_sekcja_I_tab_2" connectionId="3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5.xml><?xml version="1.0" encoding="utf-8"?>
<queryTable xmlns="http://schemas.openxmlformats.org/spreadsheetml/2006/main" name="AHDPROD_SP_Meldunek_sekcja_II_tab_1" connectionId="4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IN" tableColumnId="3"/>
      <queryTableField id="4" name="Decyzje pozytywne" tableColumnId="4"/>
      <queryTableField id="5" name="Transfer" tableColumnId="5"/>
    </queryTableFields>
  </queryTableRefresh>
</queryTable>
</file>

<file path=xl/queryTables/queryTable6.xml><?xml version="1.0" encoding="utf-8"?>
<queryTable xmlns="http://schemas.openxmlformats.org/spreadsheetml/2006/main" name="AHDPROD_SP_Meldunek_sekcja_II_tab_2" connectionId="5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OUT" tableColumnId="3"/>
      <queryTableField id="4" name="Decyzje pozytywne" tableColumnId="4"/>
      <queryTableField id="5" name="Transfer" tableColumnId="5"/>
    </queryTableFields>
  </queryTableRefresh>
</queryTable>
</file>

<file path=xl/queryTables/queryTable7.xml><?xml version="1.0" encoding="utf-8"?>
<queryTable xmlns="http://schemas.openxmlformats.org/spreadsheetml/2006/main" name="AHDPROD_SP_Meldunek_parametry" connectionId="1" autoFormatId="16" applyNumberFormats="0" applyBorderFormats="0" applyFontFormats="0" applyPatternFormats="0" applyAlignmentFormats="0" applyWidthHeightFormats="0">
  <queryTableRefresh nextId="4">
    <queryTableFields count="3">
      <queryTableField id="1" tableColumnId="1"/>
      <queryTableField id="2" tableColumnId="2"/>
      <queryTableField id="3" tableColumnId="3"/>
    </queryTableFields>
  </queryTableRefresh>
</queryTable>
</file>

<file path=xl/queryTables/queryTable8.xml><?xml version="1.0" encoding="utf-8"?>
<queryTable xmlns="http://schemas.openxmlformats.org/spreadsheetml/2006/main" name="AHDPROD_SP_Meldunek_sekcja_IX_tab_1" connectionId="9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queryTables/queryTable9.xml><?xml version="1.0" encoding="utf-8"?>
<queryTable xmlns="http://schemas.openxmlformats.org/spreadsheetml/2006/main" name="AHDPROD_SP_Meldunek_sekcja_IX_tab_2" connectionId="10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tables/_rels/table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tables/_rels/table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3.xml"/></Relationships>
</file>

<file path=xl/tables/_rels/table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4.xml"/></Relationships>
</file>

<file path=xl/tables/_rels/table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5.xml"/></Relationships>
</file>

<file path=xl/tables/_rels/table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6.xml"/></Relationships>
</file>

<file path=xl/tables/_rels/table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7.xml"/></Relationships>
</file>

<file path=xl/tables/_rels/table1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8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id="18" name="Tabela_AHDPROD_SP_Meldunek_sekcja_VII" displayName="Tabela_AHDPROD_SP_Meldunek_sekcja_VII" ref="A1:C12" tableType="queryTable" totalsRowShown="0">
  <autoFilter ref="A1:C12"/>
  <tableColumns count="3">
    <tableColumn id="1" uniqueName="1" name="Lp" queryTableFieldId="1"/>
    <tableColumn id="2" uniqueName="2" name="Czynnosc" queryTableFieldId="2"/>
    <tableColumn id="3" uniqueName="3" name="Liczba" queryTableFieldId="3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5" name="Tabela_AHDPROD_SP_Meldunek_sekcja_III_tab_1" displayName="Tabela_AHDPROD_SP_Meldunek_sekcja_III_tab_1" ref="A1:G7" tableType="queryTable" totalsRowShown="0">
  <autoFilter ref="A1:G7"/>
  <tableColumns count="7">
    <tableColumn id="1" uniqueName="1" name="Lp" queryTableFieldId="1"/>
    <tableColumn id="2" uniqueName="2" name="Nazwa_kraju" queryTableFieldId="2"/>
    <tableColumn id="3" uniqueName="3" name="Status uchodźcy" queryTableFieldId="3"/>
    <tableColumn id="4" uniqueName="4" name="Ochrona uzupełniająca" queryTableFieldId="4"/>
    <tableColumn id="5" uniqueName="5" name="Pobyt tolerowany" queryTableFieldId="5"/>
    <tableColumn id="6" uniqueName="6" name="Negatywna" queryTableFieldId="6"/>
    <tableColumn id="7" uniqueName="7" name="Umorzenie" queryTableFieldId="7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6" name="Tabela_AHDPROD_SP_Meldunek_sekcja_III_tab_2" displayName="Tabela_AHDPROD_SP_Meldunek_sekcja_III_tab_2" ref="A1:G7" tableType="queryTable" totalsRowShown="0">
  <autoFilter ref="A1:G7"/>
  <tableColumns count="7">
    <tableColumn id="1" uniqueName="1" name="Lp" queryTableFieldId="1"/>
    <tableColumn id="2" uniqueName="2" name="Nazwa_kraju" queryTableFieldId="2"/>
    <tableColumn id="3" uniqueName="3" name="Status uchodźcy" queryTableFieldId="3"/>
    <tableColumn id="4" uniqueName="4" name="Ochrona uzupełniająca" queryTableFieldId="4"/>
    <tableColumn id="5" uniqueName="5" name="Pobyt tolerowany" queryTableFieldId="5"/>
    <tableColumn id="6" uniqueName="6" name="Negatywna" queryTableFieldId="6"/>
    <tableColumn id="7" uniqueName="7" name="Umorzenie" queryTableFieldId="7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7" name="Tabela_AHDPROD_SP_Meldunek_sekcja_IV" displayName="Tabela_AHDPROD_SP_Meldunek_sekcja_IV" ref="A1:C26" tableType="queryTable" totalsRowShown="0">
  <autoFilter ref="A1:C26"/>
  <tableColumns count="3">
    <tableColumn id="1" uniqueName="1" name="Ilosc" queryTableFieldId="1"/>
    <tableColumn id="2" uniqueName="2" name="Cudzoziemcy" queryTableFieldId="2"/>
    <tableColumn id="3" uniqueName="3" name="Tydzien" queryTableFieldId="3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8" name="Tabela_AHDPROD_SP_Meldunek_sekcja_V_tab_1" displayName="Tabela_AHDPROD_SP_Meldunek_sekcja_V_tab_1" ref="A1:C13" tableType="queryTable" totalsRowShown="0">
  <autoFilter ref="A1:C13"/>
  <tableColumns count="3">
    <tableColumn id="1" uniqueName="1" name="Opis_rozstrzygniecia" queryTableFieldId="1"/>
    <tableColumn id="2" uniqueName="2" name="Liczba" queryTableFieldId="2"/>
    <tableColumn id="3" uniqueName="3" name="Opis" queryTableFieldId="3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9" name="Tabela_AHDPROD_SP_Meldunek_sekcja_V_tab_2" displayName="Tabela_AHDPROD_SP_Meldunek_sekcja_V_tab_2" ref="A1:D9" tableType="queryTable" totalsRowShown="0">
  <autoFilter ref="A1:D9"/>
  <tableColumns count="4">
    <tableColumn id="1" uniqueName="1" name="Liczba" queryTableFieldId="1"/>
    <tableColumn id="2" uniqueName="2" name="Opis" queryTableFieldId="2"/>
    <tableColumn id="3" uniqueName="3" name="Typ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0" name="Tabela_AHDPROD_SP_Meldunek_sekcja_V_tab_3" displayName="Tabela_AHDPROD_SP_Meldunek_sekcja_V_tab_3" ref="A1:C13" tableType="queryTable" totalsRowShown="0">
  <autoFilter ref="A1:C13"/>
  <tableColumns count="3">
    <tableColumn id="1" uniqueName="1" name="Opis_rozstrzygniecia" queryTableFieldId="1"/>
    <tableColumn id="2" uniqueName="2" name="Liczba" queryTableFieldId="2"/>
    <tableColumn id="3" uniqueName="3" name="Opis" queryTableFieldId="3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11" name="Tabela_AHDPROD_SP_Meldunek_sekcja_V_tab_4" displayName="Tabela_AHDPROD_SP_Meldunek_sekcja_V_tab_4" ref="A1:D9" tableType="queryTable" totalsRowShown="0">
  <autoFilter ref="A1:D9"/>
  <sortState ref="A2:D9">
    <sortCondition ref="D2:D9"/>
    <sortCondition ref="C2:C9"/>
  </sortState>
  <tableColumns count="4">
    <tableColumn id="1" uniqueName="1" name="Liczba" queryTableFieldId="1"/>
    <tableColumn id="2" uniqueName="2" name="Opis" queryTableFieldId="2"/>
    <tableColumn id="3" uniqueName="3" name="Typ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12" name="Tabela_AHDPROD_SP_Meldunek_sekcja_VI_tab_1" displayName="Tabela_AHDPROD_SP_Meldunek_sekcja_VI_tab_1" ref="A1:E145" tableType="queryTable" totalsRowShown="0">
  <autoFilter ref="A1:E145"/>
  <tableColumns count="5">
    <tableColumn id="1" uniqueName="1" name="Lp" queryTableFieldId="1"/>
    <tableColumn id="2" uniqueName="2" name="Sprawa" queryTableFieldId="2"/>
    <tableColumn id="3" uniqueName="3" name="Liczba" queryTableFieldId="3"/>
    <tableColumn id="4" uniqueName="4" name="Opis" queryTableFieldId="4"/>
    <tableColumn id="5" uniqueName="5" name="Lp_opis" queryTableFieldId="5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13" name="Tabela_AHDPROD_SP_Meldunek_sekcja_VI_tab_2" displayName="Tabela_AHDPROD_SP_Meldunek_sekcja_VI_tab_2" ref="A1:D4" tableType="queryTable" totalsRowShown="0">
  <autoFilter ref="A1:D4"/>
  <tableColumns count="4">
    <tableColumn id="1" uniqueName="1" name="Lp" queryTableFieldId="1"/>
    <tableColumn id="2" uniqueName="2" name="Liczba" queryTableFieldId="2"/>
    <tableColumn id="3" uniqueName="3" name="Sprawa" queryTableFieldId="3"/>
    <tableColumn id="4" uniqueName="4" name="Opis" queryTableField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7" name="Tabela_AHDPROD_SP_Meldunek_sekcja_VIII" displayName="Tabela_AHDPROD_SP_Meldunek_sekcja_VIII" ref="A1:D4" tableType="queryTable" totalsRowShown="0">
  <autoFilter ref="A1:D4"/>
  <tableColumns count="4">
    <tableColumn id="1" uniqueName="1" name="Lp" queryTableFieldId="1"/>
    <tableColumn id="2" uniqueName="2" name="Wnioskujacy" queryTableFieldId="2"/>
    <tableColumn id="3" uniqueName="3" name="Wnioski" queryTableFieldId="3"/>
    <tableColumn id="4" uniqueName="4" name="Decyzje" queryTableFieldId="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" name="Tabela_AHDPROD_SP_Meldunek_sekcja_I_tab_1" displayName="Tabela_AHDPROD_SP_Meldunek_sekcja_I_tab_1" ref="A1:G37" tableType="queryTable" totalsRowShown="0">
  <autoFilter ref="A1:G37"/>
  <tableColumns count="7">
    <tableColumn id="1" uniqueName="1" name="Lp" queryTableFieldId="1"/>
    <tableColumn id="2" uniqueName="2" name="Obywatelstwo_pl" queryTableFieldId="2"/>
    <tableColumn id="3" uniqueName="3" name="Grupa" queryTableFieldId="3"/>
    <tableColumn id="4" uniqueName="4" name="Typ" queryTableFieldId="4"/>
    <tableColumn id="5" uniqueName="5" name="Lp_typ" queryTableFieldId="5"/>
    <tableColumn id="6" uniqueName="6" name="Liczba" queryTableFieldId="6"/>
    <tableColumn id="7" uniqueName="7" name="Lp_grupa" queryTableFieldId="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2" name="Tabela_AHDPROD_SP_Meldunek_sekcja_I_tab_2" displayName="Tabela_AHDPROD_SP_Meldunek_sekcja_I_tab_2" ref="A1:G37" tableType="queryTable" totalsRowShown="0">
  <autoFilter ref="A1:G37"/>
  <tableColumns count="7">
    <tableColumn id="1" uniqueName="1" name="Lp" queryTableFieldId="1"/>
    <tableColumn id="2" uniqueName="2" name="Obywatelstwo_pl" queryTableFieldId="2"/>
    <tableColumn id="3" uniqueName="3" name="Grupa" queryTableFieldId="3"/>
    <tableColumn id="4" uniqueName="4" name="Typ" queryTableFieldId="4"/>
    <tableColumn id="5" uniqueName="5" name="Lp_typ" queryTableFieldId="5"/>
    <tableColumn id="6" uniqueName="6" name="Liczba" queryTableFieldId="6"/>
    <tableColumn id="7" uniqueName="7" name="Lp_grupa" queryTableFieldId="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3" name="Tabela_AHDPROD_SP_Meldunek_sekcja_II_tab_1" displayName="Tabela_AHDPROD_SP_Meldunek_sekcja_II_tab_1" ref="A1:E7" tableType="queryTable" totalsRowShown="0">
  <autoFilter ref="A1:E7"/>
  <tableColumns count="5">
    <tableColumn id="1" uniqueName="1" name="Lp" queryTableFieldId="1"/>
    <tableColumn id="2" uniqueName="2" name="Obywatelstwo" queryTableFieldId="2"/>
    <tableColumn id="3" uniqueName="3" name="Wniosek IN" queryTableFieldId="3"/>
    <tableColumn id="4" uniqueName="4" name="Decyzje pozytywne" queryTableFieldId="4"/>
    <tableColumn id="5" uniqueName="5" name="Transfer" queryTableFieldId="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4" name="Tabela_AHDPROD_SP_Meldunek_sekcja_II_tab_2" displayName="Tabela_AHDPROD_SP_Meldunek_sekcja_II_tab_2" ref="A1:E7" tableType="queryTable" totalsRowShown="0">
  <autoFilter ref="A1:E7"/>
  <tableColumns count="5">
    <tableColumn id="1" uniqueName="1" name="Lp" queryTableFieldId="1"/>
    <tableColumn id="2" uniqueName="2" name="Obywatelstwo" queryTableFieldId="2"/>
    <tableColumn id="3" uniqueName="3" name="Wniosek OUT" queryTableFieldId="3"/>
    <tableColumn id="4" uniqueName="4" name="Decyzje pozytywne" queryTableFieldId="4"/>
    <tableColumn id="5" uniqueName="5" name="Transfer" queryTableFieldId="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6" name="Tabela_AHDPROD_SP_Meldunek_parametry" displayName="Tabela_AHDPROD_SP_Meldunek_parametry" ref="A1:C2" tableType="queryTable" totalsRowShown="0">
  <autoFilter ref="A1:C2"/>
  <tableColumns count="3">
    <tableColumn id="1" uniqueName="1" name="Kolumna1" queryTableFieldId="1"/>
    <tableColumn id="2" uniqueName="2" name="Kolumna2" queryTableFieldId="2"/>
    <tableColumn id="3" uniqueName="3" name="Kolumna3" queryTableField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4" name="Tabela_AHDPROD_SP_Meldunek_sekcja_IX_tab_1" displayName="Tabela_AHDPROD_SP_Meldunek_sekcja_IX_tab_1" ref="A1:D13" tableType="queryTable" totalsRowShown="0">
  <autoFilter ref="A1:D13"/>
  <sortState ref="A2:D13">
    <sortCondition ref="B2:B13"/>
    <sortCondition ref="D2:D13"/>
    <sortCondition ref="C2:C13"/>
  </sortState>
  <tableColumns count="4">
    <tableColumn id="1" uniqueName="1" name="Liczba" queryTableFieldId="1"/>
    <tableColumn id="2" uniqueName="2" name="Placowka" queryTableFieldId="2"/>
    <tableColumn id="3" uniqueName="3" name="Opis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5" name="Tabela_AHDPROD_SP_Meldunek_sekcja_IX_tab_2" displayName="Tabela_AHDPROD_SP_Meldunek_sekcja_IX_tab_2" ref="A1:D13" tableType="queryTable" totalsRowShown="0">
  <autoFilter ref="A1:D13"/>
  <tableColumns count="4">
    <tableColumn id="1" uniqueName="1" name="Liczba" queryTableFieldId="1"/>
    <tableColumn id="2" uniqueName="2" name="Placowka" queryTableFieldId="2"/>
    <tableColumn id="3" uniqueName="3" name="Opis" queryTableFieldId="3"/>
    <tableColumn id="4" uniqueName="4" name="Lp" queryTableField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AC477"/>
  <sheetViews>
    <sheetView showGridLines="0" tabSelected="1" zoomScale="90" zoomScaleNormal="90" zoomScalePageLayoutView="70" workbookViewId="0"/>
  </sheetViews>
  <sheetFormatPr defaultColWidth="4.140625" defaultRowHeight="15" x14ac:dyDescent="0.25"/>
  <cols>
    <col min="1" max="13" width="5" style="3" customWidth="1"/>
    <col min="14" max="14" width="5.42578125" style="3" bestFit="1" customWidth="1"/>
    <col min="15" max="15" width="6.42578125" style="3" bestFit="1" customWidth="1"/>
    <col min="16" max="18" width="5" style="3" customWidth="1"/>
    <col min="19" max="19" width="3.140625" style="3" bestFit="1" customWidth="1"/>
    <col min="20" max="20" width="5" style="3" customWidth="1"/>
    <col min="21" max="21" width="5.42578125" style="3" bestFit="1" customWidth="1"/>
    <col min="22" max="24" width="5" style="3" customWidth="1"/>
    <col min="25" max="25" width="3.85546875" style="6" customWidth="1"/>
    <col min="26" max="16384" width="4.140625" style="3"/>
  </cols>
  <sheetData>
    <row r="1" spans="1:29" x14ac:dyDescent="0.25">
      <c r="T1" s="52"/>
      <c r="U1" s="53"/>
      <c r="V1" s="53"/>
      <c r="W1" s="53"/>
      <c r="X1" s="53"/>
      <c r="Y1" s="53"/>
      <c r="Z1" s="53"/>
      <c r="AA1" s="53"/>
      <c r="AB1" s="53"/>
      <c r="AC1" s="53"/>
    </row>
    <row r="2" spans="1:29" x14ac:dyDescent="0.25">
      <c r="Q2" s="5"/>
      <c r="T2" s="53"/>
      <c r="U2" s="53"/>
      <c r="V2" s="53"/>
      <c r="W2" s="53"/>
      <c r="X2" s="53"/>
      <c r="Y2" s="53"/>
      <c r="Z2" s="53"/>
      <c r="AA2" s="53"/>
      <c r="AB2" s="53"/>
      <c r="AC2" s="53"/>
    </row>
    <row r="3" spans="1:29" x14ac:dyDescent="0.25">
      <c r="T3" s="53"/>
      <c r="U3" s="53"/>
      <c r="V3" s="53"/>
      <c r="W3" s="53"/>
      <c r="X3" s="53"/>
      <c r="Y3" s="53"/>
      <c r="Z3" s="53"/>
      <c r="AA3" s="53"/>
      <c r="AB3" s="53"/>
      <c r="AC3" s="53"/>
    </row>
    <row r="4" spans="1:29" x14ac:dyDescent="0.25">
      <c r="T4" s="53"/>
      <c r="U4" s="53"/>
      <c r="V4" s="53"/>
      <c r="W4" s="53"/>
      <c r="X4" s="53"/>
      <c r="Y4" s="53"/>
      <c r="Z4" s="53"/>
      <c r="AA4" s="53"/>
      <c r="AB4" s="53"/>
      <c r="AC4" s="53"/>
    </row>
    <row r="5" spans="1:29" x14ac:dyDescent="0.25">
      <c r="E5" s="76" t="s">
        <v>66</v>
      </c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T5" s="53"/>
      <c r="U5" s="53"/>
      <c r="V5" s="53"/>
      <c r="W5" s="53"/>
      <c r="X5" s="53"/>
      <c r="Y5" s="53"/>
      <c r="Z5" s="53"/>
      <c r="AA5" s="53"/>
      <c r="AB5" s="53"/>
      <c r="AC5" s="53"/>
    </row>
    <row r="6" spans="1:29" x14ac:dyDescent="0.25"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T6" s="53"/>
      <c r="U6" s="53"/>
      <c r="V6" s="53"/>
      <c r="W6" s="53"/>
      <c r="X6" s="53"/>
      <c r="Y6" s="53"/>
      <c r="Z6" s="53"/>
      <c r="AA6" s="53"/>
      <c r="AB6" s="53"/>
      <c r="AC6" s="53"/>
    </row>
    <row r="7" spans="1:29" x14ac:dyDescent="0.25"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T7" s="53"/>
      <c r="U7" s="53"/>
      <c r="V7" s="53"/>
      <c r="W7" s="53"/>
      <c r="X7" s="53"/>
      <c r="Y7" s="53"/>
      <c r="Z7" s="53"/>
      <c r="AA7" s="53"/>
      <c r="AB7" s="53"/>
      <c r="AC7" s="53"/>
    </row>
    <row r="8" spans="1:29" x14ac:dyDescent="0.25"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T8" s="53"/>
      <c r="U8" s="53"/>
      <c r="V8" s="53"/>
      <c r="W8" s="53"/>
      <c r="X8" s="53"/>
      <c r="Y8" s="53"/>
      <c r="Z8" s="53"/>
      <c r="AA8" s="53"/>
      <c r="AB8" s="53"/>
      <c r="AC8" s="53"/>
    </row>
    <row r="9" spans="1:29" ht="19.5" x14ac:dyDescent="0.3">
      <c r="E9" s="77" t="str">
        <f>CONCATENATE("w okresie ",Arkusz18!A2," - ",Arkusz18!B2," r.")</f>
        <v>w okresie 01.05.2022 - 31.05.2022 r.</v>
      </c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T9" s="53"/>
      <c r="U9" s="53"/>
      <c r="V9" s="53"/>
      <c r="W9" s="53"/>
      <c r="X9" s="53"/>
      <c r="Y9" s="53"/>
      <c r="Z9" s="53"/>
      <c r="AA9" s="53"/>
      <c r="AB9" s="53"/>
      <c r="AC9" s="53"/>
    </row>
    <row r="10" spans="1:29" x14ac:dyDescent="0.25">
      <c r="T10" s="53"/>
      <c r="U10" s="53"/>
      <c r="V10" s="53"/>
      <c r="W10" s="53"/>
      <c r="X10" s="53"/>
      <c r="Y10" s="53"/>
      <c r="Z10" s="53"/>
      <c r="AA10" s="53"/>
      <c r="AB10" s="53"/>
      <c r="AC10" s="53"/>
    </row>
    <row r="11" spans="1:29" x14ac:dyDescent="0.25">
      <c r="T11" s="53"/>
      <c r="U11" s="53"/>
      <c r="V11" s="53"/>
      <c r="W11" s="53"/>
      <c r="X11" s="53"/>
      <c r="Y11" s="53"/>
      <c r="Z11" s="53"/>
      <c r="AA11" s="53"/>
      <c r="AB11" s="53"/>
      <c r="AC11" s="53"/>
    </row>
    <row r="12" spans="1:29" x14ac:dyDescent="0.25">
      <c r="T12" s="53"/>
      <c r="U12" s="53"/>
      <c r="V12" s="53"/>
      <c r="W12" s="53"/>
      <c r="X12" s="53"/>
      <c r="Y12" s="53"/>
      <c r="Z12" s="53"/>
      <c r="AA12" s="53"/>
      <c r="AB12" s="53"/>
      <c r="AC12" s="53"/>
    </row>
    <row r="13" spans="1:29" x14ac:dyDescent="0.25">
      <c r="T13" s="53"/>
      <c r="U13" s="53"/>
      <c r="V13" s="53"/>
      <c r="W13" s="53"/>
      <c r="X13" s="53"/>
      <c r="Y13" s="53"/>
      <c r="Z13" s="53"/>
      <c r="AA13" s="53"/>
      <c r="AB13" s="53"/>
      <c r="AC13" s="53"/>
    </row>
    <row r="14" spans="1:29" x14ac:dyDescent="0.25">
      <c r="T14" s="53"/>
      <c r="U14" s="53"/>
      <c r="V14" s="53"/>
      <c r="W14" s="53"/>
      <c r="X14" s="53"/>
      <c r="Y14" s="53"/>
      <c r="Z14" s="53"/>
      <c r="AA14" s="53"/>
      <c r="AB14" s="53"/>
      <c r="AC14" s="53"/>
    </row>
    <row r="15" spans="1:29" ht="18.75" x14ac:dyDescent="0.25">
      <c r="A15" s="8" t="s">
        <v>70</v>
      </c>
      <c r="T15" s="53"/>
      <c r="U15" s="53"/>
      <c r="V15" s="53"/>
      <c r="W15" s="53"/>
      <c r="X15" s="53"/>
      <c r="Y15" s="53"/>
      <c r="Z15" s="53"/>
      <c r="AA15" s="53"/>
      <c r="AB15" s="53"/>
      <c r="AC15" s="53"/>
    </row>
    <row r="16" spans="1:29" ht="18.75" x14ac:dyDescent="0.25">
      <c r="A16" s="8"/>
    </row>
    <row r="18" spans="1:26" x14ac:dyDescent="0.25">
      <c r="A18" s="66" t="s">
        <v>139</v>
      </c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</row>
    <row r="19" spans="1:26" x14ac:dyDescent="0.25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</row>
    <row r="20" spans="1:26" x14ac:dyDescent="0.25">
      <c r="A20" s="66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</row>
    <row r="21" spans="1:26" ht="15.75" thickBot="1" x14ac:dyDescent="0.3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</row>
    <row r="22" spans="1:26" ht="28.5" customHeight="1" x14ac:dyDescent="0.25">
      <c r="G22" s="168" t="s">
        <v>2</v>
      </c>
      <c r="H22" s="80"/>
      <c r="I22" s="80"/>
      <c r="J22" s="80"/>
      <c r="K22" s="80" t="s">
        <v>3</v>
      </c>
      <c r="L22" s="80"/>
      <c r="M22" s="161" t="str">
        <f>CONCATENATE("decyzje ",Arkusz18!A2," - ",Arkusz18!B2," r.")</f>
        <v>decyzje 01.05.2022 - 31.05.2022 r.</v>
      </c>
      <c r="N22" s="161"/>
      <c r="O22" s="161"/>
      <c r="P22" s="161"/>
      <c r="Q22" s="161"/>
      <c r="R22" s="162"/>
    </row>
    <row r="23" spans="1:26" ht="60" customHeight="1" x14ac:dyDescent="0.25">
      <c r="G23" s="169"/>
      <c r="H23" s="81"/>
      <c r="I23" s="81"/>
      <c r="J23" s="81"/>
      <c r="K23" s="81"/>
      <c r="L23" s="81"/>
      <c r="M23" s="78" t="s">
        <v>25</v>
      </c>
      <c r="N23" s="78"/>
      <c r="O23" s="78" t="s">
        <v>26</v>
      </c>
      <c r="P23" s="78"/>
      <c r="Q23" s="78" t="s">
        <v>27</v>
      </c>
      <c r="R23" s="79"/>
    </row>
    <row r="24" spans="1:26" x14ac:dyDescent="0.25">
      <c r="G24" s="166" t="s">
        <v>34</v>
      </c>
      <c r="H24" s="167"/>
      <c r="I24" s="167"/>
      <c r="J24" s="167"/>
      <c r="K24" s="67">
        <f>Arkusz9!B5</f>
        <v>48223</v>
      </c>
      <c r="L24" s="67"/>
      <c r="M24" s="63">
        <f>Arkusz9!B3</f>
        <v>25351</v>
      </c>
      <c r="N24" s="63"/>
      <c r="O24" s="63">
        <f>Arkusz9!B2</f>
        <v>3604</v>
      </c>
      <c r="P24" s="63"/>
      <c r="Q24" s="63">
        <f>Arkusz9!B4</f>
        <v>1035</v>
      </c>
      <c r="R24" s="73"/>
    </row>
    <row r="25" spans="1:26" x14ac:dyDescent="0.25">
      <c r="G25" s="164" t="s">
        <v>35</v>
      </c>
      <c r="H25" s="165"/>
      <c r="I25" s="165"/>
      <c r="J25" s="165"/>
      <c r="K25" s="163">
        <f>Arkusz9!B13</f>
        <v>3211</v>
      </c>
      <c r="L25" s="163"/>
      <c r="M25" s="74">
        <f>Arkusz9!B11</f>
        <v>1702</v>
      </c>
      <c r="N25" s="74"/>
      <c r="O25" s="74">
        <f>Arkusz9!B10</f>
        <v>99</v>
      </c>
      <c r="P25" s="74"/>
      <c r="Q25" s="74">
        <f>Arkusz9!B12</f>
        <v>110</v>
      </c>
      <c r="R25" s="75"/>
    </row>
    <row r="26" spans="1:26" ht="15.75" thickBot="1" x14ac:dyDescent="0.3">
      <c r="G26" s="170" t="s">
        <v>24</v>
      </c>
      <c r="H26" s="171"/>
      <c r="I26" s="171"/>
      <c r="J26" s="171"/>
      <c r="K26" s="172">
        <f>Arkusz9!B9</f>
        <v>1116</v>
      </c>
      <c r="L26" s="172"/>
      <c r="M26" s="82">
        <f>Arkusz9!B7</f>
        <v>562</v>
      </c>
      <c r="N26" s="82"/>
      <c r="O26" s="82">
        <f>Arkusz9!B6</f>
        <v>59</v>
      </c>
      <c r="P26" s="82"/>
      <c r="Q26" s="82">
        <f>Arkusz9!B8</f>
        <v>63</v>
      </c>
      <c r="R26" s="173"/>
    </row>
    <row r="27" spans="1:26" ht="15.75" thickBot="1" x14ac:dyDescent="0.3">
      <c r="G27" s="83" t="s">
        <v>72</v>
      </c>
      <c r="H27" s="84"/>
      <c r="I27" s="84"/>
      <c r="J27" s="84"/>
      <c r="K27" s="85">
        <f>SUM(K24:K26)</f>
        <v>52550</v>
      </c>
      <c r="L27" s="85"/>
      <c r="M27" s="85">
        <f>SUM(M24:M26)</f>
        <v>27615</v>
      </c>
      <c r="N27" s="85"/>
      <c r="O27" s="85">
        <f>SUM(O24:O26)</f>
        <v>3762</v>
      </c>
      <c r="P27" s="85"/>
      <c r="Q27" s="85">
        <f>SUM(Q24:Q26)</f>
        <v>1208</v>
      </c>
      <c r="R27" s="86"/>
    </row>
    <row r="31" spans="1:26" x14ac:dyDescent="0.25">
      <c r="V31" s="11"/>
      <c r="W31" s="11"/>
      <c r="Z31" s="11"/>
    </row>
    <row r="37" spans="7:26" x14ac:dyDescent="0.25">
      <c r="V37" s="24"/>
      <c r="W37" s="24"/>
      <c r="X37" s="24"/>
      <c r="Y37" s="26"/>
      <c r="Z37" s="24"/>
    </row>
    <row r="38" spans="7:26" x14ac:dyDescent="0.25">
      <c r="V38" s="24"/>
      <c r="W38" s="24"/>
      <c r="X38" s="24"/>
      <c r="Y38" s="26"/>
      <c r="Z38" s="24"/>
    </row>
    <row r="39" spans="7:26" x14ac:dyDescent="0.25">
      <c r="V39" s="24"/>
      <c r="W39" s="24"/>
      <c r="X39" s="24"/>
      <c r="Y39" s="26"/>
      <c r="Z39" s="24"/>
    </row>
    <row r="40" spans="7:26" x14ac:dyDescent="0.25">
      <c r="V40" s="24"/>
      <c r="W40" s="24"/>
      <c r="X40" s="24"/>
      <c r="Y40" s="26"/>
      <c r="Z40" s="24"/>
    </row>
    <row r="41" spans="7:26" x14ac:dyDescent="0.25">
      <c r="V41" s="24"/>
      <c r="W41" s="24"/>
      <c r="X41" s="24"/>
      <c r="Y41" s="26"/>
      <c r="Z41" s="24"/>
    </row>
    <row r="42" spans="7:26" x14ac:dyDescent="0.25">
      <c r="V42" s="24"/>
      <c r="W42" s="24"/>
      <c r="X42" s="24"/>
      <c r="Y42" s="26"/>
      <c r="Z42" s="24"/>
    </row>
    <row r="43" spans="7:26" x14ac:dyDescent="0.25">
      <c r="V43" s="24"/>
      <c r="W43" s="24"/>
      <c r="X43" s="24"/>
      <c r="Y43" s="26"/>
      <c r="Z43" s="24"/>
    </row>
    <row r="44" spans="7:26" x14ac:dyDescent="0.25">
      <c r="V44" s="24"/>
      <c r="W44" s="24"/>
      <c r="X44" s="24"/>
      <c r="Y44" s="26"/>
      <c r="Z44" s="24"/>
    </row>
    <row r="45" spans="7:26" ht="15.75" thickBot="1" x14ac:dyDescent="0.3">
      <c r="V45" s="24"/>
      <c r="W45" s="24"/>
      <c r="X45" s="24"/>
      <c r="Y45" s="26"/>
      <c r="Z45" s="24"/>
    </row>
    <row r="46" spans="7:26" ht="63.75" customHeight="1" x14ac:dyDescent="0.25">
      <c r="G46" s="301" t="s">
        <v>2</v>
      </c>
      <c r="H46" s="302"/>
      <c r="I46" s="302"/>
      <c r="J46" s="302"/>
      <c r="K46" s="302"/>
      <c r="L46" s="302"/>
      <c r="M46" s="302"/>
      <c r="N46" s="302"/>
      <c r="O46" s="305" t="s">
        <v>3</v>
      </c>
      <c r="P46" s="305"/>
      <c r="Q46" s="293" t="s">
        <v>77</v>
      </c>
      <c r="R46" s="294"/>
      <c r="U46" s="24"/>
      <c r="V46" s="24"/>
      <c r="W46" s="24"/>
      <c r="X46" s="24"/>
      <c r="Y46" s="26"/>
    </row>
    <row r="47" spans="7:26" x14ac:dyDescent="0.25">
      <c r="G47" s="303"/>
      <c r="H47" s="304"/>
      <c r="I47" s="304"/>
      <c r="J47" s="304"/>
      <c r="K47" s="304"/>
      <c r="L47" s="304"/>
      <c r="M47" s="304"/>
      <c r="N47" s="304"/>
      <c r="O47" s="306"/>
      <c r="P47" s="306"/>
      <c r="Q47" s="295"/>
      <c r="R47" s="296"/>
      <c r="U47" s="24"/>
      <c r="V47" s="24"/>
      <c r="W47" s="24"/>
      <c r="X47" s="24"/>
      <c r="Y47" s="26"/>
    </row>
    <row r="48" spans="7:26" x14ac:dyDescent="0.25">
      <c r="G48" s="250" t="s">
        <v>73</v>
      </c>
      <c r="H48" s="251"/>
      <c r="I48" s="251"/>
      <c r="J48" s="251"/>
      <c r="K48" s="251"/>
      <c r="L48" s="251"/>
      <c r="M48" s="251"/>
      <c r="N48" s="251"/>
      <c r="O48" s="291">
        <f>Arkusz10!A2</f>
        <v>343</v>
      </c>
      <c r="P48" s="291"/>
      <c r="Q48" s="297">
        <f>Arkusz10!A3</f>
        <v>327</v>
      </c>
      <c r="R48" s="298"/>
      <c r="U48" s="24"/>
      <c r="V48" s="24"/>
      <c r="W48" s="24"/>
      <c r="X48" s="24"/>
      <c r="Y48" s="26"/>
    </row>
    <row r="49" spans="7:26" x14ac:dyDescent="0.25">
      <c r="G49" s="289" t="s">
        <v>74</v>
      </c>
      <c r="H49" s="290"/>
      <c r="I49" s="290"/>
      <c r="J49" s="290"/>
      <c r="K49" s="290"/>
      <c r="L49" s="290"/>
      <c r="M49" s="290"/>
      <c r="N49" s="290"/>
      <c r="O49" s="292">
        <f>Arkusz10!A4</f>
        <v>29</v>
      </c>
      <c r="P49" s="292"/>
      <c r="Q49" s="299">
        <f>Arkusz10!A5</f>
        <v>35</v>
      </c>
      <c r="R49" s="300"/>
      <c r="U49" s="24"/>
      <c r="V49" s="24"/>
      <c r="W49" s="24"/>
      <c r="X49" s="24"/>
      <c r="Y49" s="26"/>
    </row>
    <row r="50" spans="7:26" x14ac:dyDescent="0.25">
      <c r="G50" s="250" t="s">
        <v>75</v>
      </c>
      <c r="H50" s="251"/>
      <c r="I50" s="251"/>
      <c r="J50" s="251"/>
      <c r="K50" s="251"/>
      <c r="L50" s="251"/>
      <c r="M50" s="251"/>
      <c r="N50" s="251"/>
      <c r="O50" s="291">
        <f>Arkusz10!A6</f>
        <v>0</v>
      </c>
      <c r="P50" s="291"/>
      <c r="Q50" s="297">
        <f>Arkusz10!A7</f>
        <v>2</v>
      </c>
      <c r="R50" s="298"/>
      <c r="U50" s="24"/>
      <c r="V50" s="24"/>
      <c r="W50" s="24"/>
      <c r="X50" s="24"/>
      <c r="Y50" s="26"/>
    </row>
    <row r="51" spans="7:26" ht="15.75" thickBot="1" x14ac:dyDescent="0.3">
      <c r="G51" s="227" t="s">
        <v>76</v>
      </c>
      <c r="H51" s="228"/>
      <c r="I51" s="228"/>
      <c r="J51" s="228"/>
      <c r="K51" s="228"/>
      <c r="L51" s="228"/>
      <c r="M51" s="228"/>
      <c r="N51" s="228"/>
      <c r="O51" s="229">
        <f>Arkusz10!A8</f>
        <v>3</v>
      </c>
      <c r="P51" s="229"/>
      <c r="Q51" s="308">
        <f>Arkusz10!A9</f>
        <v>4</v>
      </c>
      <c r="R51" s="309"/>
      <c r="U51" s="24"/>
      <c r="V51" s="24"/>
      <c r="W51" s="24"/>
      <c r="X51" s="24"/>
      <c r="Y51" s="26"/>
    </row>
    <row r="52" spans="7:26" ht="15.75" thickBot="1" x14ac:dyDescent="0.3">
      <c r="G52" s="225" t="s">
        <v>72</v>
      </c>
      <c r="H52" s="226"/>
      <c r="I52" s="226"/>
      <c r="J52" s="226"/>
      <c r="K52" s="226"/>
      <c r="L52" s="226"/>
      <c r="M52" s="226"/>
      <c r="N52" s="226"/>
      <c r="O52" s="288">
        <f>SUM(O48:O51)</f>
        <v>375</v>
      </c>
      <c r="P52" s="288"/>
      <c r="Q52" s="310">
        <f>SUM(Q48:Q51)</f>
        <v>368</v>
      </c>
      <c r="R52" s="311"/>
      <c r="U52" s="24"/>
      <c r="V52" s="24"/>
      <c r="W52" s="24"/>
      <c r="X52" s="24"/>
      <c r="Y52" s="26"/>
    </row>
    <row r="53" spans="7:26" x14ac:dyDescent="0.25">
      <c r="V53" s="24"/>
      <c r="W53" s="24"/>
      <c r="X53" s="24"/>
      <c r="Y53" s="26"/>
      <c r="Z53" s="24"/>
    </row>
    <row r="54" spans="7:26" x14ac:dyDescent="0.25">
      <c r="V54" s="24"/>
      <c r="W54" s="24"/>
      <c r="X54" s="24"/>
      <c r="Y54" s="26"/>
      <c r="Z54" s="24"/>
    </row>
    <row r="55" spans="7:26" ht="15.75" thickBot="1" x14ac:dyDescent="0.3">
      <c r="V55" s="24"/>
      <c r="W55" s="24"/>
      <c r="X55" s="24"/>
      <c r="Y55" s="26"/>
      <c r="Z55" s="24"/>
    </row>
    <row r="56" spans="7:26" ht="33" customHeight="1" x14ac:dyDescent="0.25">
      <c r="G56" s="168" t="s">
        <v>2</v>
      </c>
      <c r="H56" s="80"/>
      <c r="I56" s="80"/>
      <c r="J56" s="80"/>
      <c r="K56" s="80" t="s">
        <v>3</v>
      </c>
      <c r="L56" s="80"/>
      <c r="M56" s="161" t="str">
        <f>CONCATENATE("decyzje ",Arkusz18!C2," - ",Arkusz18!B2," r.")</f>
        <v>decyzje 01.01.2022 - 31.05.2022 r.</v>
      </c>
      <c r="N56" s="161"/>
      <c r="O56" s="161"/>
      <c r="P56" s="161"/>
      <c r="Q56" s="161"/>
      <c r="R56" s="162"/>
      <c r="V56" s="24"/>
      <c r="W56" s="24"/>
      <c r="X56" s="24"/>
      <c r="Y56" s="26"/>
      <c r="Z56" s="24"/>
    </row>
    <row r="57" spans="7:26" ht="63.75" customHeight="1" x14ac:dyDescent="0.25">
      <c r="G57" s="169"/>
      <c r="H57" s="81"/>
      <c r="I57" s="81"/>
      <c r="J57" s="81"/>
      <c r="K57" s="81"/>
      <c r="L57" s="81"/>
      <c r="M57" s="78" t="s">
        <v>25</v>
      </c>
      <c r="N57" s="78"/>
      <c r="O57" s="78" t="s">
        <v>26</v>
      </c>
      <c r="P57" s="78"/>
      <c r="Q57" s="78" t="s">
        <v>27</v>
      </c>
      <c r="R57" s="79"/>
      <c r="V57" s="24"/>
      <c r="W57" s="24"/>
      <c r="X57" s="24"/>
      <c r="Y57" s="26"/>
      <c r="Z57" s="24"/>
    </row>
    <row r="58" spans="7:26" x14ac:dyDescent="0.25">
      <c r="G58" s="166" t="s">
        <v>34</v>
      </c>
      <c r="H58" s="167"/>
      <c r="I58" s="167"/>
      <c r="J58" s="167"/>
      <c r="K58" s="67">
        <f>Arkusz11!B5</f>
        <v>185636</v>
      </c>
      <c r="L58" s="67"/>
      <c r="M58" s="63">
        <f>Arkusz11!B3</f>
        <v>125598</v>
      </c>
      <c r="N58" s="63"/>
      <c r="O58" s="63">
        <f>Arkusz11!B2</f>
        <v>15051</v>
      </c>
      <c r="P58" s="63"/>
      <c r="Q58" s="63">
        <f>Arkusz11!B4</f>
        <v>4595</v>
      </c>
      <c r="R58" s="73"/>
      <c r="V58" s="24"/>
      <c r="W58" s="24"/>
      <c r="X58" s="24"/>
      <c r="Y58" s="26"/>
      <c r="Z58" s="24"/>
    </row>
    <row r="59" spans="7:26" x14ac:dyDescent="0.25">
      <c r="G59" s="164" t="s">
        <v>35</v>
      </c>
      <c r="H59" s="165"/>
      <c r="I59" s="165"/>
      <c r="J59" s="165"/>
      <c r="K59" s="163">
        <f>Arkusz11!B13</f>
        <v>14187</v>
      </c>
      <c r="L59" s="163"/>
      <c r="M59" s="74">
        <f>Arkusz11!B11</f>
        <v>8444</v>
      </c>
      <c r="N59" s="74"/>
      <c r="O59" s="74">
        <f>Arkusz11!B10</f>
        <v>619</v>
      </c>
      <c r="P59" s="74"/>
      <c r="Q59" s="74">
        <f>Arkusz11!B12</f>
        <v>438</v>
      </c>
      <c r="R59" s="75"/>
      <c r="V59" s="24"/>
      <c r="W59" s="24"/>
      <c r="X59" s="24"/>
      <c r="Y59" s="26"/>
      <c r="Z59" s="24"/>
    </row>
    <row r="60" spans="7:26" ht="15.75" thickBot="1" x14ac:dyDescent="0.3">
      <c r="G60" s="170" t="s">
        <v>24</v>
      </c>
      <c r="H60" s="171"/>
      <c r="I60" s="171"/>
      <c r="J60" s="171"/>
      <c r="K60" s="172">
        <f>Arkusz11!B9</f>
        <v>5290</v>
      </c>
      <c r="L60" s="172"/>
      <c r="M60" s="82">
        <f>Arkusz11!B7</f>
        <v>2984</v>
      </c>
      <c r="N60" s="82"/>
      <c r="O60" s="82">
        <f>Arkusz11!B6</f>
        <v>316</v>
      </c>
      <c r="P60" s="82"/>
      <c r="Q60" s="82">
        <f>Arkusz11!B8</f>
        <v>298</v>
      </c>
      <c r="R60" s="173"/>
      <c r="V60" s="24"/>
      <c r="W60" s="24"/>
      <c r="X60" s="24"/>
      <c r="Y60" s="26"/>
      <c r="Z60" s="24"/>
    </row>
    <row r="61" spans="7:26" ht="15.75" thickBot="1" x14ac:dyDescent="0.3">
      <c r="G61" s="83" t="s">
        <v>72</v>
      </c>
      <c r="H61" s="84"/>
      <c r="I61" s="84"/>
      <c r="J61" s="84"/>
      <c r="K61" s="85">
        <f>SUM(K58:L60)</f>
        <v>205113</v>
      </c>
      <c r="L61" s="85"/>
      <c r="M61" s="85">
        <f t="shared" ref="M61" si="0">SUM(M58:N60)</f>
        <v>137026</v>
      </c>
      <c r="N61" s="85"/>
      <c r="O61" s="85">
        <f t="shared" ref="O61" si="1">SUM(O58:P60)</f>
        <v>15986</v>
      </c>
      <c r="P61" s="85"/>
      <c r="Q61" s="85">
        <f t="shared" ref="Q61" si="2">SUM(Q58:R60)</f>
        <v>5331</v>
      </c>
      <c r="R61" s="86"/>
      <c r="S61" s="314"/>
      <c r="V61" s="24"/>
      <c r="W61" s="24"/>
      <c r="X61" s="24"/>
      <c r="Y61" s="26"/>
      <c r="Z61" s="24"/>
    </row>
    <row r="62" spans="7:26" x14ac:dyDescent="0.25">
      <c r="V62" s="24"/>
      <c r="W62" s="24"/>
      <c r="X62" s="24"/>
      <c r="Y62" s="26"/>
      <c r="Z62" s="24"/>
    </row>
    <row r="63" spans="7:26" x14ac:dyDescent="0.25">
      <c r="V63" s="24"/>
      <c r="W63" s="24"/>
      <c r="X63" s="24"/>
      <c r="Y63" s="26"/>
      <c r="Z63" s="24"/>
    </row>
    <row r="64" spans="7:26" x14ac:dyDescent="0.25">
      <c r="V64" s="24"/>
      <c r="W64" s="24"/>
      <c r="X64" s="24"/>
      <c r="Y64" s="26"/>
      <c r="Z64" s="24"/>
    </row>
    <row r="66" spans="14:26" x14ac:dyDescent="0.25">
      <c r="N66" s="27"/>
      <c r="O66" s="27"/>
      <c r="P66" s="27"/>
      <c r="Q66" s="27"/>
      <c r="R66" s="27"/>
      <c r="S66" s="27"/>
      <c r="T66" s="27"/>
      <c r="U66" s="27"/>
      <c r="V66" s="28"/>
      <c r="W66" s="27"/>
      <c r="X66" s="29"/>
      <c r="Y66" s="30"/>
      <c r="Z66" s="29"/>
    </row>
    <row r="81" spans="1:25" ht="15.75" thickBot="1" x14ac:dyDescent="0.3"/>
    <row r="82" spans="1:25" ht="57.75" customHeight="1" x14ac:dyDescent="0.25">
      <c r="G82" s="301" t="s">
        <v>2</v>
      </c>
      <c r="H82" s="302"/>
      <c r="I82" s="302"/>
      <c r="J82" s="302"/>
      <c r="K82" s="302"/>
      <c r="L82" s="302"/>
      <c r="M82" s="302"/>
      <c r="N82" s="302"/>
      <c r="O82" s="305" t="s">
        <v>3</v>
      </c>
      <c r="P82" s="305"/>
      <c r="Q82" s="293" t="s">
        <v>77</v>
      </c>
      <c r="R82" s="294"/>
    </row>
    <row r="83" spans="1:25" x14ac:dyDescent="0.25">
      <c r="G83" s="303"/>
      <c r="H83" s="304"/>
      <c r="I83" s="304"/>
      <c r="J83" s="304"/>
      <c r="K83" s="304"/>
      <c r="L83" s="304"/>
      <c r="M83" s="304"/>
      <c r="N83" s="304"/>
      <c r="O83" s="306"/>
      <c r="P83" s="306"/>
      <c r="Q83" s="295"/>
      <c r="R83" s="296"/>
    </row>
    <row r="84" spans="1:25" x14ac:dyDescent="0.25">
      <c r="G84" s="250" t="s">
        <v>73</v>
      </c>
      <c r="H84" s="251"/>
      <c r="I84" s="251"/>
      <c r="J84" s="251"/>
      <c r="K84" s="251"/>
      <c r="L84" s="251"/>
      <c r="M84" s="251"/>
      <c r="N84" s="251"/>
      <c r="O84" s="291">
        <f>Arkusz12!A2</f>
        <v>1842</v>
      </c>
      <c r="P84" s="291"/>
      <c r="Q84" s="297">
        <f>Arkusz12!A3</f>
        <v>1786</v>
      </c>
      <c r="R84" s="298"/>
    </row>
    <row r="85" spans="1:25" x14ac:dyDescent="0.25">
      <c r="G85" s="289" t="s">
        <v>74</v>
      </c>
      <c r="H85" s="290"/>
      <c r="I85" s="290"/>
      <c r="J85" s="290"/>
      <c r="K85" s="290"/>
      <c r="L85" s="290"/>
      <c r="M85" s="290"/>
      <c r="N85" s="290"/>
      <c r="O85" s="292">
        <f>Arkusz12!A4</f>
        <v>201</v>
      </c>
      <c r="P85" s="292"/>
      <c r="Q85" s="299">
        <f>Arkusz12!A5</f>
        <v>196</v>
      </c>
      <c r="R85" s="300"/>
    </row>
    <row r="86" spans="1:25" x14ac:dyDescent="0.25">
      <c r="G86" s="250" t="s">
        <v>75</v>
      </c>
      <c r="H86" s="251"/>
      <c r="I86" s="251"/>
      <c r="J86" s="251"/>
      <c r="K86" s="251"/>
      <c r="L86" s="251"/>
      <c r="M86" s="251"/>
      <c r="N86" s="251"/>
      <c r="O86" s="291">
        <f>Arkusz12!A6</f>
        <v>0</v>
      </c>
      <c r="P86" s="291"/>
      <c r="Q86" s="297">
        <f>Arkusz12!A7</f>
        <v>9</v>
      </c>
      <c r="R86" s="298"/>
    </row>
    <row r="87" spans="1:25" ht="15.75" thickBot="1" x14ac:dyDescent="0.3">
      <c r="G87" s="227" t="s">
        <v>76</v>
      </c>
      <c r="H87" s="228"/>
      <c r="I87" s="228"/>
      <c r="J87" s="228"/>
      <c r="K87" s="228"/>
      <c r="L87" s="228"/>
      <c r="M87" s="228"/>
      <c r="N87" s="228"/>
      <c r="O87" s="229">
        <f>Arkusz12!A8</f>
        <v>28</v>
      </c>
      <c r="P87" s="229"/>
      <c r="Q87" s="308">
        <f>Arkusz12!A9</f>
        <v>17</v>
      </c>
      <c r="R87" s="309"/>
    </row>
    <row r="88" spans="1:25" ht="15.75" thickBot="1" x14ac:dyDescent="0.3">
      <c r="G88" s="225" t="s">
        <v>72</v>
      </c>
      <c r="H88" s="226"/>
      <c r="I88" s="226"/>
      <c r="J88" s="226"/>
      <c r="K88" s="226"/>
      <c r="L88" s="226"/>
      <c r="M88" s="226"/>
      <c r="N88" s="226"/>
      <c r="O88" s="288">
        <f>SUM(O84:P87)</f>
        <v>2071</v>
      </c>
      <c r="P88" s="288"/>
      <c r="Q88" s="288">
        <f>SUM(Q84:R87)</f>
        <v>2008</v>
      </c>
      <c r="R88" s="312"/>
    </row>
    <row r="91" spans="1:25" x14ac:dyDescent="0.25">
      <c r="A91" s="87"/>
      <c r="B91" s="87"/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</row>
    <row r="92" spans="1:25" x14ac:dyDescent="0.25">
      <c r="A92" s="87"/>
      <c r="B92" s="87"/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</row>
    <row r="93" spans="1:25" x14ac:dyDescent="0.25">
      <c r="A93" s="87"/>
      <c r="B93" s="87"/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</row>
    <row r="94" spans="1:25" x14ac:dyDescent="0.25">
      <c r="A94" s="87"/>
      <c r="B94" s="87"/>
      <c r="C94" s="87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</row>
    <row r="95" spans="1:25" x14ac:dyDescent="0.25">
      <c r="A95" s="87"/>
      <c r="B95" s="87"/>
      <c r="C95" s="87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</row>
    <row r="96" spans="1:25" x14ac:dyDescent="0.25">
      <c r="A96" s="87"/>
      <c r="B96" s="87"/>
      <c r="C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</row>
    <row r="97" spans="1:26" x14ac:dyDescent="0.25">
      <c r="A97" s="87"/>
      <c r="B97" s="87"/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</row>
    <row r="98" spans="1:26" x14ac:dyDescent="0.25">
      <c r="A98" s="87"/>
      <c r="B98" s="87"/>
      <c r="C98" s="87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</row>
    <row r="99" spans="1:26" x14ac:dyDescent="0.25">
      <c r="A99" s="87"/>
      <c r="B99" s="87"/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</row>
    <row r="104" spans="1:26" ht="36" customHeight="1" x14ac:dyDescent="0.25">
      <c r="A104" s="66" t="s">
        <v>140</v>
      </c>
      <c r="B104" s="66"/>
      <c r="C104" s="66"/>
      <c r="D104" s="66"/>
      <c r="E104" s="66"/>
      <c r="F104" s="66"/>
      <c r="G104" s="66"/>
      <c r="H104" s="66"/>
      <c r="I104" s="66"/>
      <c r="J104" s="66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</row>
    <row r="105" spans="1:26" x14ac:dyDescent="0.25">
      <c r="A105" s="66"/>
      <c r="B105" s="66"/>
      <c r="C105" s="66"/>
      <c r="D105" s="66"/>
      <c r="E105" s="66"/>
      <c r="F105" s="66"/>
      <c r="G105" s="66"/>
      <c r="H105" s="66"/>
      <c r="I105" s="66"/>
      <c r="J105" s="66"/>
      <c r="K105" s="66"/>
      <c r="L105" s="66"/>
      <c r="M105" s="66"/>
      <c r="N105" s="66"/>
      <c r="O105" s="66"/>
      <c r="P105" s="66"/>
      <c r="Q105" s="66"/>
      <c r="R105" s="66"/>
      <c r="S105" s="66"/>
      <c r="T105" s="66"/>
      <c r="U105" s="66"/>
    </row>
    <row r="106" spans="1:26" ht="15.75" thickBot="1" x14ac:dyDescent="0.3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313" t="str">
        <f>CONCATENATE(Arkusz18!C2," - ",Arkusz18!B2," r.")</f>
        <v>01.01.2022 - 31.05.2022 r.</v>
      </c>
      <c r="M106" s="313"/>
      <c r="N106" s="313"/>
      <c r="O106" s="313"/>
      <c r="P106" s="313"/>
      <c r="Q106" s="313"/>
      <c r="R106" s="313"/>
      <c r="S106" s="313"/>
      <c r="T106" s="313"/>
      <c r="U106" s="313"/>
      <c r="V106" s="313"/>
    </row>
    <row r="107" spans="1:26" ht="187.5" x14ac:dyDescent="0.25">
      <c r="C107" s="223" t="s">
        <v>2</v>
      </c>
      <c r="D107" s="224"/>
      <c r="E107" s="224"/>
      <c r="F107" s="224"/>
      <c r="G107" s="224"/>
      <c r="H107" s="224"/>
      <c r="I107" s="224"/>
      <c r="J107" s="224"/>
      <c r="K107" s="224"/>
      <c r="L107" s="64" t="s">
        <v>79</v>
      </c>
      <c r="M107" s="64"/>
      <c r="N107" s="31" t="s">
        <v>12</v>
      </c>
      <c r="O107" s="31" t="s">
        <v>94</v>
      </c>
      <c r="P107" s="31" t="s">
        <v>84</v>
      </c>
      <c r="Q107" s="31" t="s">
        <v>53</v>
      </c>
      <c r="R107" s="31" t="s">
        <v>39</v>
      </c>
      <c r="S107" s="31" t="s">
        <v>4</v>
      </c>
      <c r="T107" s="31" t="s">
        <v>42</v>
      </c>
      <c r="U107" s="31" t="s">
        <v>83</v>
      </c>
      <c r="V107" s="64" t="s">
        <v>78</v>
      </c>
      <c r="W107" s="65"/>
      <c r="Y107" s="3"/>
      <c r="Z107" s="6"/>
    </row>
    <row r="108" spans="1:26" x14ac:dyDescent="0.25">
      <c r="C108" s="69" t="s">
        <v>34</v>
      </c>
      <c r="D108" s="70"/>
      <c r="E108" s="70"/>
      <c r="F108" s="70"/>
      <c r="G108" s="70"/>
      <c r="H108" s="70"/>
      <c r="I108" s="70"/>
      <c r="J108" s="70"/>
      <c r="K108" s="70"/>
      <c r="L108" s="63">
        <f>Arkusz13!C2</f>
        <v>8537</v>
      </c>
      <c r="M108" s="63"/>
      <c r="N108" s="32">
        <f>Arkusz13!C18</f>
        <v>2753</v>
      </c>
      <c r="O108" s="32">
        <f>Arkusz13!C34</f>
        <v>11793</v>
      </c>
      <c r="P108" s="32">
        <f>Arkusz13!C50</f>
        <v>416</v>
      </c>
      <c r="Q108" s="32">
        <f>Arkusz13!C66</f>
        <v>246</v>
      </c>
      <c r="R108" s="32">
        <f>Arkusz13!C82</f>
        <v>0</v>
      </c>
      <c r="S108" s="32">
        <f>Arkusz13!C98</f>
        <v>0</v>
      </c>
      <c r="T108" s="32">
        <f>Arkusz13!C114</f>
        <v>0</v>
      </c>
      <c r="U108" s="32">
        <f>Arkusz13!C130-SUM(N108:T108)</f>
        <v>8687</v>
      </c>
      <c r="V108" s="67">
        <f t="shared" ref="V108:V122" si="3">SUM(N108:U108)</f>
        <v>23895</v>
      </c>
      <c r="W108" s="68"/>
      <c r="Y108" s="3"/>
      <c r="Z108" s="6"/>
    </row>
    <row r="109" spans="1:26" x14ac:dyDescent="0.25">
      <c r="C109" s="71" t="s">
        <v>35</v>
      </c>
      <c r="D109" s="72"/>
      <c r="E109" s="72"/>
      <c r="F109" s="72"/>
      <c r="G109" s="72"/>
      <c r="H109" s="72"/>
      <c r="I109" s="72"/>
      <c r="J109" s="72"/>
      <c r="K109" s="72"/>
      <c r="L109" s="63">
        <f>Arkusz13!C3</f>
        <v>268</v>
      </c>
      <c r="M109" s="63"/>
      <c r="N109" s="32">
        <f>Arkusz13!C19</f>
        <v>70</v>
      </c>
      <c r="O109" s="32">
        <f>Arkusz13!C35</f>
        <v>59</v>
      </c>
      <c r="P109" s="32">
        <f>Arkusz13!C51</f>
        <v>33</v>
      </c>
      <c r="Q109" s="32">
        <f>Arkusz13!C67</f>
        <v>14</v>
      </c>
      <c r="R109" s="32">
        <f>Arkusz13!C83</f>
        <v>0</v>
      </c>
      <c r="S109" s="32">
        <f>Arkusz13!C99</f>
        <v>0</v>
      </c>
      <c r="T109" s="32">
        <f>Arkusz13!C115</f>
        <v>0</v>
      </c>
      <c r="U109" s="32">
        <f>Arkusz13!C131-SUM(N109:T109)</f>
        <v>273</v>
      </c>
      <c r="V109" s="67">
        <f t="shared" si="3"/>
        <v>449</v>
      </c>
      <c r="W109" s="68"/>
      <c r="Y109" s="3"/>
      <c r="Z109" s="6"/>
    </row>
    <row r="110" spans="1:26" x14ac:dyDescent="0.25">
      <c r="C110" s="69" t="s">
        <v>36</v>
      </c>
      <c r="D110" s="70"/>
      <c r="E110" s="70"/>
      <c r="F110" s="70"/>
      <c r="G110" s="70"/>
      <c r="H110" s="70"/>
      <c r="I110" s="70"/>
      <c r="J110" s="70"/>
      <c r="K110" s="70"/>
      <c r="L110" s="63">
        <f>Arkusz13!C4</f>
        <v>131</v>
      </c>
      <c r="M110" s="63"/>
      <c r="N110" s="32">
        <f>Arkusz13!C20</f>
        <v>57</v>
      </c>
      <c r="O110" s="32">
        <f>Arkusz13!C36</f>
        <v>49</v>
      </c>
      <c r="P110" s="32">
        <f>Arkusz13!C52</f>
        <v>35</v>
      </c>
      <c r="Q110" s="32">
        <f>Arkusz13!C68</f>
        <v>5</v>
      </c>
      <c r="R110" s="32">
        <f>Arkusz13!C84</f>
        <v>0</v>
      </c>
      <c r="S110" s="32">
        <f>Arkusz13!C100</f>
        <v>0</v>
      </c>
      <c r="T110" s="32">
        <f>Arkusz13!C116</f>
        <v>0</v>
      </c>
      <c r="U110" s="32">
        <f>Arkusz13!C132-SUM(N110:T110)</f>
        <v>296</v>
      </c>
      <c r="V110" s="67">
        <f t="shared" si="3"/>
        <v>442</v>
      </c>
      <c r="W110" s="68"/>
      <c r="Y110" s="3"/>
      <c r="Z110" s="6"/>
    </row>
    <row r="111" spans="1:26" x14ac:dyDescent="0.25">
      <c r="C111" s="71" t="s">
        <v>37</v>
      </c>
      <c r="D111" s="72"/>
      <c r="E111" s="72"/>
      <c r="F111" s="72"/>
      <c r="G111" s="72"/>
      <c r="H111" s="72"/>
      <c r="I111" s="72"/>
      <c r="J111" s="72"/>
      <c r="K111" s="72"/>
      <c r="L111" s="63">
        <f>Arkusz13!C5</f>
        <v>5</v>
      </c>
      <c r="M111" s="63"/>
      <c r="N111" s="32">
        <f>Arkusz13!C21</f>
        <v>0</v>
      </c>
      <c r="O111" s="32">
        <f>Arkusz13!C37</f>
        <v>0</v>
      </c>
      <c r="P111" s="32">
        <f>Arkusz13!C53</f>
        <v>0</v>
      </c>
      <c r="Q111" s="32">
        <f>Arkusz13!C69</f>
        <v>2</v>
      </c>
      <c r="R111" s="32">
        <f>Arkusz13!C85</f>
        <v>0</v>
      </c>
      <c r="S111" s="32">
        <f>Arkusz13!C101</f>
        <v>0</v>
      </c>
      <c r="T111" s="32">
        <f>Arkusz13!C117</f>
        <v>0</v>
      </c>
      <c r="U111" s="32">
        <f>Arkusz13!C133-SUM(N111:T111)</f>
        <v>6</v>
      </c>
      <c r="V111" s="67">
        <f t="shared" si="3"/>
        <v>8</v>
      </c>
      <c r="W111" s="68"/>
      <c r="Y111" s="3"/>
      <c r="Z111" s="6"/>
    </row>
    <row r="112" spans="1:26" x14ac:dyDescent="0.25">
      <c r="C112" s="69" t="s">
        <v>38</v>
      </c>
      <c r="D112" s="70"/>
      <c r="E112" s="70"/>
      <c r="F112" s="70"/>
      <c r="G112" s="70"/>
      <c r="H112" s="70"/>
      <c r="I112" s="70"/>
      <c r="J112" s="70"/>
      <c r="K112" s="70"/>
      <c r="L112" s="63">
        <f>Arkusz13!C6</f>
        <v>4</v>
      </c>
      <c r="M112" s="63"/>
      <c r="N112" s="32">
        <f>Arkusz13!C22</f>
        <v>0</v>
      </c>
      <c r="O112" s="32">
        <f>Arkusz13!C38</f>
        <v>1</v>
      </c>
      <c r="P112" s="32">
        <f>Arkusz13!C54</f>
        <v>0</v>
      </c>
      <c r="Q112" s="32">
        <f>Arkusz13!C70</f>
        <v>0</v>
      </c>
      <c r="R112" s="32">
        <f>Arkusz13!C86</f>
        <v>0</v>
      </c>
      <c r="S112" s="32">
        <f>Arkusz13!C102</f>
        <v>0</v>
      </c>
      <c r="T112" s="32">
        <f>Arkusz13!C118</f>
        <v>0</v>
      </c>
      <c r="U112" s="32">
        <f>Arkusz13!C134-SUM(N112:T112)</f>
        <v>0</v>
      </c>
      <c r="V112" s="67">
        <f t="shared" si="3"/>
        <v>1</v>
      </c>
      <c r="W112" s="68"/>
      <c r="Y112" s="3"/>
      <c r="Z112" s="6"/>
    </row>
    <row r="113" spans="1:26" x14ac:dyDescent="0.25">
      <c r="C113" s="71" t="s">
        <v>46</v>
      </c>
      <c r="D113" s="72"/>
      <c r="E113" s="72"/>
      <c r="F113" s="72"/>
      <c r="G113" s="72"/>
      <c r="H113" s="72"/>
      <c r="I113" s="72"/>
      <c r="J113" s="72"/>
      <c r="K113" s="72"/>
      <c r="L113" s="63">
        <f>Arkusz13!C7</f>
        <v>4</v>
      </c>
      <c r="M113" s="63"/>
      <c r="N113" s="32">
        <f>Arkusz13!C23</f>
        <v>0</v>
      </c>
      <c r="O113" s="32">
        <f>Arkusz13!C39</f>
        <v>0</v>
      </c>
      <c r="P113" s="32">
        <f>Arkusz13!C55</f>
        <v>0</v>
      </c>
      <c r="Q113" s="32">
        <f>Arkusz13!C71</f>
        <v>0</v>
      </c>
      <c r="R113" s="32">
        <f>Arkusz13!C87</f>
        <v>0</v>
      </c>
      <c r="S113" s="32">
        <f>Arkusz13!C103</f>
        <v>0</v>
      </c>
      <c r="T113" s="32">
        <f>Arkusz13!C119</f>
        <v>0</v>
      </c>
      <c r="U113" s="32">
        <f>Arkusz13!C135-SUM(N113:T113)</f>
        <v>3</v>
      </c>
      <c r="V113" s="67">
        <f t="shared" si="3"/>
        <v>3</v>
      </c>
      <c r="W113" s="68"/>
      <c r="Y113" s="3"/>
      <c r="Z113" s="6"/>
    </row>
    <row r="114" spans="1:26" x14ac:dyDescent="0.25">
      <c r="C114" s="69" t="s">
        <v>47</v>
      </c>
      <c r="D114" s="70"/>
      <c r="E114" s="70"/>
      <c r="F114" s="70"/>
      <c r="G114" s="70"/>
      <c r="H114" s="70"/>
      <c r="I114" s="70"/>
      <c r="J114" s="70"/>
      <c r="K114" s="70"/>
      <c r="L114" s="63">
        <f>Arkusz13!C8</f>
        <v>0</v>
      </c>
      <c r="M114" s="63"/>
      <c r="N114" s="32">
        <f>Arkusz13!C24</f>
        <v>0</v>
      </c>
      <c r="O114" s="32">
        <f>Arkusz13!C40</f>
        <v>0</v>
      </c>
      <c r="P114" s="32">
        <f>Arkusz13!C56</f>
        <v>0</v>
      </c>
      <c r="Q114" s="32">
        <f>Arkusz13!C72</f>
        <v>0</v>
      </c>
      <c r="R114" s="32">
        <f>Arkusz13!C88</f>
        <v>0</v>
      </c>
      <c r="S114" s="32">
        <f>Arkusz13!C104</f>
        <v>0</v>
      </c>
      <c r="T114" s="32">
        <f>Arkusz13!C120</f>
        <v>0</v>
      </c>
      <c r="U114" s="32">
        <f>Arkusz13!C136-SUM(N114:T114)</f>
        <v>0</v>
      </c>
      <c r="V114" s="67">
        <f t="shared" si="3"/>
        <v>0</v>
      </c>
      <c r="W114" s="68"/>
      <c r="Y114" s="3"/>
      <c r="Z114" s="6"/>
    </row>
    <row r="115" spans="1:26" x14ac:dyDescent="0.25">
      <c r="C115" s="71" t="s">
        <v>4</v>
      </c>
      <c r="D115" s="72"/>
      <c r="E115" s="72"/>
      <c r="F115" s="72"/>
      <c r="G115" s="72"/>
      <c r="H115" s="72"/>
      <c r="I115" s="72"/>
      <c r="J115" s="72"/>
      <c r="K115" s="72"/>
      <c r="L115" s="63">
        <f>Arkusz13!C9</f>
        <v>0</v>
      </c>
      <c r="M115" s="63"/>
      <c r="N115" s="32">
        <f>Arkusz13!C25</f>
        <v>1</v>
      </c>
      <c r="O115" s="32">
        <f>Arkusz13!C41</f>
        <v>0</v>
      </c>
      <c r="P115" s="32">
        <f>Arkusz13!C57</f>
        <v>0</v>
      </c>
      <c r="Q115" s="32">
        <f>Arkusz13!C73</f>
        <v>0</v>
      </c>
      <c r="R115" s="32">
        <f>Arkusz13!C89</f>
        <v>0</v>
      </c>
      <c r="S115" s="32">
        <f>Arkusz13!C105</f>
        <v>0</v>
      </c>
      <c r="T115" s="32">
        <f>Arkusz13!C121</f>
        <v>0</v>
      </c>
      <c r="U115" s="32">
        <f>Arkusz13!C137-SUM(N115:T115)</f>
        <v>1</v>
      </c>
      <c r="V115" s="67">
        <f t="shared" si="3"/>
        <v>2</v>
      </c>
      <c r="W115" s="68"/>
      <c r="Y115" s="3"/>
      <c r="Z115" s="6"/>
    </row>
    <row r="116" spans="1:26" x14ac:dyDescent="0.25">
      <c r="C116" s="69" t="s">
        <v>39</v>
      </c>
      <c r="D116" s="70"/>
      <c r="E116" s="70"/>
      <c r="F116" s="70"/>
      <c r="G116" s="70"/>
      <c r="H116" s="70"/>
      <c r="I116" s="70"/>
      <c r="J116" s="70"/>
      <c r="K116" s="70"/>
      <c r="L116" s="63">
        <f>Arkusz13!C10</f>
        <v>3</v>
      </c>
      <c r="M116" s="63"/>
      <c r="N116" s="32">
        <f>Arkusz13!C26</f>
        <v>2</v>
      </c>
      <c r="O116" s="32">
        <f>Arkusz13!C42</f>
        <v>0</v>
      </c>
      <c r="P116" s="32">
        <f>Arkusz13!C58</f>
        <v>0</v>
      </c>
      <c r="Q116" s="32">
        <f>Arkusz13!C74</f>
        <v>0</v>
      </c>
      <c r="R116" s="32">
        <f>Arkusz13!C90</f>
        <v>0</v>
      </c>
      <c r="S116" s="32">
        <f>Arkusz13!C106</f>
        <v>0</v>
      </c>
      <c r="T116" s="32">
        <f>Arkusz13!C122</f>
        <v>0</v>
      </c>
      <c r="U116" s="32">
        <f>Arkusz13!C138-SUM(N116:T116)</f>
        <v>0</v>
      </c>
      <c r="V116" s="67">
        <f t="shared" si="3"/>
        <v>2</v>
      </c>
      <c r="W116" s="68"/>
      <c r="Y116" s="3"/>
      <c r="Z116" s="6"/>
    </row>
    <row r="117" spans="1:26" x14ac:dyDescent="0.25">
      <c r="C117" s="71" t="s">
        <v>40</v>
      </c>
      <c r="D117" s="72"/>
      <c r="E117" s="72"/>
      <c r="F117" s="72"/>
      <c r="G117" s="72"/>
      <c r="H117" s="72"/>
      <c r="I117" s="72"/>
      <c r="J117" s="72"/>
      <c r="K117" s="72"/>
      <c r="L117" s="63">
        <f>Arkusz13!C11</f>
        <v>1</v>
      </c>
      <c r="M117" s="63"/>
      <c r="N117" s="32">
        <f>Arkusz13!C27</f>
        <v>0</v>
      </c>
      <c r="O117" s="32">
        <f>Arkusz13!C43</f>
        <v>0</v>
      </c>
      <c r="P117" s="32">
        <f>Arkusz13!C59</f>
        <v>0</v>
      </c>
      <c r="Q117" s="32">
        <f>Arkusz13!C75</f>
        <v>0</v>
      </c>
      <c r="R117" s="32">
        <f>Arkusz13!C91</f>
        <v>0</v>
      </c>
      <c r="S117" s="32">
        <f>Arkusz13!C107</f>
        <v>0</v>
      </c>
      <c r="T117" s="32">
        <f>Arkusz13!C123</f>
        <v>0</v>
      </c>
      <c r="U117" s="32">
        <f>Arkusz13!C139-SUM(N117:T117)</f>
        <v>0</v>
      </c>
      <c r="V117" s="67">
        <f t="shared" si="3"/>
        <v>0</v>
      </c>
      <c r="W117" s="68"/>
      <c r="Y117" s="3"/>
      <c r="Z117" s="6"/>
    </row>
    <row r="118" spans="1:26" x14ac:dyDescent="0.25">
      <c r="C118" s="69" t="s">
        <v>41</v>
      </c>
      <c r="D118" s="70"/>
      <c r="E118" s="70"/>
      <c r="F118" s="70"/>
      <c r="G118" s="70"/>
      <c r="H118" s="70"/>
      <c r="I118" s="70"/>
      <c r="J118" s="70"/>
      <c r="K118" s="70"/>
      <c r="L118" s="63">
        <f>Arkusz13!C12</f>
        <v>549</v>
      </c>
      <c r="M118" s="63"/>
      <c r="N118" s="32">
        <f>Arkusz13!C28</f>
        <v>189</v>
      </c>
      <c r="O118" s="32">
        <f>Arkusz13!C44</f>
        <v>0</v>
      </c>
      <c r="P118" s="32">
        <f>Arkusz13!C60</f>
        <v>16</v>
      </c>
      <c r="Q118" s="32">
        <f>Arkusz13!C76</f>
        <v>374</v>
      </c>
      <c r="R118" s="32">
        <f>Arkusz13!C92</f>
        <v>75</v>
      </c>
      <c r="S118" s="32">
        <f>Arkusz13!C108</f>
        <v>0</v>
      </c>
      <c r="T118" s="32">
        <f>Arkusz13!C124</f>
        <v>77</v>
      </c>
      <c r="U118" s="32">
        <f>Arkusz13!C140-SUM(N118:T118)</f>
        <v>216</v>
      </c>
      <c r="V118" s="67">
        <f t="shared" si="3"/>
        <v>947</v>
      </c>
      <c r="W118" s="68"/>
      <c r="Y118" s="3"/>
      <c r="Z118" s="6"/>
    </row>
    <row r="119" spans="1:26" x14ac:dyDescent="0.25">
      <c r="C119" s="69" t="s">
        <v>11</v>
      </c>
      <c r="D119" s="70"/>
      <c r="E119" s="70"/>
      <c r="F119" s="70"/>
      <c r="G119" s="70"/>
      <c r="H119" s="70"/>
      <c r="I119" s="70"/>
      <c r="J119" s="70"/>
      <c r="K119" s="70"/>
      <c r="L119" s="63">
        <f>Arkusz13!C14</f>
        <v>1</v>
      </c>
      <c r="M119" s="63"/>
      <c r="N119" s="32">
        <f>Arkusz13!C30</f>
        <v>0</v>
      </c>
      <c r="O119" s="32">
        <f>Arkusz13!C46</f>
        <v>0</v>
      </c>
      <c r="P119" s="32">
        <f>Arkusz13!C62</f>
        <v>0</v>
      </c>
      <c r="Q119" s="32">
        <f>Arkusz13!C78</f>
        <v>0</v>
      </c>
      <c r="R119" s="32">
        <f>Arkusz13!C94</f>
        <v>0</v>
      </c>
      <c r="S119" s="32">
        <f>Arkusz13!C110</f>
        <v>0</v>
      </c>
      <c r="T119" s="32">
        <f>Arkusz13!C126</f>
        <v>0</v>
      </c>
      <c r="U119" s="32">
        <f>Arkusz13!C142-SUM(N119:T119)</f>
        <v>27</v>
      </c>
      <c r="V119" s="67">
        <f t="shared" si="3"/>
        <v>27</v>
      </c>
      <c r="W119" s="68"/>
      <c r="Y119" s="3"/>
      <c r="Z119" s="6"/>
    </row>
    <row r="120" spans="1:26" x14ac:dyDescent="0.25">
      <c r="C120" s="71" t="s">
        <v>43</v>
      </c>
      <c r="D120" s="72"/>
      <c r="E120" s="72"/>
      <c r="F120" s="72"/>
      <c r="G120" s="72"/>
      <c r="H120" s="72"/>
      <c r="I120" s="72"/>
      <c r="J120" s="72"/>
      <c r="K120" s="72"/>
      <c r="L120" s="63">
        <f>Arkusz13!C15</f>
        <v>6</v>
      </c>
      <c r="M120" s="63"/>
      <c r="N120" s="32">
        <f>Arkusz13!C31</f>
        <v>2</v>
      </c>
      <c r="O120" s="32">
        <f>Arkusz13!C47</f>
        <v>1</v>
      </c>
      <c r="P120" s="32">
        <f>Arkusz13!C63</f>
        <v>0</v>
      </c>
      <c r="Q120" s="32">
        <f>Arkusz13!C79</f>
        <v>0</v>
      </c>
      <c r="R120" s="32">
        <f>Arkusz13!C95</f>
        <v>0</v>
      </c>
      <c r="S120" s="32">
        <f>Arkusz13!C111</f>
        <v>0</v>
      </c>
      <c r="T120" s="32">
        <f>Arkusz13!C127</f>
        <v>0</v>
      </c>
      <c r="U120" s="32">
        <f>Arkusz13!C143-SUM(N120:T120)</f>
        <v>2</v>
      </c>
      <c r="V120" s="67">
        <f t="shared" si="3"/>
        <v>5</v>
      </c>
      <c r="W120" s="68"/>
      <c r="Y120" s="3"/>
      <c r="Z120" s="6"/>
    </row>
    <row r="121" spans="1:26" x14ac:dyDescent="0.25">
      <c r="C121" s="69" t="s">
        <v>44</v>
      </c>
      <c r="D121" s="70"/>
      <c r="E121" s="70"/>
      <c r="F121" s="70"/>
      <c r="G121" s="70"/>
      <c r="H121" s="70"/>
      <c r="I121" s="70"/>
      <c r="J121" s="70"/>
      <c r="K121" s="70"/>
      <c r="L121" s="63">
        <f>Arkusz13!C16</f>
        <v>1</v>
      </c>
      <c r="M121" s="63"/>
      <c r="N121" s="32">
        <f>Arkusz13!C32</f>
        <v>0</v>
      </c>
      <c r="O121" s="32">
        <f>Arkusz13!C48</f>
        <v>0</v>
      </c>
      <c r="P121" s="32">
        <f>Arkusz13!C64</f>
        <v>0</v>
      </c>
      <c r="Q121" s="32">
        <f>Arkusz13!C80</f>
        <v>0</v>
      </c>
      <c r="R121" s="32">
        <f>Arkusz13!C96</f>
        <v>0</v>
      </c>
      <c r="S121" s="32">
        <f>Arkusz13!C112</f>
        <v>0</v>
      </c>
      <c r="T121" s="32">
        <f>Arkusz13!C128</f>
        <v>0</v>
      </c>
      <c r="U121" s="32">
        <f>Arkusz13!C144-SUM(N121:T121)</f>
        <v>0</v>
      </c>
      <c r="V121" s="67">
        <f t="shared" si="3"/>
        <v>0</v>
      </c>
      <c r="W121" s="68"/>
      <c r="Y121" s="3"/>
      <c r="Z121" s="6"/>
    </row>
    <row r="122" spans="1:26" ht="15.75" thickBot="1" x14ac:dyDescent="0.3">
      <c r="C122" s="61" t="s">
        <v>45</v>
      </c>
      <c r="D122" s="62"/>
      <c r="E122" s="62"/>
      <c r="F122" s="62"/>
      <c r="G122" s="62"/>
      <c r="H122" s="62"/>
      <c r="I122" s="62"/>
      <c r="J122" s="62"/>
      <c r="K122" s="62"/>
      <c r="L122" s="63">
        <f>Arkusz13!C17</f>
        <v>2</v>
      </c>
      <c r="M122" s="63"/>
      <c r="N122" s="32">
        <f>Arkusz13!C33</f>
        <v>0</v>
      </c>
      <c r="O122" s="32">
        <f>Arkusz13!C49</f>
        <v>0</v>
      </c>
      <c r="P122" s="32">
        <f>Arkusz13!C65</f>
        <v>0</v>
      </c>
      <c r="Q122" s="32">
        <f>Arkusz13!C81</f>
        <v>0</v>
      </c>
      <c r="R122" s="32">
        <f>Arkusz13!C97</f>
        <v>0</v>
      </c>
      <c r="S122" s="32">
        <f>Arkusz13!C113</f>
        <v>0</v>
      </c>
      <c r="T122" s="32">
        <f>Arkusz13!C129</f>
        <v>0</v>
      </c>
      <c r="U122" s="32">
        <f>Arkusz13!C145-SUM(N122:T122)</f>
        <v>1</v>
      </c>
      <c r="V122" s="67">
        <f t="shared" si="3"/>
        <v>1</v>
      </c>
      <c r="W122" s="68"/>
      <c r="Y122" s="3"/>
      <c r="Z122" s="6"/>
    </row>
    <row r="123" spans="1:26" ht="15.75" thickBot="1" x14ac:dyDescent="0.3">
      <c r="C123" s="114" t="s">
        <v>1</v>
      </c>
      <c r="D123" s="115"/>
      <c r="E123" s="115"/>
      <c r="F123" s="115"/>
      <c r="G123" s="115"/>
      <c r="H123" s="115"/>
      <c r="I123" s="115"/>
      <c r="J123" s="115"/>
      <c r="K123" s="115"/>
      <c r="L123" s="127">
        <f>SUM(L108:L122)</f>
        <v>9512</v>
      </c>
      <c r="M123" s="127"/>
      <c r="N123" s="33">
        <f t="shared" ref="N123:V123" si="4">SUM(N108:N122)</f>
        <v>3074</v>
      </c>
      <c r="O123" s="33">
        <f t="shared" si="4"/>
        <v>11903</v>
      </c>
      <c r="P123" s="33">
        <f t="shared" si="4"/>
        <v>500</v>
      </c>
      <c r="Q123" s="33">
        <f t="shared" si="4"/>
        <v>641</v>
      </c>
      <c r="R123" s="33">
        <f t="shared" si="4"/>
        <v>75</v>
      </c>
      <c r="S123" s="33">
        <f t="shared" si="4"/>
        <v>0</v>
      </c>
      <c r="T123" s="33">
        <f t="shared" si="4"/>
        <v>77</v>
      </c>
      <c r="U123" s="33">
        <f t="shared" si="4"/>
        <v>9512</v>
      </c>
      <c r="V123" s="127">
        <f t="shared" si="4"/>
        <v>25782</v>
      </c>
      <c r="W123" s="128"/>
      <c r="Y123" s="3"/>
      <c r="Z123" s="6"/>
    </row>
    <row r="124" spans="1:26" x14ac:dyDescent="0.25">
      <c r="A124" s="34"/>
      <c r="B124" s="34"/>
      <c r="C124" s="34"/>
      <c r="D124" s="34"/>
      <c r="E124" s="34"/>
      <c r="F124" s="34"/>
      <c r="G124" s="34"/>
      <c r="H124" s="34"/>
      <c r="I124" s="34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</row>
    <row r="148" spans="1:25" ht="15.75" thickBot="1" x14ac:dyDescent="0.3"/>
    <row r="149" spans="1:25" ht="31.5" customHeight="1" x14ac:dyDescent="0.25">
      <c r="D149" s="156" t="s">
        <v>2</v>
      </c>
      <c r="E149" s="116"/>
      <c r="F149" s="116"/>
      <c r="G149" s="116"/>
      <c r="H149" s="116"/>
      <c r="I149" s="116"/>
      <c r="J149" s="116"/>
      <c r="K149" s="116"/>
      <c r="L149" s="116" t="s">
        <v>3</v>
      </c>
      <c r="M149" s="116"/>
      <c r="N149" s="142" t="s">
        <v>86</v>
      </c>
      <c r="O149" s="142"/>
      <c r="P149" s="142"/>
      <c r="Q149" s="124" t="s">
        <v>87</v>
      </c>
      <c r="R149" s="125"/>
      <c r="S149" s="126"/>
    </row>
    <row r="150" spans="1:25" ht="15.75" thickBot="1" x14ac:dyDescent="0.3">
      <c r="D150" s="231" t="s">
        <v>85</v>
      </c>
      <c r="E150" s="232"/>
      <c r="F150" s="232"/>
      <c r="G150" s="232"/>
      <c r="H150" s="232"/>
      <c r="I150" s="232"/>
      <c r="J150" s="232"/>
      <c r="K150" s="232"/>
      <c r="L150" s="230">
        <f>Arkusz14!B2</f>
        <v>1</v>
      </c>
      <c r="M150" s="230"/>
      <c r="N150" s="230">
        <f>Arkusz14!B3</f>
        <v>4</v>
      </c>
      <c r="O150" s="230"/>
      <c r="P150" s="230"/>
      <c r="Q150" s="117">
        <f>Arkusz14!B4</f>
        <v>0</v>
      </c>
      <c r="R150" s="118"/>
      <c r="S150" s="119"/>
    </row>
    <row r="151" spans="1:25" x14ac:dyDescent="0.25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</row>
    <row r="152" spans="1:25" x14ac:dyDescent="0.25">
      <c r="A152" s="87"/>
      <c r="B152" s="87"/>
      <c r="C152" s="87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</row>
    <row r="153" spans="1:25" x14ac:dyDescent="0.25">
      <c r="A153" s="87"/>
      <c r="B153" s="87"/>
      <c r="C153" s="87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</row>
    <row r="154" spans="1:25" x14ac:dyDescent="0.25">
      <c r="A154" s="87"/>
      <c r="B154" s="87"/>
      <c r="C154" s="87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</row>
    <row r="155" spans="1:25" x14ac:dyDescent="0.25">
      <c r="A155" s="87"/>
      <c r="B155" s="87"/>
      <c r="C155" s="87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</row>
    <row r="156" spans="1:25" x14ac:dyDescent="0.25">
      <c r="A156" s="87"/>
      <c r="B156" s="87"/>
      <c r="C156" s="87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</row>
    <row r="157" spans="1:25" x14ac:dyDescent="0.25">
      <c r="A157" s="87"/>
      <c r="B157" s="87"/>
      <c r="C157" s="87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</row>
    <row r="159" spans="1:25" s="51" customFormat="1" x14ac:dyDescent="0.25">
      <c r="Y159" s="6"/>
    </row>
    <row r="160" spans="1:25" s="51" customFormat="1" x14ac:dyDescent="0.25">
      <c r="Y160" s="6"/>
    </row>
    <row r="161" spans="1:25" s="51" customFormat="1" x14ac:dyDescent="0.25">
      <c r="Y161" s="6"/>
    </row>
    <row r="162" spans="1:25" s="51" customFormat="1" x14ac:dyDescent="0.25">
      <c r="Y162" s="6"/>
    </row>
    <row r="163" spans="1:25" x14ac:dyDescent="0.25">
      <c r="A163" s="66" t="s">
        <v>141</v>
      </c>
      <c r="B163" s="66"/>
      <c r="C163" s="66"/>
      <c r="D163" s="66"/>
      <c r="E163" s="66"/>
      <c r="F163" s="66"/>
      <c r="G163" s="66"/>
      <c r="H163" s="66"/>
      <c r="I163" s="66"/>
      <c r="J163" s="66"/>
      <c r="K163" s="66"/>
      <c r="L163" s="66"/>
      <c r="M163" s="66"/>
      <c r="N163" s="66"/>
      <c r="O163" s="66"/>
      <c r="P163" s="66"/>
      <c r="Q163" s="66"/>
      <c r="R163" s="66"/>
      <c r="S163" s="66"/>
      <c r="T163" s="66"/>
      <c r="U163" s="66"/>
    </row>
    <row r="164" spans="1:25" ht="15.75" thickBot="1" x14ac:dyDescent="0.3"/>
    <row r="165" spans="1:25" x14ac:dyDescent="0.25">
      <c r="G165" s="223" t="s">
        <v>23</v>
      </c>
      <c r="H165" s="224"/>
      <c r="I165" s="224"/>
      <c r="J165" s="224"/>
      <c r="K165" s="80" t="s">
        <v>8</v>
      </c>
      <c r="L165" s="113"/>
    </row>
    <row r="166" spans="1:25" x14ac:dyDescent="0.25">
      <c r="G166" s="111" t="s">
        <v>13</v>
      </c>
      <c r="H166" s="112"/>
      <c r="I166" s="112"/>
      <c r="J166" s="112"/>
      <c r="K166" s="67">
        <v>691</v>
      </c>
      <c r="L166" s="68"/>
    </row>
    <row r="167" spans="1:25" x14ac:dyDescent="0.25">
      <c r="G167" s="122" t="s">
        <v>14</v>
      </c>
      <c r="H167" s="123"/>
      <c r="I167" s="123"/>
      <c r="J167" s="123"/>
      <c r="K167" s="67">
        <v>579</v>
      </c>
      <c r="L167" s="68"/>
    </row>
    <row r="168" spans="1:25" x14ac:dyDescent="0.25">
      <c r="G168" s="111" t="s">
        <v>15</v>
      </c>
      <c r="H168" s="112"/>
      <c r="I168" s="112"/>
      <c r="J168" s="112"/>
      <c r="K168" s="67">
        <v>127</v>
      </c>
      <c r="L168" s="68"/>
    </row>
    <row r="169" spans="1:25" x14ac:dyDescent="0.25">
      <c r="G169" s="122" t="s">
        <v>80</v>
      </c>
      <c r="H169" s="123"/>
      <c r="I169" s="123"/>
      <c r="J169" s="123"/>
      <c r="K169" s="67">
        <v>253</v>
      </c>
      <c r="L169" s="68"/>
    </row>
    <row r="170" spans="1:25" x14ac:dyDescent="0.25">
      <c r="G170" s="111" t="s">
        <v>81</v>
      </c>
      <c r="H170" s="112"/>
      <c r="I170" s="112"/>
      <c r="J170" s="112"/>
      <c r="K170" s="67">
        <v>0</v>
      </c>
      <c r="L170" s="68"/>
    </row>
    <row r="171" spans="1:25" x14ac:dyDescent="0.25">
      <c r="G171" s="120" t="s">
        <v>91</v>
      </c>
      <c r="H171" s="121"/>
      <c r="I171" s="121"/>
      <c r="J171" s="121"/>
      <c r="K171" s="67">
        <v>11</v>
      </c>
      <c r="L171" s="68"/>
    </row>
    <row r="172" spans="1:25" x14ac:dyDescent="0.25">
      <c r="G172" s="90" t="s">
        <v>16</v>
      </c>
      <c r="H172" s="91"/>
      <c r="I172" s="91"/>
      <c r="J172" s="91"/>
      <c r="K172" s="67">
        <v>48</v>
      </c>
      <c r="L172" s="68"/>
    </row>
    <row r="173" spans="1:25" x14ac:dyDescent="0.25">
      <c r="G173" s="120" t="s">
        <v>17</v>
      </c>
      <c r="H173" s="121"/>
      <c r="I173" s="121"/>
      <c r="J173" s="121"/>
      <c r="K173" s="67">
        <v>104</v>
      </c>
      <c r="L173" s="68"/>
    </row>
    <row r="174" spans="1:25" x14ac:dyDescent="0.25">
      <c r="G174" s="90" t="s">
        <v>18</v>
      </c>
      <c r="H174" s="91"/>
      <c r="I174" s="91"/>
      <c r="J174" s="91"/>
      <c r="K174" s="67">
        <v>215</v>
      </c>
      <c r="L174" s="68"/>
    </row>
    <row r="175" spans="1:25" x14ac:dyDescent="0.25">
      <c r="G175" s="120" t="s">
        <v>19</v>
      </c>
      <c r="H175" s="121"/>
      <c r="I175" s="121"/>
      <c r="J175" s="121"/>
      <c r="K175" s="67">
        <v>40</v>
      </c>
      <c r="L175" s="68"/>
    </row>
    <row r="176" spans="1:25" ht="15.75" thickBot="1" x14ac:dyDescent="0.3">
      <c r="G176" s="99" t="s">
        <v>82</v>
      </c>
      <c r="H176" s="100"/>
      <c r="I176" s="100"/>
      <c r="J176" s="100"/>
      <c r="K176" s="67">
        <v>791</v>
      </c>
      <c r="L176" s="68"/>
    </row>
    <row r="177" spans="1:25" ht="15.75" thickBot="1" x14ac:dyDescent="0.3">
      <c r="G177" s="59" t="s">
        <v>1</v>
      </c>
      <c r="H177" s="60"/>
      <c r="I177" s="60"/>
      <c r="J177" s="60"/>
      <c r="K177" s="88">
        <f>SUM(K166:L176)</f>
        <v>2859</v>
      </c>
      <c r="L177" s="89"/>
    </row>
    <row r="179" spans="1:25" x14ac:dyDescent="0.25">
      <c r="A179" s="55"/>
      <c r="B179" s="55"/>
      <c r="C179" s="55"/>
      <c r="D179" s="55"/>
      <c r="E179" s="55"/>
      <c r="F179" s="55"/>
      <c r="G179" s="55"/>
      <c r="H179" s="55"/>
      <c r="I179" s="55"/>
      <c r="J179" s="55"/>
      <c r="K179" s="55"/>
      <c r="L179" s="55"/>
      <c r="M179" s="55"/>
      <c r="N179" s="55"/>
      <c r="O179" s="55"/>
      <c r="P179" s="55"/>
      <c r="Q179" s="55"/>
      <c r="R179" s="55"/>
      <c r="S179" s="55"/>
      <c r="T179" s="55"/>
      <c r="U179" s="55"/>
      <c r="V179" s="55"/>
      <c r="W179" s="55"/>
      <c r="X179" s="55"/>
      <c r="Y179" s="55"/>
    </row>
    <row r="180" spans="1:25" x14ac:dyDescent="0.25">
      <c r="A180" s="55"/>
      <c r="B180" s="55"/>
      <c r="C180" s="55"/>
      <c r="D180" s="55"/>
      <c r="E180" s="55"/>
      <c r="F180" s="55"/>
      <c r="G180" s="55"/>
      <c r="H180" s="55"/>
      <c r="I180" s="55"/>
      <c r="J180" s="55"/>
      <c r="K180" s="55"/>
      <c r="L180" s="55"/>
      <c r="M180" s="55"/>
      <c r="N180" s="55"/>
      <c r="O180" s="55"/>
      <c r="P180" s="55"/>
      <c r="Q180" s="55"/>
      <c r="R180" s="55"/>
      <c r="S180" s="55"/>
      <c r="T180" s="55"/>
      <c r="U180" s="55"/>
      <c r="V180" s="55"/>
      <c r="W180" s="55"/>
      <c r="X180" s="55"/>
      <c r="Y180" s="55"/>
    </row>
    <row r="181" spans="1:25" x14ac:dyDescent="0.25">
      <c r="A181" s="55"/>
      <c r="B181" s="55"/>
      <c r="C181" s="55"/>
      <c r="D181" s="55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  <c r="V181" s="55"/>
      <c r="W181" s="55"/>
      <c r="X181" s="55"/>
      <c r="Y181" s="55"/>
    </row>
    <row r="182" spans="1:25" x14ac:dyDescent="0.25">
      <c r="A182" s="55"/>
      <c r="B182" s="55"/>
      <c r="C182" s="55"/>
      <c r="D182" s="55"/>
      <c r="E182" s="55"/>
      <c r="F182" s="55"/>
      <c r="G182" s="55"/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/>
      <c r="V182" s="55"/>
      <c r="W182" s="55"/>
      <c r="X182" s="55"/>
      <c r="Y182" s="55"/>
    </row>
    <row r="183" spans="1:25" x14ac:dyDescent="0.25">
      <c r="A183" s="55"/>
      <c r="B183" s="55"/>
      <c r="C183" s="55"/>
      <c r="D183" s="55"/>
      <c r="E183" s="55"/>
      <c r="F183" s="55"/>
      <c r="G183" s="55"/>
      <c r="H183" s="55"/>
      <c r="I183" s="55"/>
      <c r="J183" s="55"/>
      <c r="K183" s="55"/>
      <c r="L183" s="55"/>
      <c r="M183" s="55"/>
      <c r="N183" s="55"/>
      <c r="O183" s="55"/>
      <c r="P183" s="55"/>
      <c r="Q183" s="55"/>
      <c r="R183" s="55"/>
      <c r="S183" s="55"/>
      <c r="T183" s="55"/>
      <c r="U183" s="55"/>
      <c r="V183" s="55"/>
      <c r="W183" s="55"/>
      <c r="X183" s="55"/>
      <c r="Y183" s="55"/>
    </row>
    <row r="184" spans="1:25" x14ac:dyDescent="0.25">
      <c r="A184" s="55"/>
      <c r="B184" s="55"/>
      <c r="C184" s="55"/>
      <c r="D184" s="55"/>
      <c r="E184" s="55"/>
      <c r="F184" s="55"/>
      <c r="G184" s="55"/>
      <c r="H184" s="55"/>
      <c r="I184" s="55"/>
      <c r="J184" s="55"/>
      <c r="K184" s="55"/>
      <c r="L184" s="55"/>
      <c r="M184" s="55"/>
      <c r="N184" s="55"/>
      <c r="O184" s="55"/>
      <c r="P184" s="55"/>
      <c r="Q184" s="55"/>
      <c r="R184" s="55"/>
      <c r="S184" s="55"/>
      <c r="T184" s="55"/>
      <c r="U184" s="55"/>
      <c r="V184" s="55"/>
      <c r="W184" s="55"/>
      <c r="X184" s="55"/>
      <c r="Y184" s="55"/>
    </row>
    <row r="185" spans="1:25" x14ac:dyDescent="0.25">
      <c r="A185" s="55"/>
      <c r="B185" s="55"/>
      <c r="C185" s="55"/>
      <c r="D185" s="55"/>
      <c r="E185" s="55"/>
      <c r="F185" s="55"/>
      <c r="G185" s="55"/>
      <c r="H185" s="55"/>
      <c r="I185" s="55"/>
      <c r="J185" s="55"/>
      <c r="K185" s="55"/>
      <c r="L185" s="55"/>
      <c r="M185" s="55"/>
      <c r="N185" s="55"/>
      <c r="O185" s="55"/>
      <c r="P185" s="55"/>
      <c r="Q185" s="55"/>
      <c r="R185" s="55"/>
      <c r="S185" s="55"/>
      <c r="T185" s="55"/>
      <c r="U185" s="55"/>
      <c r="V185" s="55"/>
      <c r="W185" s="55"/>
      <c r="X185" s="55"/>
      <c r="Y185" s="55"/>
    </row>
    <row r="188" spans="1:25" x14ac:dyDescent="0.25">
      <c r="A188" s="10" t="s">
        <v>142</v>
      </c>
      <c r="B188" s="10"/>
      <c r="C188" s="10"/>
      <c r="D188" s="10"/>
      <c r="E188" s="10"/>
      <c r="F188" s="10"/>
    </row>
    <row r="189" spans="1:25" ht="15.75" thickBot="1" x14ac:dyDescent="0.3"/>
    <row r="190" spans="1:25" x14ac:dyDescent="0.25">
      <c r="D190" s="168" t="s">
        <v>28</v>
      </c>
      <c r="E190" s="80"/>
      <c r="F190" s="80"/>
      <c r="G190" s="80"/>
      <c r="H190" s="80" t="s">
        <v>3</v>
      </c>
      <c r="I190" s="80"/>
      <c r="J190" s="80"/>
      <c r="K190" s="80" t="s">
        <v>22</v>
      </c>
      <c r="L190" s="80"/>
      <c r="M190" s="113"/>
    </row>
    <row r="191" spans="1:25" x14ac:dyDescent="0.25">
      <c r="D191" s="265" t="s">
        <v>20</v>
      </c>
      <c r="E191" s="266"/>
      <c r="F191" s="266"/>
      <c r="G191" s="266"/>
      <c r="H191" s="103">
        <v>63187</v>
      </c>
      <c r="I191" s="103"/>
      <c r="J191" s="103"/>
      <c r="K191" s="103">
        <v>60993</v>
      </c>
      <c r="L191" s="103"/>
      <c r="M191" s="109"/>
    </row>
    <row r="192" spans="1:25" x14ac:dyDescent="0.25">
      <c r="D192" s="267" t="s">
        <v>138</v>
      </c>
      <c r="E192" s="268"/>
      <c r="F192" s="268"/>
      <c r="G192" s="268"/>
      <c r="H192" s="103">
        <v>2538</v>
      </c>
      <c r="I192" s="103"/>
      <c r="J192" s="103"/>
      <c r="K192" s="103">
        <v>2346</v>
      </c>
      <c r="L192" s="103"/>
      <c r="M192" s="109"/>
    </row>
    <row r="193" spans="3:29" ht="15.75" thickBot="1" x14ac:dyDescent="0.3">
      <c r="D193" s="107" t="s">
        <v>21</v>
      </c>
      <c r="E193" s="108"/>
      <c r="F193" s="108"/>
      <c r="G193" s="108"/>
      <c r="H193" s="103">
        <v>10815</v>
      </c>
      <c r="I193" s="103"/>
      <c r="J193" s="103"/>
      <c r="K193" s="103">
        <v>12178</v>
      </c>
      <c r="L193" s="103"/>
      <c r="M193" s="109"/>
    </row>
    <row r="194" spans="3:29" ht="15.75" thickBot="1" x14ac:dyDescent="0.3">
      <c r="D194" s="101" t="s">
        <v>1</v>
      </c>
      <c r="E194" s="102"/>
      <c r="F194" s="102"/>
      <c r="G194" s="102"/>
      <c r="H194" s="88">
        <v>76540</v>
      </c>
      <c r="I194" s="88"/>
      <c r="J194" s="88"/>
      <c r="K194" s="88">
        <v>75517</v>
      </c>
      <c r="L194" s="88"/>
      <c r="M194" s="89"/>
    </row>
    <row r="195" spans="3:29" x14ac:dyDescent="0.25">
      <c r="C195" s="56"/>
      <c r="D195" s="38"/>
      <c r="E195" s="38"/>
      <c r="F195" s="38"/>
      <c r="G195" s="38"/>
      <c r="H195" s="58"/>
      <c r="I195" s="58"/>
      <c r="J195" s="58"/>
      <c r="K195" s="58"/>
      <c r="L195" s="58"/>
      <c r="M195" s="58"/>
      <c r="N195" s="56"/>
    </row>
    <row r="196" spans="3:29" x14ac:dyDescent="0.25">
      <c r="D196" s="36"/>
      <c r="E196" s="36"/>
      <c r="F196" s="36"/>
      <c r="G196" s="36"/>
      <c r="H196" s="37"/>
      <c r="I196" s="37"/>
      <c r="J196" s="37"/>
      <c r="K196" s="37"/>
      <c r="L196" s="37"/>
      <c r="M196" s="37"/>
    </row>
    <row r="197" spans="3:29" x14ac:dyDescent="0.25">
      <c r="D197" s="36"/>
      <c r="E197" s="36"/>
      <c r="F197" s="36"/>
      <c r="G197" s="36"/>
      <c r="H197" s="37"/>
      <c r="I197" s="37"/>
      <c r="J197" s="37"/>
      <c r="K197" s="37"/>
      <c r="L197" s="37"/>
      <c r="M197" s="37"/>
    </row>
    <row r="198" spans="3:29" x14ac:dyDescent="0.25">
      <c r="D198" s="38"/>
      <c r="E198" s="38"/>
      <c r="F198" s="38"/>
      <c r="G198" s="38"/>
      <c r="H198" s="38"/>
      <c r="I198" s="38"/>
      <c r="J198" s="38"/>
      <c r="K198" s="38"/>
      <c r="L198" s="38"/>
      <c r="M198" s="38"/>
    </row>
    <row r="199" spans="3:29" x14ac:dyDescent="0.25">
      <c r="D199" s="38"/>
      <c r="E199" s="38"/>
      <c r="F199" s="38"/>
      <c r="G199" s="38"/>
      <c r="H199" s="38"/>
      <c r="I199" s="38"/>
      <c r="J199" s="38"/>
      <c r="K199" s="38"/>
      <c r="L199" s="38"/>
      <c r="M199" s="38"/>
    </row>
    <row r="200" spans="3:29" x14ac:dyDescent="0.25">
      <c r="D200" s="38"/>
      <c r="E200" s="38"/>
      <c r="F200" s="38"/>
      <c r="G200" s="38"/>
      <c r="H200" s="38"/>
      <c r="I200" s="38"/>
      <c r="J200" s="38"/>
      <c r="K200" s="38"/>
      <c r="L200" s="38"/>
      <c r="M200" s="38"/>
    </row>
    <row r="201" spans="3:29" x14ac:dyDescent="0.25">
      <c r="D201" s="38"/>
      <c r="E201" s="38"/>
      <c r="F201" s="38"/>
      <c r="G201" s="38"/>
      <c r="H201" s="38"/>
      <c r="I201" s="38"/>
      <c r="J201" s="38"/>
      <c r="K201" s="38"/>
      <c r="L201" s="38"/>
      <c r="M201" s="38"/>
    </row>
    <row r="202" spans="3:29" x14ac:dyDescent="0.25">
      <c r="D202" s="38"/>
      <c r="E202" s="38"/>
      <c r="F202" s="38"/>
      <c r="G202" s="38"/>
      <c r="H202" s="38"/>
      <c r="I202" s="38"/>
      <c r="J202" s="38"/>
      <c r="K202" s="38"/>
      <c r="L202" s="38"/>
      <c r="M202" s="38"/>
    </row>
    <row r="203" spans="3:29" x14ac:dyDescent="0.25">
      <c r="D203" s="38"/>
      <c r="E203" s="38"/>
      <c r="F203" s="38"/>
      <c r="G203" s="38"/>
      <c r="H203" s="38"/>
      <c r="I203" s="38"/>
      <c r="J203" s="38"/>
      <c r="K203" s="38"/>
      <c r="L203" s="38"/>
      <c r="M203" s="38"/>
    </row>
    <row r="204" spans="3:29" x14ac:dyDescent="0.25">
      <c r="D204" s="38"/>
      <c r="E204" s="38"/>
      <c r="F204" s="38"/>
      <c r="G204" s="38"/>
      <c r="H204" s="38"/>
      <c r="I204" s="38"/>
      <c r="J204" s="38"/>
      <c r="K204" s="38"/>
      <c r="L204" s="38"/>
      <c r="M204" s="38"/>
    </row>
    <row r="205" spans="3:29" x14ac:dyDescent="0.25">
      <c r="D205" s="38"/>
      <c r="E205" s="38"/>
      <c r="F205" s="38"/>
      <c r="G205" s="38"/>
      <c r="H205" s="38"/>
      <c r="I205" s="38"/>
      <c r="J205" s="38"/>
      <c r="K205" s="38"/>
      <c r="L205" s="38"/>
      <c r="M205" s="38"/>
    </row>
    <row r="206" spans="3:29" x14ac:dyDescent="0.25">
      <c r="D206" s="38"/>
      <c r="E206" s="38"/>
      <c r="F206" s="38"/>
      <c r="G206" s="38"/>
      <c r="H206" s="38"/>
      <c r="I206" s="38"/>
      <c r="J206" s="38"/>
      <c r="K206" s="38"/>
      <c r="L206" s="38"/>
      <c r="M206" s="38"/>
    </row>
    <row r="207" spans="3:29" x14ac:dyDescent="0.25"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AC207" s="25"/>
    </row>
    <row r="208" spans="3:29" x14ac:dyDescent="0.25">
      <c r="D208" s="38"/>
      <c r="E208" s="38"/>
      <c r="F208" s="38"/>
      <c r="G208" s="38"/>
      <c r="H208" s="38"/>
      <c r="I208" s="38"/>
      <c r="J208" s="38"/>
      <c r="K208" s="38"/>
      <c r="L208" s="38"/>
      <c r="M208" s="38"/>
    </row>
    <row r="209" spans="1:25" x14ac:dyDescent="0.25">
      <c r="D209" s="38"/>
      <c r="E209" s="38"/>
      <c r="F209" s="38"/>
      <c r="G209" s="38"/>
      <c r="H209" s="38"/>
      <c r="I209" s="38"/>
      <c r="J209" s="38"/>
      <c r="K209" s="38"/>
      <c r="L209" s="38"/>
      <c r="M209" s="38"/>
    </row>
    <row r="210" spans="1:25" x14ac:dyDescent="0.25">
      <c r="D210" s="38"/>
      <c r="E210" s="38"/>
      <c r="F210" s="38"/>
      <c r="G210" s="38"/>
      <c r="H210" s="38"/>
      <c r="I210" s="38"/>
      <c r="J210" s="38"/>
      <c r="K210" s="38"/>
      <c r="L210" s="38"/>
      <c r="M210" s="38"/>
    </row>
    <row r="213" spans="1:25" x14ac:dyDescent="0.25">
      <c r="A213" s="110"/>
      <c r="B213" s="110"/>
      <c r="C213" s="110"/>
      <c r="D213" s="110"/>
      <c r="E213" s="110"/>
      <c r="F213" s="110"/>
      <c r="G213" s="110"/>
      <c r="H213" s="110"/>
      <c r="I213" s="110"/>
      <c r="J213" s="110"/>
      <c r="K213" s="110"/>
      <c r="L213" s="110"/>
      <c r="M213" s="110"/>
      <c r="N213" s="110"/>
      <c r="O213" s="110"/>
      <c r="P213" s="110"/>
      <c r="Q213" s="110"/>
      <c r="R213" s="110"/>
      <c r="S213" s="110"/>
      <c r="T213" s="110"/>
      <c r="U213" s="110"/>
      <c r="V213" s="110"/>
      <c r="W213" s="110"/>
      <c r="X213" s="110"/>
      <c r="Y213" s="110"/>
    </row>
    <row r="214" spans="1:25" x14ac:dyDescent="0.25">
      <c r="A214" s="110"/>
      <c r="B214" s="110"/>
      <c r="C214" s="110"/>
      <c r="D214" s="110"/>
      <c r="E214" s="110"/>
      <c r="F214" s="110"/>
      <c r="G214" s="110"/>
      <c r="H214" s="110"/>
      <c r="I214" s="110"/>
      <c r="J214" s="110"/>
      <c r="K214" s="110"/>
      <c r="L214" s="110"/>
      <c r="M214" s="110"/>
      <c r="N214" s="110"/>
      <c r="O214" s="110"/>
      <c r="P214" s="110"/>
      <c r="Q214" s="110"/>
      <c r="R214" s="110"/>
      <c r="S214" s="110"/>
      <c r="T214" s="110"/>
      <c r="U214" s="110"/>
      <c r="V214" s="110"/>
      <c r="W214" s="110"/>
      <c r="X214" s="110"/>
      <c r="Y214" s="110"/>
    </row>
    <row r="215" spans="1:25" x14ac:dyDescent="0.25">
      <c r="A215" s="110"/>
      <c r="B215" s="110"/>
      <c r="C215" s="110"/>
      <c r="D215" s="110"/>
      <c r="E215" s="110"/>
      <c r="F215" s="110"/>
      <c r="G215" s="110"/>
      <c r="H215" s="110"/>
      <c r="I215" s="110"/>
      <c r="J215" s="110"/>
      <c r="K215" s="110"/>
      <c r="L215" s="110"/>
      <c r="M215" s="110"/>
      <c r="N215" s="110"/>
      <c r="O215" s="110"/>
      <c r="P215" s="110"/>
      <c r="Q215" s="110"/>
      <c r="R215" s="110"/>
      <c r="S215" s="110"/>
      <c r="T215" s="110"/>
      <c r="U215" s="110"/>
      <c r="V215" s="110"/>
      <c r="W215" s="110"/>
      <c r="X215" s="110"/>
      <c r="Y215" s="110"/>
    </row>
    <row r="216" spans="1:25" x14ac:dyDescent="0.25">
      <c r="A216" s="110"/>
      <c r="B216" s="110"/>
      <c r="C216" s="110"/>
      <c r="D216" s="110"/>
      <c r="E216" s="110"/>
      <c r="F216" s="110"/>
      <c r="G216" s="110"/>
      <c r="H216" s="110"/>
      <c r="I216" s="110"/>
      <c r="J216" s="110"/>
      <c r="K216" s="110"/>
      <c r="L216" s="110"/>
      <c r="M216" s="110"/>
      <c r="N216" s="110"/>
      <c r="O216" s="110"/>
      <c r="P216" s="110"/>
      <c r="Q216" s="110"/>
      <c r="R216" s="110"/>
      <c r="S216" s="110"/>
      <c r="T216" s="110"/>
      <c r="U216" s="110"/>
      <c r="V216" s="110"/>
      <c r="W216" s="110"/>
      <c r="X216" s="110"/>
      <c r="Y216" s="110"/>
    </row>
    <row r="217" spans="1:25" x14ac:dyDescent="0.25">
      <c r="A217" s="110"/>
      <c r="B217" s="110"/>
      <c r="C217" s="110"/>
      <c r="D217" s="110"/>
      <c r="E217" s="110"/>
      <c r="F217" s="110"/>
      <c r="G217" s="110"/>
      <c r="H217" s="110"/>
      <c r="I217" s="110"/>
      <c r="J217" s="110"/>
      <c r="K217" s="110"/>
      <c r="L217" s="110"/>
      <c r="M217" s="110"/>
      <c r="N217" s="110"/>
      <c r="O217" s="110"/>
      <c r="P217" s="110"/>
      <c r="Q217" s="110"/>
      <c r="R217" s="110"/>
      <c r="S217" s="110"/>
      <c r="T217" s="110"/>
      <c r="U217" s="110"/>
      <c r="V217" s="110"/>
      <c r="W217" s="110"/>
      <c r="X217" s="110"/>
      <c r="Y217" s="110"/>
    </row>
    <row r="218" spans="1:25" x14ac:dyDescent="0.25">
      <c r="A218" s="110"/>
      <c r="B218" s="110"/>
      <c r="C218" s="110"/>
      <c r="D218" s="110"/>
      <c r="E218" s="110"/>
      <c r="F218" s="110"/>
      <c r="G218" s="110"/>
      <c r="H218" s="110"/>
      <c r="I218" s="110"/>
      <c r="J218" s="110"/>
      <c r="K218" s="110"/>
      <c r="L218" s="110"/>
      <c r="M218" s="110"/>
      <c r="N218" s="110"/>
      <c r="O218" s="110"/>
      <c r="P218" s="110"/>
      <c r="Q218" s="110"/>
      <c r="R218" s="110"/>
      <c r="S218" s="110"/>
      <c r="T218" s="110"/>
      <c r="U218" s="110"/>
      <c r="V218" s="110"/>
      <c r="W218" s="110"/>
      <c r="X218" s="110"/>
      <c r="Y218" s="110"/>
    </row>
    <row r="221" spans="1:25" x14ac:dyDescent="0.25">
      <c r="A221" s="10" t="s">
        <v>143</v>
      </c>
      <c r="B221" s="10"/>
      <c r="C221" s="10"/>
      <c r="D221" s="10"/>
      <c r="E221" s="10"/>
      <c r="F221" s="10"/>
      <c r="G221" s="10"/>
      <c r="H221" s="10"/>
      <c r="I221" s="10"/>
      <c r="J221" s="10"/>
    </row>
    <row r="222" spans="1:25" x14ac:dyDescent="0.25">
      <c r="A222" s="10"/>
      <c r="B222" s="10"/>
      <c r="C222" s="10"/>
      <c r="D222" s="10"/>
      <c r="E222" s="10"/>
      <c r="F222" s="10"/>
      <c r="G222" s="10"/>
      <c r="H222" s="10"/>
      <c r="I222" s="10"/>
      <c r="J222" s="10"/>
    </row>
    <row r="223" spans="1:25" ht="15.75" thickBot="1" x14ac:dyDescent="0.3">
      <c r="A223" s="10"/>
      <c r="B223" s="10"/>
      <c r="C223" s="10"/>
      <c r="D223" s="10"/>
      <c r="E223" s="10"/>
      <c r="F223" s="10"/>
      <c r="G223" s="10"/>
      <c r="H223" s="10"/>
      <c r="I223" s="10"/>
      <c r="J223" s="10"/>
    </row>
    <row r="224" spans="1:25" x14ac:dyDescent="0.25">
      <c r="D224" s="94" t="s">
        <v>49</v>
      </c>
      <c r="E224" s="95"/>
      <c r="F224" s="95"/>
      <c r="G224" s="104" t="str">
        <f>CONCATENATE(Arkusz18!A2," - ",Arkusz18!B2," r.")</f>
        <v>01.05.2022 - 31.05.2022 r.</v>
      </c>
      <c r="H224" s="104"/>
      <c r="I224" s="104"/>
      <c r="J224" s="104"/>
      <c r="K224" s="104"/>
      <c r="L224" s="104"/>
      <c r="M224" s="104"/>
      <c r="N224" s="104"/>
      <c r="O224" s="104"/>
      <c r="P224" s="104"/>
      <c r="Q224" s="104"/>
      <c r="R224" s="105"/>
    </row>
    <row r="225" spans="1:18" ht="31.5" customHeight="1" x14ac:dyDescent="0.25">
      <c r="D225" s="96"/>
      <c r="E225" s="97"/>
      <c r="F225" s="97"/>
      <c r="G225" s="98" t="s">
        <v>65</v>
      </c>
      <c r="H225" s="98"/>
      <c r="I225" s="98"/>
      <c r="J225" s="98" t="s">
        <v>90</v>
      </c>
      <c r="K225" s="98"/>
      <c r="L225" s="98"/>
      <c r="M225" s="98" t="s">
        <v>64</v>
      </c>
      <c r="N225" s="98"/>
      <c r="O225" s="98"/>
      <c r="P225" s="98" t="s">
        <v>89</v>
      </c>
      <c r="Q225" s="98"/>
      <c r="R225" s="106"/>
    </row>
    <row r="226" spans="1:18" x14ac:dyDescent="0.25">
      <c r="D226" s="269" t="s">
        <v>88</v>
      </c>
      <c r="E226" s="270"/>
      <c r="F226" s="270"/>
      <c r="G226" s="276">
        <f>Arkusz16!A2</f>
        <v>0</v>
      </c>
      <c r="H226" s="276"/>
      <c r="I226" s="276"/>
      <c r="J226" s="276">
        <f>Arkusz16!A3</f>
        <v>0</v>
      </c>
      <c r="K226" s="276"/>
      <c r="L226" s="276"/>
      <c r="M226" s="276">
        <f>Arkusz16!A4</f>
        <v>0</v>
      </c>
      <c r="N226" s="276"/>
      <c r="O226" s="276"/>
      <c r="P226" s="276">
        <f>Arkusz16!A5</f>
        <v>0</v>
      </c>
      <c r="Q226" s="276"/>
      <c r="R226" s="276"/>
    </row>
    <row r="227" spans="1:18" x14ac:dyDescent="0.25">
      <c r="D227" s="271" t="s">
        <v>51</v>
      </c>
      <c r="E227" s="272"/>
      <c r="F227" s="272"/>
      <c r="G227" s="273">
        <f>Arkusz16!A6</f>
        <v>389</v>
      </c>
      <c r="H227" s="273"/>
      <c r="I227" s="273"/>
      <c r="J227" s="279">
        <f>Arkusz16!A7</f>
        <v>0</v>
      </c>
      <c r="K227" s="280"/>
      <c r="L227" s="281"/>
      <c r="M227" s="279">
        <f>Arkusz16!A8</f>
        <v>0</v>
      </c>
      <c r="N227" s="280"/>
      <c r="O227" s="281"/>
      <c r="P227" s="279">
        <f>Arkusz16!A9</f>
        <v>0</v>
      </c>
      <c r="Q227" s="280"/>
      <c r="R227" s="281"/>
    </row>
    <row r="228" spans="1:18" ht="15.75" thickBot="1" x14ac:dyDescent="0.3">
      <c r="D228" s="130" t="s">
        <v>52</v>
      </c>
      <c r="E228" s="131"/>
      <c r="F228" s="131"/>
      <c r="G228" s="132">
        <f>Arkusz16!A10</f>
        <v>0</v>
      </c>
      <c r="H228" s="132"/>
      <c r="I228" s="132"/>
      <c r="J228" s="132">
        <f>Arkusz16!A11</f>
        <v>0</v>
      </c>
      <c r="K228" s="132"/>
      <c r="L228" s="132"/>
      <c r="M228" s="132">
        <f>Arkusz16!A12</f>
        <v>0</v>
      </c>
      <c r="N228" s="132"/>
      <c r="O228" s="132"/>
      <c r="P228" s="132">
        <f>Arkusz16!A13</f>
        <v>0</v>
      </c>
      <c r="Q228" s="132"/>
      <c r="R228" s="132"/>
    </row>
    <row r="229" spans="1:18" ht="15.75" thickBot="1" x14ac:dyDescent="0.3">
      <c r="D229" s="274" t="s">
        <v>50</v>
      </c>
      <c r="E229" s="275"/>
      <c r="F229" s="275"/>
      <c r="G229" s="92">
        <f>SUM(G226:I228)</f>
        <v>389</v>
      </c>
      <c r="H229" s="92"/>
      <c r="I229" s="92"/>
      <c r="J229" s="92">
        <f t="shared" ref="J229" si="5">SUM(J226:L228)</f>
        <v>0</v>
      </c>
      <c r="K229" s="92"/>
      <c r="L229" s="92"/>
      <c r="M229" s="92">
        <f t="shared" ref="M229" si="6">SUM(M226:O228)</f>
        <v>0</v>
      </c>
      <c r="N229" s="92"/>
      <c r="O229" s="92"/>
      <c r="P229" s="92">
        <f t="shared" ref="P229" si="7">SUM(P226:R228)</f>
        <v>0</v>
      </c>
      <c r="Q229" s="92"/>
      <c r="R229" s="93"/>
    </row>
    <row r="230" spans="1:18" x14ac:dyDescent="0.25">
      <c r="A230" s="39"/>
      <c r="B230" s="39"/>
      <c r="C230" s="39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</row>
    <row r="232" spans="1:18" ht="15.75" thickBot="1" x14ac:dyDescent="0.3"/>
    <row r="233" spans="1:18" x14ac:dyDescent="0.25">
      <c r="D233" s="94" t="s">
        <v>49</v>
      </c>
      <c r="E233" s="95"/>
      <c r="F233" s="95"/>
      <c r="G233" s="104" t="str">
        <f>CONCATENATE(Arkusz18!C2," - ",Arkusz18!B2," r.")</f>
        <v>01.01.2022 - 31.05.2022 r.</v>
      </c>
      <c r="H233" s="104"/>
      <c r="I233" s="104"/>
      <c r="J233" s="104"/>
      <c r="K233" s="104"/>
      <c r="L233" s="104"/>
      <c r="M233" s="104"/>
      <c r="N233" s="104"/>
      <c r="O233" s="104"/>
      <c r="P233" s="104"/>
      <c r="Q233" s="104"/>
      <c r="R233" s="105"/>
    </row>
    <row r="234" spans="1:18" ht="32.25" customHeight="1" x14ac:dyDescent="0.25">
      <c r="D234" s="96"/>
      <c r="E234" s="97"/>
      <c r="F234" s="97"/>
      <c r="G234" s="98" t="s">
        <v>65</v>
      </c>
      <c r="H234" s="98"/>
      <c r="I234" s="98"/>
      <c r="J234" s="98" t="s">
        <v>90</v>
      </c>
      <c r="K234" s="98"/>
      <c r="L234" s="98"/>
      <c r="M234" s="98" t="s">
        <v>64</v>
      </c>
      <c r="N234" s="98"/>
      <c r="O234" s="98"/>
      <c r="P234" s="98" t="s">
        <v>89</v>
      </c>
      <c r="Q234" s="98"/>
      <c r="R234" s="106"/>
    </row>
    <row r="235" spans="1:18" x14ac:dyDescent="0.25">
      <c r="D235" s="269" t="s">
        <v>88</v>
      </c>
      <c r="E235" s="270"/>
      <c r="F235" s="270"/>
      <c r="G235" s="276">
        <f>Arkusz17!A2</f>
        <v>0</v>
      </c>
      <c r="H235" s="276"/>
      <c r="I235" s="276"/>
      <c r="J235" s="276">
        <f>Arkusz17!A3</f>
        <v>0</v>
      </c>
      <c r="K235" s="276"/>
      <c r="L235" s="276"/>
      <c r="M235" s="276">
        <f>Arkusz17!A4</f>
        <v>0</v>
      </c>
      <c r="N235" s="276"/>
      <c r="O235" s="276"/>
      <c r="P235" s="276">
        <f>Arkusz17!A5</f>
        <v>0</v>
      </c>
      <c r="Q235" s="276"/>
      <c r="R235" s="276"/>
    </row>
    <row r="236" spans="1:18" x14ac:dyDescent="0.25">
      <c r="D236" s="271" t="s">
        <v>51</v>
      </c>
      <c r="E236" s="272"/>
      <c r="F236" s="272"/>
      <c r="G236" s="273">
        <f>Arkusz17!A6</f>
        <v>1175</v>
      </c>
      <c r="H236" s="273"/>
      <c r="I236" s="273"/>
      <c r="J236" s="273">
        <f>Arkusz17!A7</f>
        <v>0</v>
      </c>
      <c r="K236" s="273"/>
      <c r="L236" s="273"/>
      <c r="M236" s="273">
        <f>Arkusz17!A8</f>
        <v>0</v>
      </c>
      <c r="N236" s="273"/>
      <c r="O236" s="273"/>
      <c r="P236" s="273">
        <f>Arkusz17!A9</f>
        <v>0</v>
      </c>
      <c r="Q236" s="273"/>
      <c r="R236" s="273"/>
    </row>
    <row r="237" spans="1:18" ht="15.75" thickBot="1" x14ac:dyDescent="0.3">
      <c r="D237" s="130" t="s">
        <v>52</v>
      </c>
      <c r="E237" s="131"/>
      <c r="F237" s="131"/>
      <c r="G237" s="132">
        <f>Arkusz17!A10</f>
        <v>193</v>
      </c>
      <c r="H237" s="132"/>
      <c r="I237" s="132"/>
      <c r="J237" s="132">
        <f>Arkusz17!A11</f>
        <v>1</v>
      </c>
      <c r="K237" s="132"/>
      <c r="L237" s="132"/>
      <c r="M237" s="132">
        <f>Arkusz17!A12</f>
        <v>0</v>
      </c>
      <c r="N237" s="132"/>
      <c r="O237" s="132"/>
      <c r="P237" s="132">
        <f>Arkusz17!A13</f>
        <v>0</v>
      </c>
      <c r="Q237" s="132"/>
      <c r="R237" s="132"/>
    </row>
    <row r="238" spans="1:18" ht="15.75" thickBot="1" x14ac:dyDescent="0.3">
      <c r="D238" s="274" t="s">
        <v>50</v>
      </c>
      <c r="E238" s="275"/>
      <c r="F238" s="275"/>
      <c r="G238" s="92">
        <f>SUM(G235:I237)</f>
        <v>1368</v>
      </c>
      <c r="H238" s="92"/>
      <c r="I238" s="92"/>
      <c r="J238" s="92">
        <f t="shared" ref="J238" si="8">SUM(J235:L237)</f>
        <v>1</v>
      </c>
      <c r="K238" s="92"/>
      <c r="L238" s="92"/>
      <c r="M238" s="92">
        <f t="shared" ref="M238" si="9">SUM(M235:O237)</f>
        <v>0</v>
      </c>
      <c r="N238" s="92"/>
      <c r="O238" s="92"/>
      <c r="P238" s="92">
        <f t="shared" ref="P238" si="10">SUM(P235:R237)</f>
        <v>0</v>
      </c>
      <c r="Q238" s="92"/>
      <c r="R238" s="93"/>
    </row>
    <row r="241" spans="1:26" x14ac:dyDescent="0.25">
      <c r="A241" s="54"/>
      <c r="B241" s="54"/>
      <c r="C241" s="54"/>
      <c r="D241" s="54"/>
      <c r="E241" s="54"/>
      <c r="F241" s="54"/>
      <c r="G241" s="54"/>
      <c r="H241" s="54"/>
      <c r="I241" s="54"/>
      <c r="J241" s="54"/>
      <c r="K241" s="54"/>
      <c r="L241" s="54"/>
      <c r="M241" s="54"/>
      <c r="N241" s="54"/>
      <c r="O241" s="54"/>
      <c r="P241" s="54"/>
      <c r="Q241" s="54"/>
      <c r="R241" s="54"/>
      <c r="S241" s="54"/>
      <c r="T241" s="54"/>
      <c r="U241" s="54"/>
      <c r="V241" s="54"/>
      <c r="W241" s="54"/>
      <c r="X241" s="54"/>
      <c r="Y241" s="54"/>
    </row>
    <row r="242" spans="1:26" x14ac:dyDescent="0.25">
      <c r="A242" s="54"/>
      <c r="B242" s="54"/>
      <c r="C242" s="54"/>
      <c r="D242" s="54"/>
      <c r="E242" s="54"/>
      <c r="F242" s="54"/>
      <c r="G242" s="54"/>
      <c r="H242" s="54"/>
      <c r="I242" s="54"/>
      <c r="J242" s="54"/>
      <c r="K242" s="54"/>
      <c r="L242" s="54"/>
      <c r="M242" s="54"/>
      <c r="N242" s="54"/>
      <c r="O242" s="54"/>
      <c r="P242" s="54"/>
      <c r="Q242" s="54"/>
      <c r="R242" s="54"/>
      <c r="S242" s="54"/>
      <c r="T242" s="54"/>
      <c r="U242" s="54"/>
      <c r="V242" s="54"/>
      <c r="W242" s="54"/>
      <c r="X242" s="54"/>
      <c r="Y242" s="54"/>
    </row>
    <row r="243" spans="1:26" x14ac:dyDescent="0.25">
      <c r="A243" s="54"/>
      <c r="B243" s="54"/>
      <c r="C243" s="54"/>
      <c r="D243" s="54"/>
      <c r="E243" s="54"/>
      <c r="F243" s="54"/>
      <c r="G243" s="54"/>
      <c r="H243" s="54"/>
      <c r="I243" s="54"/>
      <c r="J243" s="54"/>
      <c r="K243" s="54"/>
      <c r="L243" s="54"/>
      <c r="M243" s="54"/>
      <c r="N243" s="54"/>
      <c r="O243" s="54"/>
      <c r="P243" s="54"/>
      <c r="Q243" s="54"/>
      <c r="R243" s="54"/>
      <c r="S243" s="54"/>
      <c r="T243" s="54"/>
      <c r="U243" s="54"/>
      <c r="V243" s="54"/>
      <c r="W243" s="54"/>
      <c r="X243" s="54"/>
      <c r="Y243" s="54"/>
    </row>
    <row r="244" spans="1:26" x14ac:dyDescent="0.25">
      <c r="A244" s="54"/>
      <c r="B244" s="54"/>
      <c r="C244" s="54"/>
      <c r="D244" s="54"/>
      <c r="E244" s="54"/>
      <c r="F244" s="54"/>
      <c r="G244" s="54"/>
      <c r="H244" s="54"/>
      <c r="I244" s="54"/>
      <c r="J244" s="54"/>
      <c r="K244" s="54"/>
      <c r="L244" s="54"/>
      <c r="M244" s="54"/>
      <c r="N244" s="54"/>
      <c r="O244" s="54"/>
      <c r="P244" s="54"/>
      <c r="Q244" s="54"/>
      <c r="R244" s="54"/>
      <c r="S244" s="54"/>
      <c r="T244" s="54"/>
      <c r="U244" s="54"/>
      <c r="V244" s="54"/>
      <c r="W244" s="54"/>
      <c r="X244" s="54"/>
      <c r="Y244" s="54"/>
    </row>
    <row r="245" spans="1:26" x14ac:dyDescent="0.25">
      <c r="A245" s="55"/>
      <c r="B245" s="55"/>
      <c r="C245" s="55"/>
      <c r="D245" s="55"/>
      <c r="E245" s="55"/>
      <c r="F245" s="55"/>
      <c r="G245" s="55"/>
      <c r="H245" s="55"/>
      <c r="I245" s="55"/>
      <c r="J245" s="55"/>
      <c r="K245" s="55"/>
      <c r="L245" s="55"/>
      <c r="M245" s="55"/>
      <c r="N245" s="55"/>
      <c r="O245" s="55"/>
      <c r="P245" s="55"/>
      <c r="Q245" s="55"/>
      <c r="R245" s="55"/>
      <c r="S245" s="55"/>
      <c r="T245" s="55"/>
      <c r="U245" s="55"/>
      <c r="V245" s="55"/>
      <c r="W245" s="55"/>
      <c r="X245" s="55"/>
      <c r="Y245" s="55"/>
      <c r="Z245" s="56"/>
    </row>
    <row r="246" spans="1:26" x14ac:dyDescent="0.25">
      <c r="A246" s="55"/>
      <c r="B246" s="55"/>
      <c r="C246" s="55"/>
      <c r="D246" s="55"/>
      <c r="E246" s="55"/>
      <c r="F246" s="55"/>
      <c r="G246" s="55"/>
      <c r="H246" s="55"/>
      <c r="I246" s="55"/>
      <c r="J246" s="55"/>
      <c r="K246" s="55"/>
      <c r="L246" s="55"/>
      <c r="M246" s="55"/>
      <c r="N246" s="55"/>
      <c r="O246" s="55"/>
      <c r="P246" s="55"/>
      <c r="Q246" s="55"/>
      <c r="R246" s="55"/>
      <c r="S246" s="55"/>
      <c r="T246" s="55"/>
      <c r="U246" s="55"/>
      <c r="V246" s="55"/>
      <c r="W246" s="55"/>
      <c r="X246" s="55"/>
      <c r="Y246" s="55"/>
      <c r="Z246" s="56"/>
    </row>
    <row r="247" spans="1:26" x14ac:dyDescent="0.25">
      <c r="A247" s="55"/>
      <c r="B247" s="55"/>
      <c r="C247" s="55"/>
      <c r="D247" s="55"/>
      <c r="E247" s="55"/>
      <c r="F247" s="55"/>
      <c r="G247" s="55"/>
      <c r="H247" s="55"/>
      <c r="I247" s="55"/>
      <c r="J247" s="55"/>
      <c r="K247" s="55"/>
      <c r="L247" s="55"/>
      <c r="M247" s="55"/>
      <c r="N247" s="55"/>
      <c r="O247" s="55"/>
      <c r="P247" s="55"/>
      <c r="Q247" s="55"/>
      <c r="R247" s="55"/>
      <c r="S247" s="55"/>
      <c r="T247" s="55"/>
      <c r="U247" s="55"/>
      <c r="V247" s="55"/>
      <c r="W247" s="55"/>
      <c r="X247" s="55"/>
      <c r="Y247" s="55"/>
      <c r="Z247" s="56"/>
    </row>
    <row r="249" spans="1:26" ht="18.75" x14ac:dyDescent="0.25">
      <c r="A249" s="8" t="s">
        <v>67</v>
      </c>
      <c r="F249" s="9"/>
    </row>
    <row r="250" spans="1:26" x14ac:dyDescent="0.25">
      <c r="F250" s="9"/>
    </row>
    <row r="251" spans="1:26" x14ac:dyDescent="0.25">
      <c r="A251" s="192" t="s">
        <v>144</v>
      </c>
      <c r="B251" s="192"/>
      <c r="C251" s="192"/>
      <c r="D251" s="192"/>
      <c r="E251" s="192"/>
      <c r="F251" s="192"/>
      <c r="G251" s="192"/>
      <c r="H251" s="192"/>
      <c r="I251" s="192"/>
      <c r="J251" s="192"/>
      <c r="K251" s="192"/>
      <c r="L251" s="192"/>
      <c r="M251" s="192"/>
      <c r="N251" s="192"/>
      <c r="O251" s="192"/>
      <c r="P251" s="192"/>
      <c r="Q251" s="192"/>
      <c r="R251" s="192"/>
      <c r="S251" s="192"/>
      <c r="T251" s="192"/>
      <c r="U251" s="192"/>
    </row>
    <row r="252" spans="1:26" x14ac:dyDescent="0.25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</row>
    <row r="253" spans="1:26" ht="15.75" thickBot="1" x14ac:dyDescent="0.3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</row>
    <row r="254" spans="1:26" x14ac:dyDescent="0.25">
      <c r="C254" s="204" t="s">
        <v>0</v>
      </c>
      <c r="D254" s="205"/>
      <c r="E254" s="205"/>
      <c r="F254" s="205"/>
      <c r="G254" s="282" t="str">
        <f>CONCATENATE(Arkusz18!A2," - ",Arkusz18!B2," r.")</f>
        <v>01.05.2022 - 31.05.2022 r.</v>
      </c>
      <c r="H254" s="283"/>
      <c r="I254" s="283"/>
      <c r="J254" s="283"/>
      <c r="K254" s="283"/>
      <c r="L254" s="283"/>
      <c r="M254" s="283"/>
      <c r="N254" s="283"/>
      <c r="O254" s="283"/>
      <c r="P254" s="283"/>
      <c r="Q254" s="283"/>
      <c r="R254" s="283"/>
      <c r="S254" s="283"/>
      <c r="T254" s="283"/>
      <c r="U254" s="283"/>
      <c r="V254" s="284"/>
    </row>
    <row r="255" spans="1:26" x14ac:dyDescent="0.25">
      <c r="C255" s="206"/>
      <c r="D255" s="195"/>
      <c r="E255" s="195"/>
      <c r="F255" s="195"/>
      <c r="G255" s="198" t="s">
        <v>31</v>
      </c>
      <c r="H255" s="199"/>
      <c r="I255" s="199"/>
      <c r="J255" s="200"/>
      <c r="K255" s="198" t="s">
        <v>32</v>
      </c>
      <c r="L255" s="199"/>
      <c r="M255" s="199"/>
      <c r="N255" s="200"/>
      <c r="O255" s="198" t="s">
        <v>103</v>
      </c>
      <c r="P255" s="199"/>
      <c r="Q255" s="199"/>
      <c r="R255" s="200"/>
      <c r="S255" s="198" t="s">
        <v>55</v>
      </c>
      <c r="T255" s="199"/>
      <c r="U255" s="199"/>
      <c r="V255" s="287"/>
    </row>
    <row r="256" spans="1:26" x14ac:dyDescent="0.25">
      <c r="C256" s="206"/>
      <c r="D256" s="195"/>
      <c r="E256" s="195"/>
      <c r="F256" s="195"/>
      <c r="G256" s="263" t="s">
        <v>30</v>
      </c>
      <c r="H256" s="264"/>
      <c r="I256" s="198" t="s">
        <v>10</v>
      </c>
      <c r="J256" s="200"/>
      <c r="K256" s="263" t="s">
        <v>33</v>
      </c>
      <c r="L256" s="264"/>
      <c r="M256" s="198" t="s">
        <v>10</v>
      </c>
      <c r="N256" s="200"/>
      <c r="O256" s="263" t="s">
        <v>30</v>
      </c>
      <c r="P256" s="264"/>
      <c r="Q256" s="198" t="s">
        <v>10</v>
      </c>
      <c r="R256" s="200"/>
      <c r="S256" s="263" t="s">
        <v>30</v>
      </c>
      <c r="T256" s="264"/>
      <c r="U256" s="198" t="s">
        <v>10</v>
      </c>
      <c r="V256" s="287"/>
    </row>
    <row r="257" spans="3:22" x14ac:dyDescent="0.25">
      <c r="C257" s="157" t="str">
        <f>Arkusz2!B2</f>
        <v>BIAŁORUŚ</v>
      </c>
      <c r="D257" s="158"/>
      <c r="E257" s="158"/>
      <c r="F257" s="158"/>
      <c r="G257" s="207">
        <f>Arkusz2!F2</f>
        <v>145</v>
      </c>
      <c r="H257" s="208"/>
      <c r="I257" s="207">
        <f>Arkusz2!F8</f>
        <v>184</v>
      </c>
      <c r="J257" s="208"/>
      <c r="K257" s="207">
        <f>SUM(Arkusz2!F14,-G257)</f>
        <v>4</v>
      </c>
      <c r="L257" s="208"/>
      <c r="M257" s="207">
        <f>SUM(Arkusz2!F20,-I257)</f>
        <v>8</v>
      </c>
      <c r="N257" s="208"/>
      <c r="O257" s="207">
        <f>Arkusz2!F26</f>
        <v>1</v>
      </c>
      <c r="P257" s="208"/>
      <c r="Q257" s="207">
        <f>Arkusz2!F32</f>
        <v>1</v>
      </c>
      <c r="R257" s="208"/>
      <c r="S257" s="207">
        <f>SUM(Arkusz2!F14,O257)</f>
        <v>150</v>
      </c>
      <c r="T257" s="208"/>
      <c r="U257" s="207">
        <f>SUM(Arkusz2!F20,Q257)</f>
        <v>193</v>
      </c>
      <c r="V257" s="278"/>
    </row>
    <row r="258" spans="3:22" x14ac:dyDescent="0.25">
      <c r="C258" s="250" t="str">
        <f>Arkusz2!B3</f>
        <v>ROSJA</v>
      </c>
      <c r="D258" s="251"/>
      <c r="E258" s="251"/>
      <c r="F258" s="251"/>
      <c r="G258" s="209">
        <f>Arkusz2!F3</f>
        <v>37</v>
      </c>
      <c r="H258" s="210"/>
      <c r="I258" s="209">
        <f>Arkusz2!F9</f>
        <v>74</v>
      </c>
      <c r="J258" s="210"/>
      <c r="K258" s="209">
        <f>SUM(Arkusz2!F15,-G258)</f>
        <v>52</v>
      </c>
      <c r="L258" s="210"/>
      <c r="M258" s="209">
        <f>SUM(Arkusz2!F21,-I258)</f>
        <v>114</v>
      </c>
      <c r="N258" s="210"/>
      <c r="O258" s="209">
        <f>Arkusz2!F27</f>
        <v>0</v>
      </c>
      <c r="P258" s="210"/>
      <c r="Q258" s="209">
        <f>Arkusz2!F33</f>
        <v>0</v>
      </c>
      <c r="R258" s="210"/>
      <c r="S258" s="209">
        <f>SUM(Arkusz2!F15,O258)</f>
        <v>89</v>
      </c>
      <c r="T258" s="210"/>
      <c r="U258" s="209">
        <f>SUM(Arkusz2!F21,Q258)</f>
        <v>188</v>
      </c>
      <c r="V258" s="277"/>
    </row>
    <row r="259" spans="3:22" x14ac:dyDescent="0.25">
      <c r="C259" s="157" t="str">
        <f>Arkusz2!B4</f>
        <v>UKRAINA</v>
      </c>
      <c r="D259" s="158"/>
      <c r="E259" s="158"/>
      <c r="F259" s="158"/>
      <c r="G259" s="207">
        <f>Arkusz2!F4</f>
        <v>51</v>
      </c>
      <c r="H259" s="208"/>
      <c r="I259" s="207">
        <f>Arkusz2!F10</f>
        <v>67</v>
      </c>
      <c r="J259" s="208"/>
      <c r="K259" s="207">
        <f>SUM(Arkusz2!F16,-G259)</f>
        <v>20</v>
      </c>
      <c r="L259" s="208"/>
      <c r="M259" s="207">
        <f>SUM(Arkusz2!F22,-I259)</f>
        <v>30</v>
      </c>
      <c r="N259" s="208"/>
      <c r="O259" s="207">
        <f>Arkusz2!F28</f>
        <v>1</v>
      </c>
      <c r="P259" s="208"/>
      <c r="Q259" s="207">
        <f>Arkusz2!F34</f>
        <v>1</v>
      </c>
      <c r="R259" s="208"/>
      <c r="S259" s="207">
        <f>SUM(Arkusz2!F16,O259)</f>
        <v>72</v>
      </c>
      <c r="T259" s="208"/>
      <c r="U259" s="207">
        <f>SUM(Arkusz2!F22,Q259)</f>
        <v>98</v>
      </c>
      <c r="V259" s="278"/>
    </row>
    <row r="260" spans="3:22" x14ac:dyDescent="0.25">
      <c r="C260" s="250" t="str">
        <f>Arkusz2!B5</f>
        <v>ARMENIA</v>
      </c>
      <c r="D260" s="251"/>
      <c r="E260" s="251"/>
      <c r="F260" s="251"/>
      <c r="G260" s="209">
        <f>Arkusz2!F5</f>
        <v>20</v>
      </c>
      <c r="H260" s="210"/>
      <c r="I260" s="209">
        <f>Arkusz2!F11</f>
        <v>33</v>
      </c>
      <c r="J260" s="210"/>
      <c r="K260" s="209">
        <f>SUM(Arkusz2!F17,-G260)</f>
        <v>0</v>
      </c>
      <c r="L260" s="210"/>
      <c r="M260" s="209">
        <f>SUM(Arkusz2!F23,-I260)</f>
        <v>0</v>
      </c>
      <c r="N260" s="210"/>
      <c r="O260" s="209">
        <f>Arkusz2!F29</f>
        <v>0</v>
      </c>
      <c r="P260" s="210"/>
      <c r="Q260" s="209">
        <f>Arkusz2!F35</f>
        <v>0</v>
      </c>
      <c r="R260" s="210"/>
      <c r="S260" s="209">
        <f>SUM(Arkusz2!F17,O260)</f>
        <v>20</v>
      </c>
      <c r="T260" s="210"/>
      <c r="U260" s="209">
        <f>SUM(Arkusz2!F23,Q260)</f>
        <v>33</v>
      </c>
      <c r="V260" s="277"/>
    </row>
    <row r="261" spans="3:22" x14ac:dyDescent="0.25">
      <c r="C261" s="157" t="str">
        <f>Arkusz2!B6</f>
        <v>IRAK</v>
      </c>
      <c r="D261" s="158"/>
      <c r="E261" s="158"/>
      <c r="F261" s="158"/>
      <c r="G261" s="207">
        <f>Arkusz2!F6</f>
        <v>12</v>
      </c>
      <c r="H261" s="208"/>
      <c r="I261" s="207">
        <f>Arkusz2!F12</f>
        <v>12</v>
      </c>
      <c r="J261" s="208"/>
      <c r="K261" s="207">
        <f>SUM(Arkusz2!F18,-G261)</f>
        <v>10</v>
      </c>
      <c r="L261" s="208"/>
      <c r="M261" s="207">
        <f>SUM(Arkusz2!F24,-I261)</f>
        <v>11</v>
      </c>
      <c r="N261" s="208"/>
      <c r="O261" s="207">
        <f>Arkusz2!F30</f>
        <v>0</v>
      </c>
      <c r="P261" s="208"/>
      <c r="Q261" s="207">
        <f>Arkusz2!F36</f>
        <v>0</v>
      </c>
      <c r="R261" s="208"/>
      <c r="S261" s="207">
        <f>SUM(Arkusz2!F18,O261)</f>
        <v>22</v>
      </c>
      <c r="T261" s="208"/>
      <c r="U261" s="207">
        <f>SUM(Arkusz2!F24,Q261)</f>
        <v>23</v>
      </c>
      <c r="V261" s="278"/>
    </row>
    <row r="262" spans="3:22" ht="15.75" thickBot="1" x14ac:dyDescent="0.3">
      <c r="C262" s="252" t="str">
        <f>Arkusz2!B7</f>
        <v>Pozostałe</v>
      </c>
      <c r="D262" s="253"/>
      <c r="E262" s="253"/>
      <c r="F262" s="253"/>
      <c r="G262" s="154">
        <f>Arkusz2!F7</f>
        <v>66</v>
      </c>
      <c r="H262" s="155"/>
      <c r="I262" s="154">
        <f>Arkusz2!F13</f>
        <v>83</v>
      </c>
      <c r="J262" s="155"/>
      <c r="K262" s="154">
        <f>SUM(Arkusz2!F19,-G262)</f>
        <v>17</v>
      </c>
      <c r="L262" s="155"/>
      <c r="M262" s="154">
        <f>SUM(Arkusz2!F25,-I262)</f>
        <v>29</v>
      </c>
      <c r="N262" s="155"/>
      <c r="O262" s="154">
        <f>Arkusz2!F31</f>
        <v>3</v>
      </c>
      <c r="P262" s="155"/>
      <c r="Q262" s="154">
        <f>Arkusz2!F37</f>
        <v>3</v>
      </c>
      <c r="R262" s="155"/>
      <c r="S262" s="154">
        <f>SUM(Arkusz2!F19,O262)</f>
        <v>86</v>
      </c>
      <c r="T262" s="155"/>
      <c r="U262" s="154">
        <f>SUM(Arkusz2!F25,Q262)</f>
        <v>115</v>
      </c>
      <c r="V262" s="203"/>
    </row>
    <row r="263" spans="3:22" ht="15.75" thickBot="1" x14ac:dyDescent="0.3">
      <c r="C263" s="261" t="s">
        <v>1</v>
      </c>
      <c r="D263" s="262"/>
      <c r="E263" s="262"/>
      <c r="F263" s="262"/>
      <c r="G263" s="152">
        <f>SUM(G257:G262)</f>
        <v>331</v>
      </c>
      <c r="H263" s="153"/>
      <c r="I263" s="152">
        <f>SUM(I257:I262)</f>
        <v>453</v>
      </c>
      <c r="J263" s="153"/>
      <c r="K263" s="152">
        <f>SUM(K257:K262)</f>
        <v>103</v>
      </c>
      <c r="L263" s="153"/>
      <c r="M263" s="152">
        <f>SUM(M257:M262)</f>
        <v>192</v>
      </c>
      <c r="N263" s="153"/>
      <c r="O263" s="152">
        <f>SUM(O257:O262)</f>
        <v>5</v>
      </c>
      <c r="P263" s="153"/>
      <c r="Q263" s="152">
        <f>SUM(Q257:Q262)</f>
        <v>5</v>
      </c>
      <c r="R263" s="153"/>
      <c r="S263" s="152">
        <f>SUM(S257:S262)</f>
        <v>439</v>
      </c>
      <c r="T263" s="153"/>
      <c r="U263" s="152">
        <f>SUM(U257:U262)</f>
        <v>650</v>
      </c>
      <c r="V263" s="201"/>
    </row>
    <row r="267" spans="3:22" x14ac:dyDescent="0.25">
      <c r="M267" s="11"/>
      <c r="N267" s="11"/>
      <c r="O267" s="11"/>
      <c r="P267" s="11"/>
      <c r="Q267" s="11"/>
      <c r="R267" s="11"/>
      <c r="S267" s="11"/>
    </row>
    <row r="268" spans="3:22" x14ac:dyDescent="0.25">
      <c r="M268" s="11"/>
      <c r="N268" s="11"/>
      <c r="O268" s="11"/>
      <c r="P268" s="11"/>
      <c r="Q268" s="11"/>
      <c r="R268" s="11"/>
      <c r="S268" s="11"/>
    </row>
    <row r="269" spans="3:22" x14ac:dyDescent="0.25">
      <c r="M269" s="11"/>
      <c r="N269" s="11"/>
      <c r="O269" s="11"/>
      <c r="P269" s="11"/>
      <c r="Q269" s="11"/>
      <c r="R269" s="11"/>
      <c r="S269" s="11"/>
    </row>
    <row r="270" spans="3:22" x14ac:dyDescent="0.25">
      <c r="M270" s="11"/>
      <c r="N270" s="11"/>
      <c r="O270" s="11"/>
      <c r="P270" s="11"/>
      <c r="Q270" s="11"/>
      <c r="R270" s="11"/>
      <c r="S270" s="11"/>
    </row>
    <row r="271" spans="3:22" x14ac:dyDescent="0.25">
      <c r="M271" s="11"/>
      <c r="N271" s="11"/>
      <c r="O271" s="11"/>
      <c r="P271" s="11"/>
      <c r="Q271" s="11"/>
      <c r="R271" s="11"/>
      <c r="S271" s="11"/>
    </row>
    <row r="272" spans="3:22" x14ac:dyDescent="0.25">
      <c r="M272" s="11"/>
      <c r="N272" s="11"/>
      <c r="O272" s="11"/>
      <c r="P272" s="11"/>
      <c r="Q272" s="11"/>
      <c r="R272" s="11"/>
      <c r="S272" s="11"/>
    </row>
    <row r="273" spans="1:22" x14ac:dyDescent="0.25">
      <c r="M273" s="11"/>
      <c r="N273" s="11"/>
      <c r="O273" s="11"/>
      <c r="P273" s="11"/>
      <c r="Q273" s="11"/>
      <c r="R273" s="11"/>
      <c r="S273" s="11"/>
    </row>
    <row r="274" spans="1:22" x14ac:dyDescent="0.25">
      <c r="M274" s="11"/>
      <c r="N274" s="11"/>
      <c r="O274" s="11"/>
      <c r="P274" s="11"/>
      <c r="Q274" s="11"/>
      <c r="R274" s="11"/>
      <c r="S274" s="11"/>
    </row>
    <row r="275" spans="1:22" x14ac:dyDescent="0.25">
      <c r="D275" s="202"/>
      <c r="E275" s="202"/>
    </row>
    <row r="279" spans="1:22" x14ac:dyDescent="0.2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</row>
    <row r="285" spans="1:22" ht="15.75" thickBot="1" x14ac:dyDescent="0.3"/>
    <row r="286" spans="1:22" x14ac:dyDescent="0.25">
      <c r="C286" s="204" t="s">
        <v>0</v>
      </c>
      <c r="D286" s="205"/>
      <c r="E286" s="205"/>
      <c r="F286" s="205"/>
      <c r="G286" s="193" t="str">
        <f>CONCATENATE(Arkusz18!C2," - ",Arkusz18!B2," r.")</f>
        <v>01.01.2022 - 31.05.2022 r.</v>
      </c>
      <c r="H286" s="193"/>
      <c r="I286" s="193"/>
      <c r="J286" s="193"/>
      <c r="K286" s="193"/>
      <c r="L286" s="193"/>
      <c r="M286" s="193"/>
      <c r="N286" s="193"/>
      <c r="O286" s="193"/>
      <c r="P286" s="193"/>
      <c r="Q286" s="193"/>
      <c r="R286" s="193"/>
      <c r="S286" s="193"/>
      <c r="T286" s="193"/>
      <c r="U286" s="193"/>
      <c r="V286" s="194"/>
    </row>
    <row r="287" spans="1:22" x14ac:dyDescent="0.25">
      <c r="C287" s="206"/>
      <c r="D287" s="195"/>
      <c r="E287" s="195"/>
      <c r="F287" s="195"/>
      <c r="G287" s="195" t="s">
        <v>31</v>
      </c>
      <c r="H287" s="195"/>
      <c r="I287" s="195"/>
      <c r="J287" s="195"/>
      <c r="K287" s="195" t="s">
        <v>32</v>
      </c>
      <c r="L287" s="195"/>
      <c r="M287" s="195"/>
      <c r="N287" s="195"/>
      <c r="O287" s="195" t="s">
        <v>134</v>
      </c>
      <c r="P287" s="195"/>
      <c r="Q287" s="195"/>
      <c r="R287" s="195"/>
      <c r="S287" s="195" t="s">
        <v>55</v>
      </c>
      <c r="T287" s="195"/>
      <c r="U287" s="195"/>
      <c r="V287" s="196"/>
    </row>
    <row r="288" spans="1:22" x14ac:dyDescent="0.25">
      <c r="C288" s="206"/>
      <c r="D288" s="195"/>
      <c r="E288" s="195"/>
      <c r="F288" s="195"/>
      <c r="G288" s="197" t="s">
        <v>30</v>
      </c>
      <c r="H288" s="197"/>
      <c r="I288" s="195" t="s">
        <v>10</v>
      </c>
      <c r="J288" s="195"/>
      <c r="K288" s="197" t="s">
        <v>33</v>
      </c>
      <c r="L288" s="197"/>
      <c r="M288" s="195" t="s">
        <v>10</v>
      </c>
      <c r="N288" s="195"/>
      <c r="O288" s="197" t="s">
        <v>30</v>
      </c>
      <c r="P288" s="197"/>
      <c r="Q288" s="195" t="s">
        <v>10</v>
      </c>
      <c r="R288" s="195"/>
      <c r="S288" s="197" t="s">
        <v>30</v>
      </c>
      <c r="T288" s="197"/>
      <c r="U288" s="195" t="s">
        <v>10</v>
      </c>
      <c r="V288" s="196"/>
    </row>
    <row r="289" spans="1:26" x14ac:dyDescent="0.25">
      <c r="C289" s="157" t="str">
        <f>Arkusz3!B2</f>
        <v>BIAŁORUŚ</v>
      </c>
      <c r="D289" s="158"/>
      <c r="E289" s="158"/>
      <c r="F289" s="158"/>
      <c r="G289" s="149">
        <f>Arkusz3!F2</f>
        <v>961</v>
      </c>
      <c r="H289" s="149"/>
      <c r="I289" s="149">
        <f>Arkusz3!F8</f>
        <v>1286</v>
      </c>
      <c r="J289" s="149"/>
      <c r="K289" s="149">
        <f>SUM(Arkusz3!F14,-G289)</f>
        <v>11</v>
      </c>
      <c r="L289" s="149"/>
      <c r="M289" s="149">
        <f>SUM(Arkusz3!F20,-I289)</f>
        <v>28</v>
      </c>
      <c r="N289" s="149"/>
      <c r="O289" s="149">
        <f>Arkusz3!F26</f>
        <v>3</v>
      </c>
      <c r="P289" s="149"/>
      <c r="Q289" s="149">
        <f>Arkusz3!F32</f>
        <v>3</v>
      </c>
      <c r="R289" s="149"/>
      <c r="S289" s="149">
        <f>SUM(Arkusz3!F14,O289)</f>
        <v>975</v>
      </c>
      <c r="T289" s="149"/>
      <c r="U289" s="149">
        <f>SUM(Arkusz3!F20,Q289)</f>
        <v>1317</v>
      </c>
      <c r="V289" s="177"/>
    </row>
    <row r="290" spans="1:26" x14ac:dyDescent="0.25">
      <c r="C290" s="250" t="str">
        <f>Arkusz3!B3</f>
        <v>UKRAINA</v>
      </c>
      <c r="D290" s="251"/>
      <c r="E290" s="251"/>
      <c r="F290" s="251"/>
      <c r="G290" s="150">
        <f>Arkusz3!F3</f>
        <v>633</v>
      </c>
      <c r="H290" s="150"/>
      <c r="I290" s="150">
        <f>Arkusz3!F9</f>
        <v>994</v>
      </c>
      <c r="J290" s="150"/>
      <c r="K290" s="150">
        <f>SUM(Arkusz3!F15,-G290)</f>
        <v>99</v>
      </c>
      <c r="L290" s="150"/>
      <c r="M290" s="150">
        <f>SUM(Arkusz3!F21,-I290)</f>
        <v>167</v>
      </c>
      <c r="N290" s="150"/>
      <c r="O290" s="150">
        <f>Arkusz3!F27</f>
        <v>4</v>
      </c>
      <c r="P290" s="150"/>
      <c r="Q290" s="150">
        <f>Arkusz3!F33</f>
        <v>5</v>
      </c>
      <c r="R290" s="150"/>
      <c r="S290" s="150">
        <f>SUM(Arkusz3!F15,O290)</f>
        <v>736</v>
      </c>
      <c r="T290" s="150"/>
      <c r="U290" s="150">
        <f>SUM(Arkusz3!F21,Q290)</f>
        <v>1166</v>
      </c>
      <c r="V290" s="178"/>
    </row>
    <row r="291" spans="1:26" x14ac:dyDescent="0.25">
      <c r="C291" s="157" t="str">
        <f>Arkusz3!B4</f>
        <v>ROSJA</v>
      </c>
      <c r="D291" s="158"/>
      <c r="E291" s="158"/>
      <c r="F291" s="158"/>
      <c r="G291" s="149">
        <f>Arkusz3!F4</f>
        <v>166</v>
      </c>
      <c r="H291" s="149"/>
      <c r="I291" s="149">
        <f>Arkusz3!F10</f>
        <v>296</v>
      </c>
      <c r="J291" s="149"/>
      <c r="K291" s="149">
        <f>SUM(Arkusz3!F16,-G291)</f>
        <v>145</v>
      </c>
      <c r="L291" s="149"/>
      <c r="M291" s="149">
        <f>SUM(Arkusz3!F22,-I291)</f>
        <v>320</v>
      </c>
      <c r="N291" s="149"/>
      <c r="O291" s="149">
        <f>Arkusz3!F28</f>
        <v>5</v>
      </c>
      <c r="P291" s="149"/>
      <c r="Q291" s="149">
        <f>Arkusz3!F34</f>
        <v>13</v>
      </c>
      <c r="R291" s="149"/>
      <c r="S291" s="149">
        <f>SUM(Arkusz3!F16,O291)</f>
        <v>316</v>
      </c>
      <c r="T291" s="149"/>
      <c r="U291" s="149">
        <f>SUM(Arkusz3!F22,Q291)</f>
        <v>629</v>
      </c>
      <c r="V291" s="177"/>
    </row>
    <row r="292" spans="1:26" x14ac:dyDescent="0.25">
      <c r="C292" s="250" t="str">
        <f>Arkusz3!B5</f>
        <v>IRAK</v>
      </c>
      <c r="D292" s="251"/>
      <c r="E292" s="251"/>
      <c r="F292" s="251"/>
      <c r="G292" s="150">
        <f>Arkusz3!F5</f>
        <v>219</v>
      </c>
      <c r="H292" s="150"/>
      <c r="I292" s="150">
        <f>Arkusz3!F11</f>
        <v>343</v>
      </c>
      <c r="J292" s="150"/>
      <c r="K292" s="150">
        <f>SUM(Arkusz3!F17,-G292)</f>
        <v>57</v>
      </c>
      <c r="L292" s="150"/>
      <c r="M292" s="150">
        <f>SUM(Arkusz3!F23,-I292)</f>
        <v>118</v>
      </c>
      <c r="N292" s="150"/>
      <c r="O292" s="150">
        <f>Arkusz3!F29</f>
        <v>2</v>
      </c>
      <c r="P292" s="150"/>
      <c r="Q292" s="150">
        <f>Arkusz3!F35</f>
        <v>6</v>
      </c>
      <c r="R292" s="150"/>
      <c r="S292" s="150">
        <f>SUM(Arkusz3!F17,O292)</f>
        <v>278</v>
      </c>
      <c r="T292" s="150"/>
      <c r="U292" s="150">
        <f>SUM(Arkusz3!F23,Q292)</f>
        <v>467</v>
      </c>
      <c r="V292" s="178"/>
    </row>
    <row r="293" spans="1:26" x14ac:dyDescent="0.25">
      <c r="C293" s="157" t="str">
        <f>Arkusz3!B6</f>
        <v>AFGANISTAN</v>
      </c>
      <c r="D293" s="158"/>
      <c r="E293" s="158"/>
      <c r="F293" s="158"/>
      <c r="G293" s="149">
        <f>Arkusz3!F6</f>
        <v>81</v>
      </c>
      <c r="H293" s="149"/>
      <c r="I293" s="149">
        <f>Arkusz3!F12</f>
        <v>124</v>
      </c>
      <c r="J293" s="149"/>
      <c r="K293" s="149">
        <f>SUM(Arkusz3!F18,-G293)</f>
        <v>3</v>
      </c>
      <c r="L293" s="149"/>
      <c r="M293" s="149">
        <f>SUM(Arkusz3!F24,-I293)</f>
        <v>12</v>
      </c>
      <c r="N293" s="149"/>
      <c r="O293" s="149">
        <f>Arkusz3!F30</f>
        <v>17</v>
      </c>
      <c r="P293" s="149"/>
      <c r="Q293" s="149">
        <f>Arkusz3!F36</f>
        <v>39</v>
      </c>
      <c r="R293" s="149"/>
      <c r="S293" s="149">
        <f>SUM(Arkusz3!F18,O293)</f>
        <v>101</v>
      </c>
      <c r="T293" s="149"/>
      <c r="U293" s="149">
        <f>SUM(Arkusz3!F24,Q293)</f>
        <v>175</v>
      </c>
      <c r="V293" s="177"/>
    </row>
    <row r="294" spans="1:26" ht="15.75" thickBot="1" x14ac:dyDescent="0.3">
      <c r="C294" s="252" t="str">
        <f>Arkusz3!B7</f>
        <v>Pozostałe</v>
      </c>
      <c r="D294" s="253"/>
      <c r="E294" s="253"/>
      <c r="F294" s="253"/>
      <c r="G294" s="151">
        <f>Arkusz3!F7</f>
        <v>439</v>
      </c>
      <c r="H294" s="151"/>
      <c r="I294" s="151">
        <f>Arkusz3!F13</f>
        <v>553</v>
      </c>
      <c r="J294" s="151"/>
      <c r="K294" s="151">
        <f>SUM(Arkusz3!F19,-G294)</f>
        <v>77</v>
      </c>
      <c r="L294" s="151"/>
      <c r="M294" s="151">
        <f>SUM(Arkusz3!F25,-I294)</f>
        <v>132</v>
      </c>
      <c r="N294" s="151"/>
      <c r="O294" s="151">
        <f>Arkusz3!F31</f>
        <v>9</v>
      </c>
      <c r="P294" s="151"/>
      <c r="Q294" s="151">
        <f>Arkusz3!F37</f>
        <v>9</v>
      </c>
      <c r="R294" s="151"/>
      <c r="S294" s="151">
        <f>SUM(Arkusz3!F19,O294)</f>
        <v>525</v>
      </c>
      <c r="T294" s="151"/>
      <c r="U294" s="151">
        <f>SUM(Arkusz3!F25,Q294)</f>
        <v>694</v>
      </c>
      <c r="V294" s="181"/>
    </row>
    <row r="295" spans="1:26" x14ac:dyDescent="0.25">
      <c r="C295" s="254" t="s">
        <v>1</v>
      </c>
      <c r="D295" s="255"/>
      <c r="E295" s="255"/>
      <c r="F295" s="255"/>
      <c r="G295" s="148">
        <f>SUM(G289:G294)</f>
        <v>2499</v>
      </c>
      <c r="H295" s="148"/>
      <c r="I295" s="148">
        <f>SUM(I289:I294)</f>
        <v>3596</v>
      </c>
      <c r="J295" s="148"/>
      <c r="K295" s="148">
        <f>SUM(K289:K294)</f>
        <v>392</v>
      </c>
      <c r="L295" s="148"/>
      <c r="M295" s="148">
        <f>SUM(M289:M294)</f>
        <v>777</v>
      </c>
      <c r="N295" s="148"/>
      <c r="O295" s="148">
        <f>SUM(O289:O294)</f>
        <v>40</v>
      </c>
      <c r="P295" s="148"/>
      <c r="Q295" s="148">
        <f>SUM(Q289:Q294)</f>
        <v>75</v>
      </c>
      <c r="R295" s="148"/>
      <c r="S295" s="148">
        <f>SUM(S289:S294)</f>
        <v>2931</v>
      </c>
      <c r="T295" s="148"/>
      <c r="U295" s="148">
        <f>SUM(U289:U294)</f>
        <v>4448</v>
      </c>
      <c r="V295" s="285"/>
    </row>
    <row r="296" spans="1:26" x14ac:dyDescent="0.25">
      <c r="A296" s="4"/>
      <c r="B296" s="12"/>
      <c r="C296" s="13"/>
      <c r="D296" s="13"/>
      <c r="E296" s="13"/>
      <c r="F296" s="13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2"/>
    </row>
    <row r="297" spans="1:26" ht="14.45" customHeight="1" x14ac:dyDescent="0.25">
      <c r="A297" s="256" t="s">
        <v>137</v>
      </c>
      <c r="B297" s="256"/>
      <c r="C297" s="256"/>
      <c r="D297" s="256"/>
      <c r="E297" s="256"/>
      <c r="F297" s="256"/>
      <c r="G297" s="256"/>
      <c r="H297" s="256"/>
      <c r="I297" s="256"/>
      <c r="J297" s="256"/>
      <c r="K297" s="256"/>
      <c r="L297" s="256"/>
      <c r="M297" s="256"/>
      <c r="N297" s="256"/>
      <c r="O297" s="256"/>
      <c r="P297" s="256"/>
      <c r="Q297" s="256"/>
      <c r="R297" s="256"/>
      <c r="S297" s="256"/>
      <c r="T297" s="256"/>
      <c r="U297" s="256"/>
      <c r="V297" s="256"/>
      <c r="W297" s="256"/>
      <c r="X297" s="256"/>
      <c r="Y297" s="256"/>
      <c r="Z297" s="256"/>
    </row>
    <row r="298" spans="1:26" x14ac:dyDescent="0.25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6"/>
      <c r="Z298" s="15"/>
    </row>
    <row r="302" spans="1:26" x14ac:dyDescent="0.25">
      <c r="M302" s="11"/>
      <c r="N302" s="11"/>
      <c r="O302" s="11"/>
      <c r="P302" s="11"/>
      <c r="Q302" s="11"/>
      <c r="R302" s="11"/>
      <c r="S302" s="11"/>
    </row>
    <row r="303" spans="1:26" x14ac:dyDescent="0.25">
      <c r="M303" s="11"/>
      <c r="N303" s="11"/>
      <c r="O303" s="11"/>
      <c r="P303" s="11"/>
      <c r="Q303" s="11"/>
      <c r="R303" s="11"/>
      <c r="S303" s="11"/>
    </row>
    <row r="304" spans="1:26" x14ac:dyDescent="0.25">
      <c r="M304" s="11"/>
      <c r="N304" s="11"/>
      <c r="O304" s="11"/>
      <c r="P304" s="11"/>
      <c r="Q304" s="11"/>
      <c r="R304" s="11"/>
      <c r="S304" s="11"/>
    </row>
    <row r="305" spans="1:26" x14ac:dyDescent="0.25">
      <c r="M305" s="11"/>
      <c r="N305" s="11"/>
      <c r="O305" s="11"/>
      <c r="P305" s="11"/>
      <c r="Q305" s="11"/>
      <c r="R305" s="11"/>
      <c r="S305" s="11"/>
    </row>
    <row r="306" spans="1:26" x14ac:dyDescent="0.25">
      <c r="M306" s="11"/>
      <c r="N306" s="11"/>
      <c r="O306" s="11"/>
      <c r="P306" s="11"/>
      <c r="Q306" s="11"/>
      <c r="R306" s="11"/>
      <c r="S306" s="11"/>
    </row>
    <row r="307" spans="1:26" x14ac:dyDescent="0.25">
      <c r="M307" s="11"/>
      <c r="N307" s="11"/>
      <c r="O307" s="11"/>
      <c r="P307" s="11"/>
      <c r="Q307" s="11"/>
      <c r="R307" s="11"/>
      <c r="S307" s="11"/>
    </row>
    <row r="308" spans="1:26" x14ac:dyDescent="0.25">
      <c r="M308" s="11"/>
      <c r="N308" s="11"/>
      <c r="O308" s="11"/>
      <c r="P308" s="11"/>
      <c r="Q308" s="11"/>
      <c r="R308" s="11"/>
      <c r="S308" s="11"/>
    </row>
    <row r="309" spans="1:26" x14ac:dyDescent="0.25">
      <c r="M309" s="11"/>
      <c r="N309" s="11"/>
      <c r="O309" s="11"/>
      <c r="P309" s="11"/>
      <c r="Q309" s="11"/>
      <c r="R309" s="11"/>
      <c r="S309" s="11"/>
    </row>
    <row r="310" spans="1:26" x14ac:dyDescent="0.25">
      <c r="D310" s="202"/>
      <c r="E310" s="202"/>
    </row>
    <row r="315" spans="1:26" x14ac:dyDescent="0.25">
      <c r="V315" s="17"/>
      <c r="W315" s="17"/>
      <c r="X315" s="17"/>
      <c r="Y315" s="18"/>
      <c r="Z315" s="17"/>
    </row>
    <row r="316" spans="1:26" x14ac:dyDescent="0.25">
      <c r="V316" s="17"/>
      <c r="W316" s="17"/>
      <c r="X316" s="17"/>
      <c r="Y316" s="18"/>
      <c r="Z316" s="17"/>
    </row>
    <row r="317" spans="1:26" x14ac:dyDescent="0.25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7"/>
      <c r="W317" s="17"/>
      <c r="X317" s="17"/>
      <c r="Y317" s="18"/>
      <c r="Z317" s="17"/>
    </row>
    <row r="318" spans="1:26" x14ac:dyDescent="0.25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7"/>
      <c r="W318" s="17"/>
      <c r="X318" s="17"/>
      <c r="Y318" s="18"/>
      <c r="Z318" s="17"/>
    </row>
    <row r="319" spans="1:26" x14ac:dyDescent="0.25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7"/>
      <c r="W319" s="17"/>
      <c r="X319" s="17"/>
      <c r="Y319" s="18"/>
      <c r="Z319" s="17"/>
    </row>
    <row r="320" spans="1:26" x14ac:dyDescent="0.25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7"/>
      <c r="W320" s="17"/>
      <c r="X320" s="17"/>
      <c r="Y320" s="18"/>
      <c r="Z320" s="17"/>
    </row>
    <row r="321" spans="1:26" x14ac:dyDescent="0.25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7"/>
      <c r="W321" s="17"/>
      <c r="X321" s="17"/>
      <c r="Y321" s="18"/>
      <c r="Z321" s="17"/>
    </row>
    <row r="322" spans="1:26" x14ac:dyDescent="0.25">
      <c r="A322" s="57"/>
      <c r="B322" s="57"/>
      <c r="C322" s="57"/>
      <c r="D322" s="57"/>
      <c r="E322" s="57"/>
      <c r="F322" s="57"/>
      <c r="G322" s="57"/>
      <c r="H322" s="57"/>
      <c r="I322" s="57"/>
      <c r="J322" s="57"/>
      <c r="K322" s="57"/>
      <c r="L322" s="57"/>
      <c r="M322" s="57"/>
      <c r="N322" s="57"/>
      <c r="O322" s="57"/>
      <c r="P322" s="57"/>
      <c r="Q322" s="57"/>
      <c r="R322" s="57"/>
      <c r="S322" s="57"/>
      <c r="T322" s="57"/>
      <c r="U322" s="57"/>
      <c r="V322" s="57"/>
      <c r="W322" s="57"/>
      <c r="X322" s="57"/>
      <c r="Y322" s="57"/>
    </row>
    <row r="323" spans="1:26" x14ac:dyDescent="0.25">
      <c r="A323" s="57"/>
      <c r="B323" s="57"/>
      <c r="C323" s="57"/>
      <c r="D323" s="57"/>
      <c r="E323" s="57"/>
      <c r="F323" s="57"/>
      <c r="G323" s="57"/>
      <c r="H323" s="57"/>
      <c r="I323" s="57"/>
      <c r="J323" s="57"/>
      <c r="K323" s="57"/>
      <c r="L323" s="57"/>
      <c r="M323" s="57"/>
      <c r="N323" s="57"/>
      <c r="O323" s="57"/>
      <c r="P323" s="57"/>
      <c r="Q323" s="57"/>
      <c r="R323" s="57"/>
      <c r="S323" s="57"/>
      <c r="T323" s="57"/>
      <c r="U323" s="57"/>
      <c r="V323" s="57"/>
      <c r="W323" s="57"/>
      <c r="X323" s="57"/>
      <c r="Y323" s="57"/>
    </row>
    <row r="324" spans="1:26" x14ac:dyDescent="0.25">
      <c r="A324" s="57"/>
      <c r="B324" s="57"/>
      <c r="C324" s="57"/>
      <c r="D324" s="57"/>
      <c r="E324" s="57"/>
      <c r="F324" s="57"/>
      <c r="G324" s="57"/>
      <c r="H324" s="57"/>
      <c r="I324" s="57"/>
      <c r="J324" s="57"/>
      <c r="K324" s="57"/>
      <c r="L324" s="57"/>
      <c r="M324" s="57"/>
      <c r="N324" s="57"/>
      <c r="O324" s="57"/>
      <c r="P324" s="57"/>
      <c r="Q324" s="57"/>
      <c r="R324" s="57"/>
      <c r="S324" s="57"/>
      <c r="T324" s="57"/>
      <c r="U324" s="57"/>
      <c r="V324" s="57"/>
      <c r="W324" s="57"/>
      <c r="X324" s="57"/>
      <c r="Y324" s="57"/>
    </row>
    <row r="325" spans="1:26" x14ac:dyDescent="0.25">
      <c r="A325" s="57"/>
      <c r="B325" s="57"/>
      <c r="C325" s="57"/>
      <c r="D325" s="57"/>
      <c r="E325" s="57"/>
      <c r="F325" s="57"/>
      <c r="G325" s="57"/>
      <c r="H325" s="57"/>
      <c r="I325" s="57"/>
      <c r="J325" s="57"/>
      <c r="K325" s="57"/>
      <c r="L325" s="57"/>
      <c r="M325" s="57"/>
      <c r="N325" s="57"/>
      <c r="O325" s="57"/>
      <c r="P325" s="57"/>
      <c r="Q325" s="57"/>
      <c r="R325" s="57"/>
      <c r="S325" s="57"/>
      <c r="T325" s="57"/>
      <c r="U325" s="57"/>
      <c r="V325" s="57"/>
      <c r="W325" s="57"/>
      <c r="X325" s="57"/>
      <c r="Y325" s="57"/>
    </row>
    <row r="326" spans="1:26" x14ac:dyDescent="0.25">
      <c r="A326" s="57"/>
      <c r="B326" s="57"/>
      <c r="C326" s="57"/>
      <c r="D326" s="57"/>
      <c r="E326" s="57"/>
      <c r="F326" s="57"/>
      <c r="G326" s="57"/>
      <c r="H326" s="57"/>
      <c r="I326" s="57"/>
      <c r="J326" s="57"/>
      <c r="K326" s="57"/>
      <c r="L326" s="57"/>
      <c r="M326" s="57"/>
      <c r="N326" s="57"/>
      <c r="O326" s="57"/>
      <c r="P326" s="57"/>
      <c r="Q326" s="57"/>
      <c r="R326" s="57"/>
      <c r="S326" s="57"/>
      <c r="T326" s="57"/>
      <c r="U326" s="57"/>
      <c r="V326" s="57"/>
      <c r="W326" s="57"/>
      <c r="X326" s="57"/>
      <c r="Y326" s="57"/>
    </row>
    <row r="327" spans="1:26" x14ac:dyDescent="0.25">
      <c r="A327" s="57"/>
      <c r="B327" s="57"/>
      <c r="C327" s="57"/>
      <c r="D327" s="57"/>
      <c r="E327" s="57"/>
      <c r="F327" s="57"/>
      <c r="G327" s="57"/>
      <c r="H327" s="57"/>
      <c r="I327" s="57"/>
      <c r="J327" s="57"/>
      <c r="K327" s="57"/>
      <c r="L327" s="57"/>
      <c r="M327" s="57"/>
      <c r="N327" s="57"/>
      <c r="O327" s="57"/>
      <c r="P327" s="57"/>
      <c r="Q327" s="57"/>
      <c r="R327" s="57"/>
      <c r="S327" s="57"/>
      <c r="T327" s="57"/>
      <c r="U327" s="57"/>
      <c r="V327" s="57"/>
      <c r="W327" s="57"/>
      <c r="X327" s="57"/>
      <c r="Y327" s="57"/>
    </row>
    <row r="328" spans="1:26" x14ac:dyDescent="0.25">
      <c r="A328" s="57"/>
      <c r="B328" s="57"/>
      <c r="C328" s="57"/>
      <c r="D328" s="57"/>
      <c r="E328" s="57"/>
      <c r="F328" s="57"/>
      <c r="G328" s="57"/>
      <c r="H328" s="57"/>
      <c r="I328" s="57"/>
      <c r="J328" s="57"/>
      <c r="K328" s="57"/>
      <c r="L328" s="57"/>
      <c r="M328" s="57"/>
      <c r="N328" s="57"/>
      <c r="O328" s="57"/>
      <c r="P328" s="57"/>
      <c r="Q328" s="57"/>
      <c r="R328" s="57"/>
      <c r="S328" s="57"/>
      <c r="T328" s="57"/>
      <c r="U328" s="57"/>
      <c r="V328" s="57"/>
      <c r="W328" s="57"/>
      <c r="X328" s="57"/>
      <c r="Y328" s="57"/>
    </row>
    <row r="329" spans="1:26" x14ac:dyDescent="0.25">
      <c r="A329" s="57"/>
      <c r="B329" s="57"/>
      <c r="C329" s="57"/>
      <c r="D329" s="57"/>
      <c r="E329" s="57"/>
      <c r="F329" s="57"/>
      <c r="G329" s="57"/>
      <c r="H329" s="57"/>
      <c r="I329" s="57"/>
      <c r="J329" s="57"/>
      <c r="K329" s="57"/>
      <c r="L329" s="57"/>
      <c r="M329" s="57"/>
      <c r="N329" s="57"/>
      <c r="O329" s="57"/>
      <c r="P329" s="57"/>
      <c r="Q329" s="57"/>
      <c r="R329" s="57"/>
      <c r="S329" s="57"/>
      <c r="T329" s="57"/>
      <c r="U329" s="57"/>
      <c r="V329" s="57"/>
      <c r="W329" s="57"/>
      <c r="X329" s="57"/>
      <c r="Y329" s="57"/>
    </row>
    <row r="330" spans="1:26" x14ac:dyDescent="0.25">
      <c r="A330" s="57"/>
      <c r="B330" s="57"/>
      <c r="C330" s="57"/>
      <c r="D330" s="57"/>
      <c r="E330" s="57"/>
      <c r="F330" s="57"/>
      <c r="G330" s="57"/>
      <c r="H330" s="57"/>
      <c r="I330" s="57"/>
      <c r="J330" s="57"/>
      <c r="K330" s="57"/>
      <c r="L330" s="57"/>
      <c r="M330" s="57"/>
      <c r="N330" s="57"/>
      <c r="O330" s="57"/>
      <c r="P330" s="57"/>
      <c r="Q330" s="57"/>
      <c r="R330" s="57"/>
      <c r="S330" s="57"/>
      <c r="T330" s="57"/>
      <c r="U330" s="57"/>
      <c r="V330" s="57"/>
      <c r="W330" s="57"/>
      <c r="X330" s="57"/>
      <c r="Y330" s="57"/>
    </row>
    <row r="331" spans="1:26" x14ac:dyDescent="0.25">
      <c r="A331" s="57"/>
      <c r="B331" s="57"/>
      <c r="C331" s="57"/>
      <c r="D331" s="57"/>
      <c r="E331" s="57"/>
      <c r="F331" s="57"/>
      <c r="G331" s="57"/>
      <c r="H331" s="57"/>
      <c r="I331" s="57"/>
      <c r="J331" s="57"/>
      <c r="K331" s="57"/>
      <c r="L331" s="57"/>
      <c r="M331" s="57"/>
      <c r="N331" s="57"/>
      <c r="O331" s="57"/>
      <c r="P331" s="57"/>
      <c r="Q331" s="57"/>
      <c r="R331" s="57"/>
      <c r="S331" s="57"/>
      <c r="T331" s="57"/>
      <c r="U331" s="57"/>
      <c r="V331" s="57"/>
      <c r="W331" s="57"/>
      <c r="X331" s="57"/>
      <c r="Y331" s="57"/>
    </row>
    <row r="334" spans="1:26" x14ac:dyDescent="0.25">
      <c r="A334" s="66" t="s">
        <v>145</v>
      </c>
      <c r="B334" s="66"/>
      <c r="C334" s="66"/>
      <c r="D334" s="66"/>
      <c r="E334" s="66"/>
      <c r="F334" s="66"/>
      <c r="G334" s="66"/>
      <c r="H334" s="66"/>
      <c r="I334" s="66"/>
      <c r="J334" s="66"/>
      <c r="K334" s="66"/>
      <c r="L334" s="66"/>
      <c r="M334" s="66"/>
      <c r="N334" s="66"/>
      <c r="O334" s="66"/>
      <c r="P334" s="66"/>
      <c r="Q334" s="66"/>
      <c r="R334" s="66"/>
      <c r="S334" s="66"/>
      <c r="T334" s="66"/>
      <c r="U334" s="66"/>
    </row>
    <row r="335" spans="1:26" x14ac:dyDescent="0.25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</row>
    <row r="337" spans="1:25" ht="15.75" thickBot="1" x14ac:dyDescent="0.3"/>
    <row r="338" spans="1:25" x14ac:dyDescent="0.25">
      <c r="A338" s="182" t="str">
        <f>CONCATENATE(Arkusz18!C2," - ",Arkusz18!B2," r.")</f>
        <v>01.01.2022 - 31.05.2022 r.</v>
      </c>
      <c r="B338" s="183"/>
      <c r="C338" s="183"/>
      <c r="D338" s="183"/>
      <c r="E338" s="183"/>
      <c r="F338" s="183"/>
      <c r="G338" s="183"/>
      <c r="H338" s="183"/>
      <c r="I338" s="184"/>
      <c r="M338" s="182" t="str">
        <f>CONCATENATE(Arkusz18!C2," - ",Arkusz18!B2," r.")</f>
        <v>01.01.2022 - 31.05.2022 r.</v>
      </c>
      <c r="N338" s="183"/>
      <c r="O338" s="183"/>
      <c r="P338" s="183"/>
      <c r="Q338" s="183"/>
      <c r="R338" s="183"/>
      <c r="S338" s="183"/>
      <c r="T338" s="183"/>
      <c r="U338" s="184"/>
    </row>
    <row r="339" spans="1:25" ht="52.5" customHeight="1" x14ac:dyDescent="0.25">
      <c r="A339" s="211" t="s">
        <v>56</v>
      </c>
      <c r="B339" s="212"/>
      <c r="C339" s="213"/>
      <c r="D339" s="185" t="s">
        <v>57</v>
      </c>
      <c r="E339" s="189"/>
      <c r="F339" s="185" t="s">
        <v>58</v>
      </c>
      <c r="G339" s="189"/>
      <c r="H339" s="185" t="s">
        <v>54</v>
      </c>
      <c r="I339" s="186"/>
      <c r="M339" s="211" t="s">
        <v>56</v>
      </c>
      <c r="N339" s="212"/>
      <c r="O339" s="213"/>
      <c r="P339" s="185" t="s">
        <v>59</v>
      </c>
      <c r="Q339" s="189"/>
      <c r="R339" s="185" t="s">
        <v>58</v>
      </c>
      <c r="S339" s="189"/>
      <c r="T339" s="185" t="s">
        <v>54</v>
      </c>
      <c r="U339" s="186"/>
    </row>
    <row r="340" spans="1:25" x14ac:dyDescent="0.25">
      <c r="A340" s="214"/>
      <c r="B340" s="215"/>
      <c r="C340" s="216"/>
      <c r="D340" s="187"/>
      <c r="E340" s="190"/>
      <c r="F340" s="187"/>
      <c r="G340" s="190"/>
      <c r="H340" s="187"/>
      <c r="I340" s="188"/>
      <c r="M340" s="214"/>
      <c r="N340" s="215"/>
      <c r="O340" s="216"/>
      <c r="P340" s="187"/>
      <c r="Q340" s="190"/>
      <c r="R340" s="187"/>
      <c r="S340" s="190"/>
      <c r="T340" s="187"/>
      <c r="U340" s="188"/>
    </row>
    <row r="341" spans="1:25" x14ac:dyDescent="0.25">
      <c r="A341" s="235" t="str">
        <f>Arkusz4!B2</f>
        <v>NIEMCY</v>
      </c>
      <c r="B341" s="236"/>
      <c r="C341" s="236"/>
      <c r="D341" s="191">
        <f>Arkusz4!C2</f>
        <v>2682</v>
      </c>
      <c r="E341" s="191"/>
      <c r="F341" s="191">
        <f>Arkusz4!D2</f>
        <v>1239</v>
      </c>
      <c r="G341" s="191"/>
      <c r="H341" s="191">
        <f>Arkusz4!E2</f>
        <v>31</v>
      </c>
      <c r="I341" s="191"/>
      <c r="M341" s="235" t="str">
        <f>Arkusz5!B2</f>
        <v>NIEMCY</v>
      </c>
      <c r="N341" s="236"/>
      <c r="O341" s="236"/>
      <c r="P341" s="191">
        <f>Arkusz5!C2</f>
        <v>33</v>
      </c>
      <c r="Q341" s="191"/>
      <c r="R341" s="191">
        <f>Arkusz5!D2</f>
        <v>30</v>
      </c>
      <c r="S341" s="191"/>
      <c r="T341" s="191">
        <f>Arkusz5!E2</f>
        <v>15</v>
      </c>
      <c r="U341" s="249"/>
    </row>
    <row r="342" spans="1:25" x14ac:dyDescent="0.25">
      <c r="A342" s="237" t="str">
        <f>Arkusz4!B3</f>
        <v>FRANCJA</v>
      </c>
      <c r="B342" s="238"/>
      <c r="C342" s="238"/>
      <c r="D342" s="221">
        <f>Arkusz4!C3</f>
        <v>219</v>
      </c>
      <c r="E342" s="221"/>
      <c r="F342" s="221">
        <f>Arkusz4!D3</f>
        <v>142</v>
      </c>
      <c r="G342" s="221"/>
      <c r="H342" s="221">
        <f>Arkusz4!E3</f>
        <v>5</v>
      </c>
      <c r="I342" s="221"/>
      <c r="M342" s="237" t="str">
        <f>Arkusz5!B3</f>
        <v>FRANCJA</v>
      </c>
      <c r="N342" s="238"/>
      <c r="O342" s="238"/>
      <c r="P342" s="221">
        <f>Arkusz5!C3</f>
        <v>16</v>
      </c>
      <c r="Q342" s="221"/>
      <c r="R342" s="221">
        <f>Arkusz5!D3</f>
        <v>16</v>
      </c>
      <c r="S342" s="221"/>
      <c r="T342" s="221">
        <f>Arkusz5!E3</f>
        <v>6</v>
      </c>
      <c r="U342" s="248"/>
    </row>
    <row r="343" spans="1:25" x14ac:dyDescent="0.25">
      <c r="A343" s="235" t="str">
        <f>Arkusz4!B4</f>
        <v>BELGIA</v>
      </c>
      <c r="B343" s="236"/>
      <c r="C343" s="236"/>
      <c r="D343" s="191">
        <f>Arkusz4!C4</f>
        <v>122</v>
      </c>
      <c r="E343" s="191"/>
      <c r="F343" s="191">
        <f>Arkusz4!D4</f>
        <v>92</v>
      </c>
      <c r="G343" s="191"/>
      <c r="H343" s="191">
        <f>Arkusz4!E4</f>
        <v>0</v>
      </c>
      <c r="I343" s="191"/>
      <c r="M343" s="235" t="str">
        <f>Arkusz5!B4</f>
        <v>RUMUNIA</v>
      </c>
      <c r="N343" s="236"/>
      <c r="O343" s="236"/>
      <c r="P343" s="191">
        <f>Arkusz5!C4</f>
        <v>15</v>
      </c>
      <c r="Q343" s="191"/>
      <c r="R343" s="191">
        <f>Arkusz5!D4</f>
        <v>16</v>
      </c>
      <c r="S343" s="191"/>
      <c r="T343" s="191">
        <f>Arkusz5!E4</f>
        <v>3</v>
      </c>
      <c r="U343" s="249"/>
    </row>
    <row r="344" spans="1:25" x14ac:dyDescent="0.25">
      <c r="A344" s="237" t="str">
        <f>Arkusz4!B5</f>
        <v>NIDERLANDY</v>
      </c>
      <c r="B344" s="238"/>
      <c r="C344" s="238"/>
      <c r="D344" s="221">
        <f>Arkusz4!C5</f>
        <v>114</v>
      </c>
      <c r="E344" s="221"/>
      <c r="F344" s="221">
        <f>Arkusz4!D5</f>
        <v>100</v>
      </c>
      <c r="G344" s="221"/>
      <c r="H344" s="221">
        <f>Arkusz4!E5</f>
        <v>0</v>
      </c>
      <c r="I344" s="221"/>
      <c r="M344" s="237" t="str">
        <f>Arkusz5!B5</f>
        <v>BUŁGARIA</v>
      </c>
      <c r="N344" s="238"/>
      <c r="O344" s="238"/>
      <c r="P344" s="221">
        <f>Arkusz5!C5</f>
        <v>11</v>
      </c>
      <c r="Q344" s="221"/>
      <c r="R344" s="221">
        <f>Arkusz5!D5</f>
        <v>9</v>
      </c>
      <c r="S344" s="221"/>
      <c r="T344" s="221">
        <f>Arkusz5!E5</f>
        <v>3</v>
      </c>
      <c r="U344" s="248"/>
    </row>
    <row r="345" spans="1:25" x14ac:dyDescent="0.25">
      <c r="A345" s="235" t="str">
        <f>Arkusz4!B6</f>
        <v>SZWECJA</v>
      </c>
      <c r="B345" s="236"/>
      <c r="C345" s="236"/>
      <c r="D345" s="191">
        <f>Arkusz4!C6</f>
        <v>58</v>
      </c>
      <c r="E345" s="191"/>
      <c r="F345" s="191">
        <f>Arkusz4!D6</f>
        <v>43</v>
      </c>
      <c r="G345" s="191"/>
      <c r="H345" s="191">
        <f>Arkusz4!E6</f>
        <v>6</v>
      </c>
      <c r="I345" s="191"/>
      <c r="M345" s="235" t="str">
        <f>Arkusz5!B6</f>
        <v>ŁOTWA</v>
      </c>
      <c r="N345" s="236"/>
      <c r="O345" s="236"/>
      <c r="P345" s="191">
        <f>Arkusz5!C6</f>
        <v>8</v>
      </c>
      <c r="Q345" s="191"/>
      <c r="R345" s="191">
        <f>Arkusz5!D6</f>
        <v>10</v>
      </c>
      <c r="S345" s="191"/>
      <c r="T345" s="191">
        <f>Arkusz5!E6</f>
        <v>2</v>
      </c>
      <c r="U345" s="249"/>
    </row>
    <row r="346" spans="1:25" ht="15.75" thickBot="1" x14ac:dyDescent="0.3">
      <c r="A346" s="239" t="str">
        <f>Arkusz4!B7</f>
        <v>Pozostałe</v>
      </c>
      <c r="B346" s="240"/>
      <c r="C346" s="240"/>
      <c r="D346" s="222">
        <f>Arkusz4!C7</f>
        <v>141</v>
      </c>
      <c r="E346" s="222"/>
      <c r="F346" s="222">
        <f>Arkusz4!D7</f>
        <v>99</v>
      </c>
      <c r="G346" s="222"/>
      <c r="H346" s="222">
        <f>Arkusz4!E7</f>
        <v>9</v>
      </c>
      <c r="I346" s="222"/>
      <c r="M346" s="239" t="str">
        <f>Arkusz5!B7</f>
        <v>Pozostałe</v>
      </c>
      <c r="N346" s="240"/>
      <c r="O346" s="240"/>
      <c r="P346" s="222">
        <f>Arkusz5!C7</f>
        <v>24</v>
      </c>
      <c r="Q346" s="222"/>
      <c r="R346" s="222">
        <f>Arkusz5!D7</f>
        <v>14</v>
      </c>
      <c r="S346" s="222"/>
      <c r="T346" s="222">
        <f>Arkusz5!E7</f>
        <v>2</v>
      </c>
      <c r="U346" s="286"/>
    </row>
    <row r="347" spans="1:25" ht="15.75" thickBot="1" x14ac:dyDescent="0.3">
      <c r="A347" s="219" t="s">
        <v>69</v>
      </c>
      <c r="B347" s="220"/>
      <c r="C347" s="220"/>
      <c r="D347" s="217">
        <f>SUM(D341:E346)</f>
        <v>3336</v>
      </c>
      <c r="E347" s="217"/>
      <c r="F347" s="217">
        <f>SUM(F341:G346)</f>
        <v>1715</v>
      </c>
      <c r="G347" s="217"/>
      <c r="H347" s="217">
        <f>SUM(H341:I346)</f>
        <v>51</v>
      </c>
      <c r="I347" s="218"/>
      <c r="M347" s="219" t="s">
        <v>69</v>
      </c>
      <c r="N347" s="220"/>
      <c r="O347" s="220"/>
      <c r="P347" s="217">
        <f>SUM(P341:Q346)</f>
        <v>107</v>
      </c>
      <c r="Q347" s="217"/>
      <c r="R347" s="217">
        <f t="shared" ref="R347" si="11">SUM(R341:S346)</f>
        <v>95</v>
      </c>
      <c r="S347" s="217"/>
      <c r="T347" s="217">
        <f>SUM(T341:U346)</f>
        <v>31</v>
      </c>
      <c r="U347" s="218"/>
    </row>
    <row r="349" spans="1:25" x14ac:dyDescent="0.25">
      <c r="A349" s="110"/>
      <c r="B349" s="110"/>
      <c r="C349" s="110"/>
      <c r="D349" s="110"/>
      <c r="E349" s="110"/>
      <c r="F349" s="110"/>
      <c r="G349" s="110"/>
      <c r="H349" s="110"/>
      <c r="I349" s="110"/>
      <c r="J349" s="110"/>
      <c r="K349" s="110"/>
      <c r="L349" s="110"/>
      <c r="M349" s="110"/>
      <c r="N349" s="110"/>
      <c r="O349" s="110"/>
      <c r="P349" s="110"/>
      <c r="Q349" s="110"/>
      <c r="R349" s="110"/>
      <c r="S349" s="110"/>
      <c r="T349" s="110"/>
      <c r="U349" s="110"/>
      <c r="V349" s="110"/>
      <c r="W349" s="110"/>
      <c r="X349" s="110"/>
      <c r="Y349" s="110"/>
    </row>
    <row r="350" spans="1:25" x14ac:dyDescent="0.25">
      <c r="A350" s="110"/>
      <c r="B350" s="110"/>
      <c r="C350" s="110"/>
      <c r="D350" s="110"/>
      <c r="E350" s="110"/>
      <c r="F350" s="110"/>
      <c r="G350" s="110"/>
      <c r="H350" s="110"/>
      <c r="I350" s="110"/>
      <c r="J350" s="110"/>
      <c r="K350" s="110"/>
      <c r="L350" s="110"/>
      <c r="M350" s="110"/>
      <c r="N350" s="110"/>
      <c r="O350" s="110"/>
      <c r="P350" s="110"/>
      <c r="Q350" s="110"/>
      <c r="R350" s="110"/>
      <c r="S350" s="110"/>
      <c r="T350" s="110"/>
      <c r="U350" s="110"/>
      <c r="V350" s="110"/>
      <c r="W350" s="110"/>
      <c r="X350" s="110"/>
      <c r="Y350" s="110"/>
    </row>
    <row r="351" spans="1:25" x14ac:dyDescent="0.25">
      <c r="A351" s="110"/>
      <c r="B351" s="110"/>
      <c r="C351" s="110"/>
      <c r="D351" s="110"/>
      <c r="E351" s="110"/>
      <c r="F351" s="110"/>
      <c r="G351" s="110"/>
      <c r="H351" s="110"/>
      <c r="I351" s="110"/>
      <c r="J351" s="110"/>
      <c r="K351" s="110"/>
      <c r="L351" s="110"/>
      <c r="M351" s="110"/>
      <c r="N351" s="110"/>
      <c r="O351" s="110"/>
      <c r="P351" s="110"/>
      <c r="Q351" s="110"/>
      <c r="R351" s="110"/>
      <c r="S351" s="110"/>
      <c r="T351" s="110"/>
      <c r="U351" s="110"/>
      <c r="V351" s="110"/>
      <c r="W351" s="110"/>
      <c r="X351" s="110"/>
      <c r="Y351" s="110"/>
    </row>
    <row r="352" spans="1:25" x14ac:dyDescent="0.25">
      <c r="A352" s="110"/>
      <c r="B352" s="110"/>
      <c r="C352" s="110"/>
      <c r="D352" s="110"/>
      <c r="E352" s="110"/>
      <c r="F352" s="110"/>
      <c r="G352" s="110"/>
      <c r="H352" s="110"/>
      <c r="I352" s="110"/>
      <c r="J352" s="110"/>
      <c r="K352" s="110"/>
      <c r="L352" s="110"/>
      <c r="M352" s="110"/>
      <c r="N352" s="110"/>
      <c r="O352" s="110"/>
      <c r="P352" s="110"/>
      <c r="Q352" s="110"/>
      <c r="R352" s="110"/>
      <c r="S352" s="110"/>
      <c r="T352" s="110"/>
      <c r="U352" s="110"/>
      <c r="V352" s="110"/>
      <c r="W352" s="110"/>
      <c r="X352" s="110"/>
      <c r="Y352" s="110"/>
    </row>
    <row r="353" spans="1:26" x14ac:dyDescent="0.25">
      <c r="A353" s="110"/>
      <c r="B353" s="110"/>
      <c r="C353" s="110"/>
      <c r="D353" s="110"/>
      <c r="E353" s="110"/>
      <c r="F353" s="110"/>
      <c r="G353" s="110"/>
      <c r="H353" s="110"/>
      <c r="I353" s="110"/>
      <c r="J353" s="110"/>
      <c r="K353" s="110"/>
      <c r="L353" s="110"/>
      <c r="M353" s="110"/>
      <c r="N353" s="110"/>
      <c r="O353" s="110"/>
      <c r="P353" s="110"/>
      <c r="Q353" s="110"/>
      <c r="R353" s="110"/>
      <c r="S353" s="110"/>
      <c r="T353" s="110"/>
      <c r="U353" s="110"/>
      <c r="V353" s="110"/>
      <c r="W353" s="110"/>
      <c r="X353" s="110"/>
      <c r="Y353" s="110"/>
    </row>
    <row r="354" spans="1:26" x14ac:dyDescent="0.25">
      <c r="A354" s="110"/>
      <c r="B354" s="110"/>
      <c r="C354" s="110"/>
      <c r="D354" s="110"/>
      <c r="E354" s="110"/>
      <c r="F354" s="110"/>
      <c r="G354" s="110"/>
      <c r="H354" s="110"/>
      <c r="I354" s="110"/>
      <c r="J354" s="110"/>
      <c r="K354" s="110"/>
      <c r="L354" s="110"/>
      <c r="M354" s="110"/>
      <c r="N354" s="110"/>
      <c r="O354" s="110"/>
      <c r="P354" s="110"/>
      <c r="Q354" s="110"/>
      <c r="R354" s="110"/>
      <c r="S354" s="110"/>
      <c r="T354" s="110"/>
      <c r="U354" s="110"/>
      <c r="V354" s="110"/>
      <c r="W354" s="110"/>
      <c r="X354" s="110"/>
      <c r="Y354" s="110"/>
    </row>
    <row r="355" spans="1:26" x14ac:dyDescent="0.25">
      <c r="A355" s="110"/>
      <c r="B355" s="110"/>
      <c r="C355" s="110"/>
      <c r="D355" s="110"/>
      <c r="E355" s="110"/>
      <c r="F355" s="110"/>
      <c r="G355" s="110"/>
      <c r="H355" s="110"/>
      <c r="I355" s="110"/>
      <c r="J355" s="110"/>
      <c r="K355" s="110"/>
      <c r="L355" s="110"/>
      <c r="M355" s="110"/>
      <c r="N355" s="110"/>
      <c r="O355" s="110"/>
      <c r="P355" s="110"/>
      <c r="Q355" s="110"/>
      <c r="R355" s="110"/>
      <c r="S355" s="110"/>
      <c r="T355" s="110"/>
      <c r="U355" s="110"/>
      <c r="V355" s="110"/>
      <c r="W355" s="110"/>
      <c r="X355" s="110"/>
      <c r="Y355" s="110"/>
    </row>
    <row r="356" spans="1:26" ht="14.45" customHeight="1" x14ac:dyDescent="0.25">
      <c r="A356" s="256" t="s">
        <v>68</v>
      </c>
      <c r="B356" s="256"/>
      <c r="C356" s="256"/>
      <c r="D356" s="256"/>
      <c r="E356" s="256"/>
      <c r="F356" s="256"/>
      <c r="G356" s="256"/>
      <c r="H356" s="256"/>
      <c r="I356" s="256"/>
      <c r="J356" s="256"/>
      <c r="K356" s="256"/>
      <c r="L356" s="256"/>
      <c r="M356" s="256"/>
      <c r="N356" s="256"/>
      <c r="O356" s="256"/>
      <c r="P356" s="256"/>
      <c r="Q356" s="256"/>
      <c r="R356" s="256"/>
      <c r="S356" s="256"/>
      <c r="T356" s="256"/>
      <c r="U356" s="256"/>
      <c r="V356" s="256"/>
      <c r="W356" s="256"/>
      <c r="X356" s="256"/>
      <c r="Y356" s="256"/>
      <c r="Z356" s="256"/>
    </row>
    <row r="357" spans="1:26" x14ac:dyDescent="0.25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</row>
    <row r="358" spans="1:26" x14ac:dyDescent="0.25">
      <c r="A358" s="66" t="s">
        <v>146</v>
      </c>
      <c r="B358" s="66"/>
      <c r="C358" s="66"/>
      <c r="D358" s="66"/>
      <c r="E358" s="66"/>
      <c r="F358" s="66"/>
      <c r="G358" s="66"/>
      <c r="H358" s="66"/>
      <c r="I358" s="66"/>
      <c r="J358" s="66"/>
      <c r="K358" s="66"/>
      <c r="L358" s="66"/>
      <c r="M358" s="66"/>
      <c r="N358" s="66"/>
      <c r="O358" s="66"/>
      <c r="P358" s="66"/>
      <c r="Q358" s="66"/>
      <c r="R358" s="66"/>
      <c r="S358" s="66"/>
      <c r="T358" s="66"/>
      <c r="U358" s="66"/>
    </row>
    <row r="359" spans="1:26" x14ac:dyDescent="0.25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</row>
    <row r="360" spans="1:26" ht="15.75" thickBot="1" x14ac:dyDescent="0.3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</row>
    <row r="361" spans="1:26" x14ac:dyDescent="0.25">
      <c r="C361" s="141" t="s">
        <v>0</v>
      </c>
      <c r="D361" s="142"/>
      <c r="E361" s="142"/>
      <c r="F361" s="142"/>
      <c r="G361" s="193" t="str">
        <f>CONCATENATE(Arkusz18!A2," - ",Arkusz18!B2," r.")</f>
        <v>01.05.2022 - 31.05.2022 r.</v>
      </c>
      <c r="H361" s="193"/>
      <c r="I361" s="193"/>
      <c r="J361" s="193"/>
      <c r="K361" s="193"/>
      <c r="L361" s="193"/>
      <c r="M361" s="193"/>
      <c r="N361" s="193"/>
      <c r="O361" s="193"/>
      <c r="P361" s="193"/>
      <c r="Q361" s="193"/>
      <c r="R361" s="193"/>
      <c r="S361" s="193"/>
      <c r="T361" s="193"/>
      <c r="U361" s="194"/>
    </row>
    <row r="362" spans="1:26" ht="73.5" customHeight="1" x14ac:dyDescent="0.25">
      <c r="C362" s="143"/>
      <c r="D362" s="144"/>
      <c r="E362" s="144"/>
      <c r="F362" s="144"/>
      <c r="G362" s="244" t="s">
        <v>60</v>
      </c>
      <c r="H362" s="245"/>
      <c r="I362" s="246"/>
      <c r="J362" s="244" t="s">
        <v>61</v>
      </c>
      <c r="K362" s="245"/>
      <c r="L362" s="246"/>
      <c r="M362" s="244" t="s">
        <v>62</v>
      </c>
      <c r="N362" s="245"/>
      <c r="O362" s="246"/>
      <c r="P362" s="244" t="s">
        <v>71</v>
      </c>
      <c r="Q362" s="245"/>
      <c r="R362" s="246"/>
      <c r="S362" s="244" t="s">
        <v>63</v>
      </c>
      <c r="T362" s="245"/>
      <c r="U362" s="247"/>
    </row>
    <row r="363" spans="1:26" x14ac:dyDescent="0.25">
      <c r="C363" s="242" t="str">
        <f>Arkusz6!B2</f>
        <v>IRAK</v>
      </c>
      <c r="D363" s="243"/>
      <c r="E363" s="243"/>
      <c r="F363" s="243"/>
      <c r="G363" s="135">
        <f>Arkusz6!C2</f>
        <v>0</v>
      </c>
      <c r="H363" s="135"/>
      <c r="I363" s="135"/>
      <c r="J363" s="135">
        <f>Arkusz6!D2</f>
        <v>0</v>
      </c>
      <c r="K363" s="135"/>
      <c r="L363" s="135"/>
      <c r="M363" s="135">
        <f>Arkusz6!E2</f>
        <v>0</v>
      </c>
      <c r="N363" s="135"/>
      <c r="O363" s="135"/>
      <c r="P363" s="135">
        <f>Arkusz6!F2</f>
        <v>63</v>
      </c>
      <c r="Q363" s="135"/>
      <c r="R363" s="135"/>
      <c r="S363" s="135">
        <f>Arkusz6!G2</f>
        <v>254</v>
      </c>
      <c r="T363" s="135"/>
      <c r="U363" s="135"/>
    </row>
    <row r="364" spans="1:26" x14ac:dyDescent="0.25">
      <c r="C364" s="233" t="str">
        <f>Arkusz6!B3</f>
        <v>BIAŁORUŚ</v>
      </c>
      <c r="D364" s="234"/>
      <c r="E364" s="234"/>
      <c r="F364" s="234"/>
      <c r="G364" s="241">
        <f>Arkusz6!C3</f>
        <v>7</v>
      </c>
      <c r="H364" s="241"/>
      <c r="I364" s="241"/>
      <c r="J364" s="241">
        <f>Arkusz6!D3</f>
        <v>235</v>
      </c>
      <c r="K364" s="241"/>
      <c r="L364" s="241"/>
      <c r="M364" s="241">
        <f>Arkusz6!E3</f>
        <v>0</v>
      </c>
      <c r="N364" s="241"/>
      <c r="O364" s="241"/>
      <c r="P364" s="241">
        <f>Arkusz6!F3</f>
        <v>1</v>
      </c>
      <c r="Q364" s="241"/>
      <c r="R364" s="241"/>
      <c r="S364" s="241">
        <f>Arkusz6!G3</f>
        <v>8</v>
      </c>
      <c r="T364" s="241"/>
      <c r="U364" s="241"/>
    </row>
    <row r="365" spans="1:26" x14ac:dyDescent="0.25">
      <c r="C365" s="242" t="str">
        <f>Arkusz6!B4</f>
        <v>ROSJA</v>
      </c>
      <c r="D365" s="243"/>
      <c r="E365" s="243"/>
      <c r="F365" s="243"/>
      <c r="G365" s="135">
        <f>Arkusz6!C4</f>
        <v>1</v>
      </c>
      <c r="H365" s="135"/>
      <c r="I365" s="135"/>
      <c r="J365" s="135">
        <f>Arkusz6!D4</f>
        <v>14</v>
      </c>
      <c r="K365" s="135"/>
      <c r="L365" s="135"/>
      <c r="M365" s="135">
        <f>Arkusz6!E4</f>
        <v>0</v>
      </c>
      <c r="N365" s="135"/>
      <c r="O365" s="135"/>
      <c r="P365" s="135">
        <f>Arkusz6!F4</f>
        <v>74</v>
      </c>
      <c r="Q365" s="135"/>
      <c r="R365" s="135"/>
      <c r="S365" s="135">
        <f>Arkusz6!G4</f>
        <v>45</v>
      </c>
      <c r="T365" s="135"/>
      <c r="U365" s="135"/>
    </row>
    <row r="366" spans="1:26" x14ac:dyDescent="0.25">
      <c r="C366" s="233" t="str">
        <f>Arkusz6!B5</f>
        <v>UKRAINA</v>
      </c>
      <c r="D366" s="234"/>
      <c r="E366" s="234"/>
      <c r="F366" s="234"/>
      <c r="G366" s="241">
        <f>Arkusz6!C5</f>
        <v>0</v>
      </c>
      <c r="H366" s="241"/>
      <c r="I366" s="241"/>
      <c r="J366" s="241">
        <f>Arkusz6!D5</f>
        <v>3</v>
      </c>
      <c r="K366" s="241"/>
      <c r="L366" s="241"/>
      <c r="M366" s="241">
        <f>Arkusz6!E5</f>
        <v>0</v>
      </c>
      <c r="N366" s="241"/>
      <c r="O366" s="241"/>
      <c r="P366" s="241">
        <f>Arkusz6!F5</f>
        <v>0</v>
      </c>
      <c r="Q366" s="241"/>
      <c r="R366" s="241"/>
      <c r="S366" s="241">
        <f>Arkusz6!G5</f>
        <v>96</v>
      </c>
      <c r="T366" s="241"/>
      <c r="U366" s="241"/>
    </row>
    <row r="367" spans="1:26" x14ac:dyDescent="0.25">
      <c r="C367" s="242" t="str">
        <f>Arkusz6!B6</f>
        <v>AFGANISTAN</v>
      </c>
      <c r="D367" s="243"/>
      <c r="E367" s="243"/>
      <c r="F367" s="243"/>
      <c r="G367" s="135">
        <f>Arkusz6!C6</f>
        <v>8</v>
      </c>
      <c r="H367" s="135"/>
      <c r="I367" s="135"/>
      <c r="J367" s="135">
        <f>Arkusz6!D6</f>
        <v>0</v>
      </c>
      <c r="K367" s="135"/>
      <c r="L367" s="135"/>
      <c r="M367" s="135">
        <f>Arkusz6!E6</f>
        <v>0</v>
      </c>
      <c r="N367" s="135"/>
      <c r="O367" s="135"/>
      <c r="P367" s="135">
        <f>Arkusz6!F6</f>
        <v>0</v>
      </c>
      <c r="Q367" s="135"/>
      <c r="R367" s="135"/>
      <c r="S367" s="135">
        <f>Arkusz6!G6</f>
        <v>50</v>
      </c>
      <c r="T367" s="135"/>
      <c r="U367" s="135"/>
    </row>
    <row r="368" spans="1:26" ht="15.75" thickBot="1" x14ac:dyDescent="0.3">
      <c r="C368" s="137" t="str">
        <f>Arkusz6!B7</f>
        <v>Pozostałe</v>
      </c>
      <c r="D368" s="138"/>
      <c r="E368" s="138"/>
      <c r="F368" s="138"/>
      <c r="G368" s="136">
        <f>Arkusz6!C7</f>
        <v>11</v>
      </c>
      <c r="H368" s="136"/>
      <c r="I368" s="136"/>
      <c r="J368" s="136">
        <f>Arkusz6!D7</f>
        <v>3</v>
      </c>
      <c r="K368" s="136"/>
      <c r="L368" s="136"/>
      <c r="M368" s="136">
        <f>Arkusz6!E7</f>
        <v>0</v>
      </c>
      <c r="N368" s="136"/>
      <c r="O368" s="136"/>
      <c r="P368" s="136">
        <f>Arkusz6!F7</f>
        <v>39</v>
      </c>
      <c r="Q368" s="136"/>
      <c r="R368" s="136"/>
      <c r="S368" s="136">
        <f>Arkusz6!G7</f>
        <v>134</v>
      </c>
      <c r="T368" s="136"/>
      <c r="U368" s="136"/>
    </row>
    <row r="369" spans="1:25" ht="15.75" thickBot="1" x14ac:dyDescent="0.3">
      <c r="C369" s="139" t="s">
        <v>1</v>
      </c>
      <c r="D369" s="140"/>
      <c r="E369" s="140"/>
      <c r="F369" s="140"/>
      <c r="G369" s="88">
        <f>SUM(G363:I368)</f>
        <v>27</v>
      </c>
      <c r="H369" s="88"/>
      <c r="I369" s="88"/>
      <c r="J369" s="88">
        <f t="shared" ref="J369" si="12">SUM(J363:L368)</f>
        <v>255</v>
      </c>
      <c r="K369" s="88"/>
      <c r="L369" s="88"/>
      <c r="M369" s="88">
        <f t="shared" ref="M369" si="13">SUM(M363:O368)</f>
        <v>0</v>
      </c>
      <c r="N369" s="88"/>
      <c r="O369" s="88"/>
      <c r="P369" s="88">
        <f t="shared" ref="P369" si="14">SUM(P363:R368)</f>
        <v>177</v>
      </c>
      <c r="Q369" s="88"/>
      <c r="R369" s="88"/>
      <c r="S369" s="88">
        <f>SUM(S363:U368)</f>
        <v>587</v>
      </c>
      <c r="T369" s="88"/>
      <c r="U369" s="89"/>
    </row>
    <row r="372" spans="1:25" ht="15.75" thickBot="1" x14ac:dyDescent="0.3"/>
    <row r="373" spans="1:25" x14ac:dyDescent="0.25">
      <c r="C373" s="141" t="s">
        <v>0</v>
      </c>
      <c r="D373" s="142"/>
      <c r="E373" s="142"/>
      <c r="F373" s="142"/>
      <c r="G373" s="193" t="str">
        <f>CONCATENATE(Arkusz18!C2," - ",Arkusz18!B2," r.")</f>
        <v>01.01.2022 - 31.05.2022 r.</v>
      </c>
      <c r="H373" s="193"/>
      <c r="I373" s="193"/>
      <c r="J373" s="193"/>
      <c r="K373" s="193"/>
      <c r="L373" s="193"/>
      <c r="M373" s="193"/>
      <c r="N373" s="193"/>
      <c r="O373" s="193"/>
      <c r="P373" s="193"/>
      <c r="Q373" s="193"/>
      <c r="R373" s="193"/>
      <c r="S373" s="193"/>
      <c r="T373" s="193"/>
      <c r="U373" s="194"/>
    </row>
    <row r="374" spans="1:25" ht="71.25" customHeight="1" x14ac:dyDescent="0.25">
      <c r="C374" s="143"/>
      <c r="D374" s="144"/>
      <c r="E374" s="144"/>
      <c r="F374" s="144"/>
      <c r="G374" s="244" t="s">
        <v>60</v>
      </c>
      <c r="H374" s="245"/>
      <c r="I374" s="246"/>
      <c r="J374" s="244" t="s">
        <v>61</v>
      </c>
      <c r="K374" s="245"/>
      <c r="L374" s="246"/>
      <c r="M374" s="244" t="s">
        <v>62</v>
      </c>
      <c r="N374" s="245"/>
      <c r="O374" s="246"/>
      <c r="P374" s="244" t="s">
        <v>71</v>
      </c>
      <c r="Q374" s="245"/>
      <c r="R374" s="246"/>
      <c r="S374" s="244" t="s">
        <v>63</v>
      </c>
      <c r="T374" s="245"/>
      <c r="U374" s="247"/>
    </row>
    <row r="375" spans="1:25" x14ac:dyDescent="0.25">
      <c r="C375" s="242" t="str">
        <f>Arkusz7!B2</f>
        <v>BIAŁORUŚ</v>
      </c>
      <c r="D375" s="243"/>
      <c r="E375" s="243"/>
      <c r="F375" s="243"/>
      <c r="G375" s="135">
        <f>Arkusz7!C2</f>
        <v>85</v>
      </c>
      <c r="H375" s="135"/>
      <c r="I375" s="135"/>
      <c r="J375" s="135">
        <f>Arkusz7!D2</f>
        <v>1556</v>
      </c>
      <c r="K375" s="135"/>
      <c r="L375" s="135"/>
      <c r="M375" s="135">
        <f>Arkusz7!E2</f>
        <v>0</v>
      </c>
      <c r="N375" s="135"/>
      <c r="O375" s="135"/>
      <c r="P375" s="135">
        <f>Arkusz7!F2</f>
        <v>4</v>
      </c>
      <c r="Q375" s="135"/>
      <c r="R375" s="135"/>
      <c r="S375" s="135">
        <f>Arkusz7!G2</f>
        <v>41</v>
      </c>
      <c r="T375" s="135"/>
      <c r="U375" s="135"/>
    </row>
    <row r="376" spans="1:25" x14ac:dyDescent="0.25">
      <c r="C376" s="233" t="str">
        <f>Arkusz7!B3</f>
        <v>IRAK</v>
      </c>
      <c r="D376" s="234"/>
      <c r="E376" s="234"/>
      <c r="F376" s="234"/>
      <c r="G376" s="241">
        <f>Arkusz7!C3</f>
        <v>0</v>
      </c>
      <c r="H376" s="241"/>
      <c r="I376" s="241"/>
      <c r="J376" s="241">
        <f>Arkusz7!D3</f>
        <v>6</v>
      </c>
      <c r="K376" s="241"/>
      <c r="L376" s="241"/>
      <c r="M376" s="241">
        <f>Arkusz7!E3</f>
        <v>0</v>
      </c>
      <c r="N376" s="241"/>
      <c r="O376" s="241"/>
      <c r="P376" s="241">
        <f>Arkusz7!F3</f>
        <v>226</v>
      </c>
      <c r="Q376" s="241"/>
      <c r="R376" s="241"/>
      <c r="S376" s="241">
        <f>Arkusz7!G3</f>
        <v>851</v>
      </c>
      <c r="T376" s="241"/>
      <c r="U376" s="241"/>
    </row>
    <row r="377" spans="1:25" x14ac:dyDescent="0.25">
      <c r="C377" s="242" t="str">
        <f>Arkusz7!B4</f>
        <v>ROSJA</v>
      </c>
      <c r="D377" s="243"/>
      <c r="E377" s="243"/>
      <c r="F377" s="243"/>
      <c r="G377" s="135">
        <f>Arkusz7!C4</f>
        <v>8</v>
      </c>
      <c r="H377" s="135"/>
      <c r="I377" s="135"/>
      <c r="J377" s="135">
        <f>Arkusz7!D4</f>
        <v>31</v>
      </c>
      <c r="K377" s="135"/>
      <c r="L377" s="135"/>
      <c r="M377" s="135">
        <f>Arkusz7!E4</f>
        <v>0</v>
      </c>
      <c r="N377" s="135"/>
      <c r="O377" s="135"/>
      <c r="P377" s="135">
        <f>Arkusz7!F4</f>
        <v>268</v>
      </c>
      <c r="Q377" s="135"/>
      <c r="R377" s="135"/>
      <c r="S377" s="135">
        <f>Arkusz7!G4</f>
        <v>111</v>
      </c>
      <c r="T377" s="135"/>
      <c r="U377" s="135"/>
    </row>
    <row r="378" spans="1:25" x14ac:dyDescent="0.25">
      <c r="C378" s="233" t="str">
        <f>Arkusz7!B5</f>
        <v>AFGANISTAN</v>
      </c>
      <c r="D378" s="234"/>
      <c r="E378" s="234"/>
      <c r="F378" s="234"/>
      <c r="G378" s="241">
        <f>Arkusz7!C5</f>
        <v>40</v>
      </c>
      <c r="H378" s="241"/>
      <c r="I378" s="241"/>
      <c r="J378" s="241">
        <f>Arkusz7!D5</f>
        <v>1</v>
      </c>
      <c r="K378" s="241"/>
      <c r="L378" s="241"/>
      <c r="M378" s="241">
        <f>Arkusz7!E5</f>
        <v>0</v>
      </c>
      <c r="N378" s="241"/>
      <c r="O378" s="241"/>
      <c r="P378" s="241">
        <f>Arkusz7!F5</f>
        <v>2</v>
      </c>
      <c r="Q378" s="241"/>
      <c r="R378" s="241"/>
      <c r="S378" s="241">
        <f>Arkusz7!G5</f>
        <v>355</v>
      </c>
      <c r="T378" s="241"/>
      <c r="U378" s="241"/>
    </row>
    <row r="379" spans="1:25" x14ac:dyDescent="0.25">
      <c r="C379" s="242" t="str">
        <f>Arkusz7!B6</f>
        <v>UKRAINA</v>
      </c>
      <c r="D379" s="243"/>
      <c r="E379" s="243"/>
      <c r="F379" s="243"/>
      <c r="G379" s="135">
        <f>Arkusz7!C6</f>
        <v>0</v>
      </c>
      <c r="H379" s="135"/>
      <c r="I379" s="135"/>
      <c r="J379" s="135">
        <f>Arkusz7!D6</f>
        <v>6</v>
      </c>
      <c r="K379" s="135"/>
      <c r="L379" s="135"/>
      <c r="M379" s="135">
        <f>Arkusz7!E6</f>
        <v>0</v>
      </c>
      <c r="N379" s="135"/>
      <c r="O379" s="135"/>
      <c r="P379" s="135">
        <f>Arkusz7!F6</f>
        <v>25</v>
      </c>
      <c r="Q379" s="135"/>
      <c r="R379" s="135"/>
      <c r="S379" s="135">
        <f>Arkusz7!G6</f>
        <v>284</v>
      </c>
      <c r="T379" s="135"/>
      <c r="U379" s="135"/>
    </row>
    <row r="380" spans="1:25" ht="15.75" thickBot="1" x14ac:dyDescent="0.3">
      <c r="C380" s="137" t="str">
        <f>Arkusz7!B7</f>
        <v>Pozostałe</v>
      </c>
      <c r="D380" s="138"/>
      <c r="E380" s="138"/>
      <c r="F380" s="138"/>
      <c r="G380" s="136">
        <f>Arkusz7!C7</f>
        <v>35</v>
      </c>
      <c r="H380" s="136"/>
      <c r="I380" s="136"/>
      <c r="J380" s="136">
        <f>Arkusz7!D7</f>
        <v>31</v>
      </c>
      <c r="K380" s="136"/>
      <c r="L380" s="136"/>
      <c r="M380" s="136">
        <f>Arkusz7!E7</f>
        <v>0</v>
      </c>
      <c r="N380" s="136"/>
      <c r="O380" s="136"/>
      <c r="P380" s="136">
        <f>Arkusz7!F7</f>
        <v>120</v>
      </c>
      <c r="Q380" s="136"/>
      <c r="R380" s="136"/>
      <c r="S380" s="136">
        <f>Arkusz7!G7</f>
        <v>419</v>
      </c>
      <c r="T380" s="136"/>
      <c r="U380" s="136"/>
    </row>
    <row r="381" spans="1:25" ht="15.75" thickBot="1" x14ac:dyDescent="0.3">
      <c r="C381" s="139" t="s">
        <v>1</v>
      </c>
      <c r="D381" s="140"/>
      <c r="E381" s="140"/>
      <c r="F381" s="140"/>
      <c r="G381" s="88">
        <f>SUM(G375:I380)</f>
        <v>168</v>
      </c>
      <c r="H381" s="88"/>
      <c r="I381" s="88"/>
      <c r="J381" s="88">
        <f t="shared" ref="J381" si="15">SUM(J375:L380)</f>
        <v>1631</v>
      </c>
      <c r="K381" s="88"/>
      <c r="L381" s="88"/>
      <c r="M381" s="88">
        <f t="shared" ref="M381" si="16">SUM(M375:O380)</f>
        <v>0</v>
      </c>
      <c r="N381" s="88"/>
      <c r="O381" s="88"/>
      <c r="P381" s="88">
        <f t="shared" ref="P381" si="17">SUM(P375:R380)</f>
        <v>645</v>
      </c>
      <c r="Q381" s="88"/>
      <c r="R381" s="88"/>
      <c r="S381" s="88">
        <f>SUM(S375:U380)</f>
        <v>2061</v>
      </c>
      <c r="T381" s="88"/>
      <c r="U381" s="89"/>
    </row>
    <row r="384" spans="1:25" x14ac:dyDescent="0.25">
      <c r="A384" s="110"/>
      <c r="B384" s="110"/>
      <c r="C384" s="110"/>
      <c r="D384" s="110"/>
      <c r="E384" s="110"/>
      <c r="F384" s="110"/>
      <c r="G384" s="110"/>
      <c r="H384" s="110"/>
      <c r="I384" s="110"/>
      <c r="J384" s="110"/>
      <c r="K384" s="110"/>
      <c r="L384" s="110"/>
      <c r="M384" s="110"/>
      <c r="N384" s="110"/>
      <c r="O384" s="110"/>
      <c r="P384" s="110"/>
      <c r="Q384" s="110"/>
      <c r="R384" s="110"/>
      <c r="S384" s="110"/>
      <c r="T384" s="110"/>
      <c r="U384" s="110"/>
      <c r="V384" s="110"/>
      <c r="W384" s="110"/>
      <c r="X384" s="110"/>
      <c r="Y384" s="110"/>
    </row>
    <row r="385" spans="1:25" x14ac:dyDescent="0.25">
      <c r="A385" s="110"/>
      <c r="B385" s="110"/>
      <c r="C385" s="110"/>
      <c r="D385" s="110"/>
      <c r="E385" s="110"/>
      <c r="F385" s="110"/>
      <c r="G385" s="110"/>
      <c r="H385" s="110"/>
      <c r="I385" s="110"/>
      <c r="J385" s="110"/>
      <c r="K385" s="110"/>
      <c r="L385" s="110"/>
      <c r="M385" s="110"/>
      <c r="N385" s="110"/>
      <c r="O385" s="110"/>
      <c r="P385" s="110"/>
      <c r="Q385" s="110"/>
      <c r="R385" s="110"/>
      <c r="S385" s="110"/>
      <c r="T385" s="110"/>
      <c r="U385" s="110"/>
      <c r="V385" s="110"/>
      <c r="W385" s="110"/>
      <c r="X385" s="110"/>
      <c r="Y385" s="110"/>
    </row>
    <row r="386" spans="1:25" x14ac:dyDescent="0.25">
      <c r="A386" s="110"/>
      <c r="B386" s="110"/>
      <c r="C386" s="110"/>
      <c r="D386" s="110"/>
      <c r="E386" s="110"/>
      <c r="F386" s="110"/>
      <c r="G386" s="110"/>
      <c r="H386" s="110"/>
      <c r="I386" s="110"/>
      <c r="J386" s="110"/>
      <c r="K386" s="110"/>
      <c r="L386" s="110"/>
      <c r="M386" s="110"/>
      <c r="N386" s="110"/>
      <c r="O386" s="110"/>
      <c r="P386" s="110"/>
      <c r="Q386" s="110"/>
      <c r="R386" s="110"/>
      <c r="S386" s="110"/>
      <c r="T386" s="110"/>
      <c r="U386" s="110"/>
      <c r="V386" s="110"/>
      <c r="W386" s="110"/>
      <c r="X386" s="110"/>
      <c r="Y386" s="110"/>
    </row>
    <row r="387" spans="1:25" x14ac:dyDescent="0.25">
      <c r="A387" s="110"/>
      <c r="B387" s="110"/>
      <c r="C387" s="110"/>
      <c r="D387" s="110"/>
      <c r="E387" s="110"/>
      <c r="F387" s="110"/>
      <c r="G387" s="110"/>
      <c r="H387" s="110"/>
      <c r="I387" s="110"/>
      <c r="J387" s="110"/>
      <c r="K387" s="110"/>
      <c r="L387" s="110"/>
      <c r="M387" s="110"/>
      <c r="N387" s="110"/>
      <c r="O387" s="110"/>
      <c r="P387" s="110"/>
      <c r="Q387" s="110"/>
      <c r="R387" s="110"/>
      <c r="S387" s="110"/>
      <c r="T387" s="110"/>
      <c r="U387" s="110"/>
      <c r="V387" s="110"/>
      <c r="W387" s="110"/>
      <c r="X387" s="110"/>
      <c r="Y387" s="110"/>
    </row>
    <row r="388" spans="1:25" x14ac:dyDescent="0.25">
      <c r="A388" s="110"/>
      <c r="B388" s="110"/>
      <c r="C388" s="110"/>
      <c r="D388" s="110"/>
      <c r="E388" s="110"/>
      <c r="F388" s="110"/>
      <c r="G388" s="110"/>
      <c r="H388" s="110"/>
      <c r="I388" s="110"/>
      <c r="J388" s="110"/>
      <c r="K388" s="110"/>
      <c r="L388" s="110"/>
      <c r="M388" s="110"/>
      <c r="N388" s="110"/>
      <c r="O388" s="110"/>
      <c r="P388" s="110"/>
      <c r="Q388" s="110"/>
      <c r="R388" s="110"/>
      <c r="S388" s="110"/>
      <c r="T388" s="110"/>
      <c r="U388" s="110"/>
      <c r="V388" s="110"/>
      <c r="W388" s="110"/>
      <c r="X388" s="110"/>
      <c r="Y388" s="110"/>
    </row>
    <row r="389" spans="1:25" x14ac:dyDescent="0.25">
      <c r="A389" s="110"/>
      <c r="B389" s="110"/>
      <c r="C389" s="110"/>
      <c r="D389" s="110"/>
      <c r="E389" s="110"/>
      <c r="F389" s="110"/>
      <c r="G389" s="110"/>
      <c r="H389" s="110"/>
      <c r="I389" s="110"/>
      <c r="J389" s="110"/>
      <c r="K389" s="110"/>
      <c r="L389" s="110"/>
      <c r="M389" s="110"/>
      <c r="N389" s="110"/>
      <c r="O389" s="110"/>
      <c r="P389" s="110"/>
      <c r="Q389" s="110"/>
      <c r="R389" s="110"/>
      <c r="S389" s="110"/>
      <c r="T389" s="110"/>
      <c r="U389" s="110"/>
      <c r="V389" s="110"/>
      <c r="W389" s="110"/>
      <c r="X389" s="110"/>
      <c r="Y389" s="110"/>
    </row>
    <row r="390" spans="1:25" x14ac:dyDescent="0.25">
      <c r="A390" s="110"/>
      <c r="B390" s="110"/>
      <c r="C390" s="110"/>
      <c r="D390" s="110"/>
      <c r="E390" s="110"/>
      <c r="F390" s="110"/>
      <c r="G390" s="110"/>
      <c r="H390" s="110"/>
      <c r="I390" s="110"/>
      <c r="J390" s="110"/>
      <c r="K390" s="110"/>
      <c r="L390" s="110"/>
      <c r="M390" s="110"/>
      <c r="N390" s="110"/>
      <c r="O390" s="110"/>
      <c r="P390" s="110"/>
      <c r="Q390" s="110"/>
      <c r="R390" s="110"/>
      <c r="S390" s="110"/>
      <c r="T390" s="110"/>
      <c r="U390" s="110"/>
      <c r="V390" s="110"/>
      <c r="W390" s="110"/>
      <c r="X390" s="110"/>
      <c r="Y390" s="110"/>
    </row>
    <row r="391" spans="1:25" x14ac:dyDescent="0.25">
      <c r="A391" s="110"/>
      <c r="B391" s="110"/>
      <c r="C391" s="110"/>
      <c r="D391" s="110"/>
      <c r="E391" s="110"/>
      <c r="F391" s="110"/>
      <c r="G391" s="110"/>
      <c r="H391" s="110"/>
      <c r="I391" s="110"/>
      <c r="J391" s="110"/>
      <c r="K391" s="110"/>
      <c r="L391" s="110"/>
      <c r="M391" s="110"/>
      <c r="N391" s="110"/>
      <c r="O391" s="110"/>
      <c r="P391" s="110"/>
      <c r="Q391" s="110"/>
      <c r="R391" s="110"/>
      <c r="S391" s="110"/>
      <c r="T391" s="110"/>
      <c r="U391" s="110"/>
      <c r="V391" s="110"/>
      <c r="W391" s="110"/>
      <c r="X391" s="110"/>
      <c r="Y391" s="110"/>
    </row>
    <row r="392" spans="1:25" x14ac:dyDescent="0.25">
      <c r="A392" s="110"/>
      <c r="B392" s="110"/>
      <c r="C392" s="110"/>
      <c r="D392" s="110"/>
      <c r="E392" s="110"/>
      <c r="F392" s="110"/>
      <c r="G392" s="110"/>
      <c r="H392" s="110"/>
      <c r="I392" s="110"/>
      <c r="J392" s="110"/>
      <c r="K392" s="110"/>
      <c r="L392" s="110"/>
      <c r="M392" s="110"/>
      <c r="N392" s="110"/>
      <c r="O392" s="110"/>
      <c r="P392" s="110"/>
      <c r="Q392" s="110"/>
      <c r="R392" s="110"/>
      <c r="S392" s="110"/>
      <c r="T392" s="110"/>
      <c r="U392" s="110"/>
      <c r="V392" s="110"/>
      <c r="W392" s="110"/>
      <c r="X392" s="110"/>
      <c r="Y392" s="110"/>
    </row>
    <row r="393" spans="1:25" x14ac:dyDescent="0.25">
      <c r="A393" s="110"/>
      <c r="B393" s="110"/>
      <c r="C393" s="110"/>
      <c r="D393" s="110"/>
      <c r="E393" s="110"/>
      <c r="F393" s="110"/>
      <c r="G393" s="110"/>
      <c r="H393" s="110"/>
      <c r="I393" s="110"/>
      <c r="J393" s="110"/>
      <c r="K393" s="110"/>
      <c r="L393" s="110"/>
      <c r="M393" s="110"/>
      <c r="N393" s="110"/>
      <c r="O393" s="110"/>
      <c r="P393" s="110"/>
      <c r="Q393" s="110"/>
      <c r="R393" s="110"/>
      <c r="S393" s="110"/>
      <c r="T393" s="110"/>
      <c r="U393" s="110"/>
      <c r="V393" s="110"/>
      <c r="W393" s="110"/>
      <c r="X393" s="110"/>
      <c r="Y393" s="110"/>
    </row>
    <row r="396" spans="1:25" x14ac:dyDescent="0.25">
      <c r="A396" s="66" t="s">
        <v>147</v>
      </c>
      <c r="B396" s="66"/>
      <c r="C396" s="66"/>
      <c r="D396" s="66"/>
      <c r="E396" s="66"/>
      <c r="F396" s="66"/>
      <c r="G396" s="66"/>
      <c r="H396" s="66"/>
      <c r="I396" s="66"/>
      <c r="J396" s="66"/>
      <c r="K396" s="66"/>
      <c r="L396" s="66"/>
      <c r="M396" s="66"/>
      <c r="N396" s="66"/>
      <c r="O396" s="66"/>
      <c r="P396" s="66"/>
      <c r="Q396" s="66"/>
      <c r="R396" s="66"/>
      <c r="S396" s="66"/>
      <c r="T396" s="66"/>
      <c r="U396" s="66"/>
      <c r="V396" s="66"/>
      <c r="W396" s="66"/>
      <c r="X396" s="66"/>
      <c r="Y396" s="66"/>
    </row>
    <row r="397" spans="1:25" x14ac:dyDescent="0.25">
      <c r="A397" s="66"/>
      <c r="B397" s="66"/>
      <c r="C397" s="66"/>
      <c r="D397" s="66"/>
      <c r="E397" s="66"/>
      <c r="F397" s="66"/>
      <c r="G397" s="66"/>
      <c r="H397" s="66"/>
      <c r="I397" s="66"/>
      <c r="J397" s="66"/>
      <c r="K397" s="66"/>
      <c r="L397" s="66"/>
      <c r="M397" s="66"/>
      <c r="N397" s="66"/>
      <c r="O397" s="66"/>
      <c r="P397" s="66"/>
      <c r="Q397" s="66"/>
      <c r="R397" s="66"/>
      <c r="S397" s="66"/>
      <c r="T397" s="66"/>
      <c r="U397" s="66"/>
      <c r="V397" s="66"/>
      <c r="W397" s="66"/>
      <c r="X397" s="66"/>
      <c r="Y397" s="66"/>
    </row>
    <row r="398" spans="1:25" x14ac:dyDescent="0.25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</row>
    <row r="399" spans="1:25" ht="15.75" thickBot="1" x14ac:dyDescent="0.3"/>
    <row r="400" spans="1:25" ht="30" customHeight="1" x14ac:dyDescent="0.25">
      <c r="B400" s="141" t="s">
        <v>9</v>
      </c>
      <c r="C400" s="142"/>
      <c r="D400" s="142"/>
      <c r="E400" s="142"/>
      <c r="F400" s="142"/>
      <c r="G400" s="142"/>
      <c r="H400" s="142"/>
      <c r="I400" s="142"/>
      <c r="J400" s="145" t="str">
        <f>Arkusz8!C6</f>
        <v>27.04.2022 - 03.05.2022</v>
      </c>
      <c r="K400" s="145"/>
      <c r="L400" s="145"/>
      <c r="M400" s="145" t="str">
        <f>Arkusz8!C10</f>
        <v>04.05.2022 - 10.05.2022</v>
      </c>
      <c r="N400" s="145"/>
      <c r="O400" s="145"/>
      <c r="P400" s="145" t="str">
        <f>Arkusz8!C9</f>
        <v>11.05.2022 - 17.05.2022</v>
      </c>
      <c r="Q400" s="145"/>
      <c r="R400" s="145"/>
      <c r="S400" s="145" t="str">
        <f>Arkusz8!C8</f>
        <v>18.05.2022 - 24.05.2022</v>
      </c>
      <c r="T400" s="145"/>
      <c r="U400" s="145"/>
      <c r="V400" s="145" t="str">
        <f>Arkusz8!C7</f>
        <v>25.05.2022 - 31.05.2022</v>
      </c>
      <c r="W400" s="145"/>
      <c r="X400" s="176"/>
    </row>
    <row r="401" spans="2:24" x14ac:dyDescent="0.25">
      <c r="B401" s="259" t="s">
        <v>29</v>
      </c>
      <c r="C401" s="260"/>
      <c r="D401" s="260"/>
      <c r="E401" s="260"/>
      <c r="F401" s="260"/>
      <c r="G401" s="260"/>
      <c r="H401" s="260"/>
      <c r="I401" s="260"/>
      <c r="J401" s="175">
        <f>Arkusz8!A6</f>
        <v>651</v>
      </c>
      <c r="K401" s="175"/>
      <c r="L401" s="175"/>
      <c r="M401" s="175">
        <f>Arkusz8!A5</f>
        <v>651</v>
      </c>
      <c r="N401" s="175"/>
      <c r="O401" s="175"/>
      <c r="P401" s="175">
        <f>Arkusz8!A4</f>
        <v>651</v>
      </c>
      <c r="Q401" s="175"/>
      <c r="R401" s="175"/>
      <c r="S401" s="175">
        <f>Arkusz8!A3</f>
        <v>651</v>
      </c>
      <c r="T401" s="175"/>
      <c r="U401" s="175"/>
      <c r="V401" s="175">
        <f>Arkusz8!A2</f>
        <v>651</v>
      </c>
      <c r="W401" s="175"/>
      <c r="X401" s="175"/>
    </row>
    <row r="402" spans="2:24" x14ac:dyDescent="0.25">
      <c r="B402" s="257" t="s">
        <v>5</v>
      </c>
      <c r="C402" s="258"/>
      <c r="D402" s="258"/>
      <c r="E402" s="258"/>
      <c r="F402" s="258"/>
      <c r="G402" s="258"/>
      <c r="H402" s="258"/>
      <c r="I402" s="258"/>
      <c r="J402" s="135">
        <f>Arkusz8!A11</f>
        <v>3484</v>
      </c>
      <c r="K402" s="135"/>
      <c r="L402" s="135"/>
      <c r="M402" s="135">
        <f>Arkusz8!A10</f>
        <v>3484</v>
      </c>
      <c r="N402" s="135"/>
      <c r="O402" s="135"/>
      <c r="P402" s="135">
        <f>Arkusz8!A9</f>
        <v>3484</v>
      </c>
      <c r="Q402" s="135"/>
      <c r="R402" s="135"/>
      <c r="S402" s="135">
        <f>Arkusz8!A8</f>
        <v>3484</v>
      </c>
      <c r="T402" s="135"/>
      <c r="U402" s="135"/>
      <c r="V402" s="135">
        <f>Arkusz8!A7</f>
        <v>3484</v>
      </c>
      <c r="W402" s="135"/>
      <c r="X402" s="135"/>
    </row>
    <row r="403" spans="2:24" x14ac:dyDescent="0.25">
      <c r="B403" s="259" t="s">
        <v>6</v>
      </c>
      <c r="C403" s="260"/>
      <c r="D403" s="260"/>
      <c r="E403" s="260"/>
      <c r="F403" s="260"/>
      <c r="G403" s="260"/>
      <c r="H403" s="260"/>
      <c r="I403" s="260"/>
      <c r="J403" s="175">
        <f>Arkusz8!A16</f>
        <v>0</v>
      </c>
      <c r="K403" s="175"/>
      <c r="L403" s="175"/>
      <c r="M403" s="175">
        <f>Arkusz8!A15</f>
        <v>0</v>
      </c>
      <c r="N403" s="175"/>
      <c r="O403" s="175"/>
      <c r="P403" s="175">
        <f>Arkusz8!A14</f>
        <v>0</v>
      </c>
      <c r="Q403" s="175"/>
      <c r="R403" s="175"/>
      <c r="S403" s="175">
        <f>Arkusz8!A13</f>
        <v>0</v>
      </c>
      <c r="T403" s="175"/>
      <c r="U403" s="175"/>
      <c r="V403" s="175">
        <f>Arkusz8!A12</f>
        <v>0</v>
      </c>
      <c r="W403" s="175"/>
      <c r="X403" s="175"/>
    </row>
    <row r="404" spans="2:24" x14ac:dyDescent="0.25">
      <c r="B404" s="179" t="s">
        <v>7</v>
      </c>
      <c r="C404" s="180"/>
      <c r="D404" s="180"/>
      <c r="E404" s="180"/>
      <c r="F404" s="180"/>
      <c r="G404" s="180"/>
      <c r="H404" s="180"/>
      <c r="I404" s="180"/>
      <c r="J404" s="135">
        <f>Arkusz8!A21</f>
        <v>0</v>
      </c>
      <c r="K404" s="135"/>
      <c r="L404" s="135"/>
      <c r="M404" s="135">
        <f>Arkusz8!A20</f>
        <v>0</v>
      </c>
      <c r="N404" s="135"/>
      <c r="O404" s="135"/>
      <c r="P404" s="135">
        <f>Arkusz8!A19</f>
        <v>0</v>
      </c>
      <c r="Q404" s="135"/>
      <c r="R404" s="135"/>
      <c r="S404" s="135">
        <f>Arkusz8!A18</f>
        <v>0</v>
      </c>
      <c r="T404" s="135"/>
      <c r="U404" s="135"/>
      <c r="V404" s="135">
        <f>Arkusz8!A17</f>
        <v>0</v>
      </c>
      <c r="W404" s="135"/>
      <c r="X404" s="135"/>
    </row>
    <row r="405" spans="2:24" ht="15.75" thickBot="1" x14ac:dyDescent="0.3">
      <c r="B405" s="146" t="s">
        <v>92</v>
      </c>
      <c r="C405" s="147"/>
      <c r="D405" s="147"/>
      <c r="E405" s="147"/>
      <c r="F405" s="147"/>
      <c r="G405" s="147"/>
      <c r="H405" s="147"/>
      <c r="I405" s="147"/>
      <c r="J405" s="174">
        <f>Arkusz8!A26</f>
        <v>8</v>
      </c>
      <c r="K405" s="174"/>
      <c r="L405" s="174"/>
      <c r="M405" s="174">
        <f>Arkusz8!A25</f>
        <v>8</v>
      </c>
      <c r="N405" s="174"/>
      <c r="O405" s="174"/>
      <c r="P405" s="174">
        <f>Arkusz8!A24</f>
        <v>8</v>
      </c>
      <c r="Q405" s="174"/>
      <c r="R405" s="174"/>
      <c r="S405" s="174">
        <f>Arkusz8!A23</f>
        <v>8</v>
      </c>
      <c r="T405" s="174"/>
      <c r="U405" s="174"/>
      <c r="V405" s="174">
        <f>Arkusz8!A22</f>
        <v>8</v>
      </c>
      <c r="W405" s="174"/>
      <c r="X405" s="174"/>
    </row>
    <row r="406" spans="2:24" ht="15.75" thickBot="1" x14ac:dyDescent="0.3">
      <c r="B406" s="159" t="s">
        <v>93</v>
      </c>
      <c r="C406" s="160"/>
      <c r="D406" s="160"/>
      <c r="E406" s="160"/>
      <c r="F406" s="160"/>
      <c r="G406" s="160"/>
      <c r="H406" s="160"/>
      <c r="I406" s="160"/>
      <c r="J406" s="133">
        <f>SUM(J401,J402,J405)</f>
        <v>4143</v>
      </c>
      <c r="K406" s="133"/>
      <c r="L406" s="133"/>
      <c r="M406" s="133">
        <f>SUM(M401,M402,M405)</f>
        <v>4143</v>
      </c>
      <c r="N406" s="133"/>
      <c r="O406" s="133"/>
      <c r="P406" s="133">
        <f>SUM(P401,P402,P405)</f>
        <v>4143</v>
      </c>
      <c r="Q406" s="133"/>
      <c r="R406" s="133"/>
      <c r="S406" s="133">
        <f>SUM(S401,S402,S405)</f>
        <v>4143</v>
      </c>
      <c r="T406" s="133"/>
      <c r="U406" s="133"/>
      <c r="V406" s="133">
        <f>SUM(V401,V402,V405)</f>
        <v>4143</v>
      </c>
      <c r="W406" s="133"/>
      <c r="X406" s="134"/>
    </row>
    <row r="407" spans="2:24" x14ac:dyDescent="0.25">
      <c r="B407" s="22"/>
      <c r="C407" s="22"/>
      <c r="D407" s="22"/>
      <c r="E407" s="22"/>
      <c r="F407" s="22"/>
      <c r="G407" s="22"/>
      <c r="H407" s="22"/>
      <c r="I407" s="22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</row>
    <row r="408" spans="2:24" x14ac:dyDescent="0.25">
      <c r="B408" s="22"/>
      <c r="C408" s="22"/>
      <c r="D408" s="22"/>
      <c r="E408" s="22"/>
      <c r="F408" s="22"/>
      <c r="G408" s="22"/>
      <c r="H408" s="22"/>
      <c r="I408" s="22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</row>
    <row r="409" spans="2:24" x14ac:dyDescent="0.25">
      <c r="B409" s="22"/>
      <c r="C409" s="22"/>
      <c r="D409" s="22"/>
      <c r="E409" s="22"/>
      <c r="F409" s="22"/>
      <c r="G409" s="22"/>
      <c r="H409" s="22"/>
      <c r="I409" s="22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</row>
    <row r="410" spans="2:24" x14ac:dyDescent="0.25">
      <c r="B410" s="22"/>
      <c r="C410" s="22"/>
      <c r="D410" s="22"/>
      <c r="E410" s="22"/>
      <c r="F410" s="22"/>
      <c r="G410" s="22"/>
      <c r="H410" s="22"/>
      <c r="I410" s="22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</row>
    <row r="411" spans="2:24" x14ac:dyDescent="0.25">
      <c r="B411" s="22"/>
      <c r="C411" s="22"/>
      <c r="D411" s="22"/>
      <c r="E411" s="22"/>
      <c r="F411" s="22"/>
      <c r="G411" s="22"/>
      <c r="H411" s="22"/>
      <c r="I411" s="22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</row>
    <row r="412" spans="2:24" x14ac:dyDescent="0.25">
      <c r="B412" s="22"/>
      <c r="C412" s="22"/>
      <c r="D412" s="22"/>
      <c r="E412" s="22"/>
      <c r="F412" s="22"/>
      <c r="G412" s="22"/>
      <c r="H412" s="22"/>
      <c r="I412" s="22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</row>
    <row r="427" spans="1:25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</row>
    <row r="428" spans="1:25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</row>
    <row r="429" spans="1:25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</row>
    <row r="430" spans="1:25" x14ac:dyDescent="0.25">
      <c r="A430" s="24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</row>
    <row r="431" spans="1:25" x14ac:dyDescent="0.25">
      <c r="A431" s="55"/>
      <c r="B431" s="55"/>
      <c r="C431" s="55"/>
      <c r="D431" s="55"/>
      <c r="E431" s="55"/>
      <c r="F431" s="55"/>
      <c r="G431" s="55"/>
      <c r="H431" s="55"/>
      <c r="I431" s="55"/>
      <c r="J431" s="55"/>
      <c r="K431" s="55"/>
      <c r="L431" s="55"/>
      <c r="M431" s="55"/>
      <c r="N431" s="55"/>
      <c r="O431" s="55"/>
      <c r="P431" s="55"/>
      <c r="Q431" s="55"/>
      <c r="R431" s="55"/>
      <c r="S431" s="55"/>
      <c r="T431" s="55"/>
      <c r="U431" s="55"/>
      <c r="V431" s="55"/>
      <c r="W431" s="55"/>
      <c r="X431" s="55"/>
      <c r="Y431" s="55"/>
    </row>
    <row r="432" spans="1:25" x14ac:dyDescent="0.25">
      <c r="A432" s="55"/>
      <c r="B432" s="55"/>
      <c r="C432" s="55"/>
      <c r="D432" s="55"/>
      <c r="E432" s="55"/>
      <c r="F432" s="55"/>
      <c r="G432" s="55"/>
      <c r="H432" s="55"/>
      <c r="I432" s="55"/>
      <c r="J432" s="55"/>
      <c r="K432" s="55"/>
      <c r="L432" s="55"/>
      <c r="M432" s="55"/>
      <c r="N432" s="55"/>
      <c r="O432" s="55"/>
      <c r="P432" s="55"/>
      <c r="Q432" s="55"/>
      <c r="R432" s="55"/>
      <c r="S432" s="55"/>
      <c r="T432" s="55"/>
      <c r="U432" s="55"/>
      <c r="V432" s="55"/>
      <c r="W432" s="55"/>
      <c r="X432" s="55"/>
      <c r="Y432" s="55"/>
    </row>
    <row r="433" spans="1:25" x14ac:dyDescent="0.25">
      <c r="A433" s="55"/>
      <c r="B433" s="55"/>
      <c r="C433" s="55"/>
      <c r="D433" s="55"/>
      <c r="E433" s="55"/>
      <c r="F433" s="55"/>
      <c r="G433" s="55"/>
      <c r="H433" s="55"/>
      <c r="I433" s="55"/>
      <c r="J433" s="55"/>
      <c r="K433" s="55"/>
      <c r="L433" s="55"/>
      <c r="M433" s="55"/>
      <c r="N433" s="55"/>
      <c r="O433" s="55"/>
      <c r="P433" s="55"/>
      <c r="Q433" s="55"/>
      <c r="R433" s="55"/>
      <c r="S433" s="55"/>
      <c r="T433" s="55"/>
      <c r="U433" s="55"/>
      <c r="V433" s="55"/>
      <c r="W433" s="55"/>
      <c r="X433" s="55"/>
      <c r="Y433" s="55"/>
    </row>
    <row r="434" spans="1:25" x14ac:dyDescent="0.25">
      <c r="A434" s="55"/>
      <c r="B434" s="55"/>
      <c r="C434" s="55"/>
      <c r="D434" s="55"/>
      <c r="E434" s="55"/>
      <c r="F434" s="55"/>
      <c r="G434" s="55"/>
      <c r="H434" s="55"/>
      <c r="I434" s="55"/>
      <c r="J434" s="55"/>
      <c r="K434" s="55"/>
      <c r="L434" s="55"/>
      <c r="M434" s="55"/>
      <c r="N434" s="55"/>
      <c r="O434" s="55"/>
      <c r="P434" s="55"/>
      <c r="Q434" s="55"/>
      <c r="R434" s="55"/>
      <c r="S434" s="55"/>
      <c r="T434" s="55"/>
      <c r="U434" s="55"/>
      <c r="V434" s="55"/>
      <c r="W434" s="55"/>
      <c r="X434" s="55"/>
      <c r="Y434" s="55"/>
    </row>
    <row r="435" spans="1:25" x14ac:dyDescent="0.25">
      <c r="A435" s="55"/>
      <c r="B435" s="55"/>
      <c r="C435" s="55"/>
      <c r="D435" s="55"/>
      <c r="E435" s="55"/>
      <c r="F435" s="55"/>
      <c r="G435" s="55"/>
      <c r="H435" s="55"/>
      <c r="I435" s="55"/>
      <c r="J435" s="55"/>
      <c r="K435" s="55"/>
      <c r="L435" s="55"/>
      <c r="M435" s="55"/>
      <c r="N435" s="55"/>
      <c r="O435" s="55"/>
      <c r="P435" s="55"/>
      <c r="Q435" s="55"/>
      <c r="R435" s="55"/>
      <c r="S435" s="55"/>
      <c r="T435" s="55"/>
      <c r="U435" s="55"/>
      <c r="V435" s="55"/>
      <c r="W435" s="55"/>
      <c r="X435" s="55"/>
      <c r="Y435" s="55"/>
    </row>
    <row r="438" spans="1:25" x14ac:dyDescent="0.25">
      <c r="A438" s="40" t="s">
        <v>48</v>
      </c>
      <c r="B438" s="40"/>
      <c r="C438" s="40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R438" s="41"/>
      <c r="S438" s="41"/>
      <c r="T438" s="41"/>
    </row>
    <row r="439" spans="1:25" x14ac:dyDescent="0.25">
      <c r="P439" s="42"/>
      <c r="Q439" s="42"/>
      <c r="R439" s="41"/>
      <c r="S439" s="41"/>
      <c r="T439" s="41"/>
      <c r="U439" s="42"/>
    </row>
    <row r="440" spans="1:25" x14ac:dyDescent="0.25"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</row>
    <row r="441" spans="1:25" x14ac:dyDescent="0.25">
      <c r="A441" s="55"/>
      <c r="B441" s="55"/>
      <c r="C441" s="55"/>
      <c r="D441" s="55"/>
      <c r="E441" s="55"/>
      <c r="F441" s="55"/>
      <c r="G441" s="55"/>
      <c r="H441" s="55"/>
      <c r="I441" s="55"/>
      <c r="J441" s="55"/>
      <c r="K441" s="55"/>
      <c r="L441" s="55"/>
      <c r="M441" s="55"/>
      <c r="N441" s="55"/>
      <c r="O441" s="55"/>
      <c r="P441" s="55"/>
      <c r="Q441" s="55"/>
      <c r="R441" s="55"/>
      <c r="S441" s="55"/>
      <c r="T441" s="55"/>
      <c r="U441" s="55"/>
      <c r="V441" s="55"/>
      <c r="W441" s="55"/>
      <c r="X441" s="55"/>
      <c r="Y441" s="55"/>
    </row>
    <row r="442" spans="1:25" x14ac:dyDescent="0.25">
      <c r="A442" s="55"/>
      <c r="B442" s="55"/>
      <c r="C442" s="55"/>
      <c r="D442" s="55"/>
      <c r="E442" s="55"/>
      <c r="F442" s="55"/>
      <c r="G442" s="55"/>
      <c r="H442" s="55"/>
      <c r="I442" s="55"/>
      <c r="J442" s="55"/>
      <c r="K442" s="55"/>
      <c r="L442" s="55"/>
      <c r="M442" s="55"/>
      <c r="N442" s="55"/>
      <c r="O442" s="55"/>
      <c r="P442" s="55"/>
      <c r="Q442" s="55"/>
      <c r="R442" s="55"/>
      <c r="S442" s="55"/>
      <c r="T442" s="55"/>
      <c r="U442" s="55"/>
      <c r="V442" s="55"/>
      <c r="W442" s="55"/>
      <c r="X442" s="55"/>
      <c r="Y442" s="55"/>
    </row>
    <row r="443" spans="1:25" x14ac:dyDescent="0.25">
      <c r="A443" s="55"/>
      <c r="B443" s="55"/>
      <c r="C443" s="55"/>
      <c r="D443" s="55"/>
      <c r="E443" s="55"/>
      <c r="F443" s="55"/>
      <c r="G443" s="55"/>
      <c r="H443" s="55"/>
      <c r="I443" s="55"/>
      <c r="J443" s="55"/>
      <c r="K443" s="55"/>
      <c r="L443" s="55"/>
      <c r="M443" s="55"/>
      <c r="N443" s="55"/>
      <c r="O443" s="55"/>
      <c r="P443" s="55"/>
      <c r="Q443" s="55"/>
      <c r="R443" s="55"/>
      <c r="S443" s="55"/>
      <c r="T443" s="55"/>
      <c r="U443" s="55"/>
      <c r="V443" s="55"/>
      <c r="W443" s="55"/>
      <c r="X443" s="55"/>
      <c r="Y443" s="55"/>
    </row>
    <row r="444" spans="1:25" x14ac:dyDescent="0.25">
      <c r="A444" s="55"/>
      <c r="B444" s="55"/>
      <c r="C444" s="55"/>
      <c r="D444" s="55"/>
      <c r="E444" s="55"/>
      <c r="F444" s="55"/>
      <c r="G444" s="55"/>
      <c r="H444" s="55"/>
      <c r="I444" s="55"/>
      <c r="J444" s="55"/>
      <c r="K444" s="55"/>
      <c r="L444" s="55"/>
      <c r="M444" s="55"/>
      <c r="N444" s="55"/>
      <c r="O444" s="55"/>
      <c r="P444" s="55"/>
      <c r="Q444" s="55"/>
      <c r="R444" s="55"/>
      <c r="S444" s="55"/>
      <c r="T444" s="55"/>
      <c r="U444" s="55"/>
      <c r="V444" s="55"/>
      <c r="W444" s="55"/>
      <c r="X444" s="55"/>
      <c r="Y444" s="55"/>
    </row>
    <row r="445" spans="1:25" x14ac:dyDescent="0.25">
      <c r="A445" s="55"/>
      <c r="B445" s="55"/>
      <c r="C445" s="55"/>
      <c r="D445" s="55"/>
      <c r="E445" s="55"/>
      <c r="F445" s="55"/>
      <c r="G445" s="55"/>
      <c r="H445" s="55"/>
      <c r="I445" s="55"/>
      <c r="J445" s="55"/>
      <c r="K445" s="55"/>
      <c r="L445" s="55"/>
      <c r="M445" s="55"/>
      <c r="N445" s="55"/>
      <c r="O445" s="55"/>
      <c r="P445" s="55"/>
      <c r="Q445" s="55"/>
      <c r="R445" s="55"/>
      <c r="S445" s="55"/>
      <c r="T445" s="55"/>
      <c r="U445" s="55"/>
      <c r="V445" s="55"/>
      <c r="W445" s="55"/>
      <c r="X445" s="55"/>
      <c r="Y445" s="55"/>
    </row>
    <row r="446" spans="1:25" x14ac:dyDescent="0.25">
      <c r="A446" s="55"/>
      <c r="B446" s="55"/>
      <c r="C446" s="55"/>
      <c r="D446" s="55"/>
      <c r="E446" s="55"/>
      <c r="F446" s="55"/>
      <c r="G446" s="55"/>
      <c r="H446" s="55"/>
      <c r="I446" s="55"/>
      <c r="J446" s="55"/>
      <c r="K446" s="55"/>
      <c r="L446" s="55"/>
      <c r="M446" s="55"/>
      <c r="N446" s="55"/>
      <c r="O446" s="55"/>
      <c r="P446" s="55"/>
      <c r="Q446" s="55"/>
      <c r="R446" s="55"/>
      <c r="S446" s="55"/>
      <c r="T446" s="55"/>
      <c r="U446" s="55"/>
      <c r="V446" s="55"/>
      <c r="W446" s="55"/>
      <c r="X446" s="55"/>
      <c r="Y446" s="55"/>
    </row>
    <row r="447" spans="1:25" x14ac:dyDescent="0.25">
      <c r="A447" s="55"/>
      <c r="B447" s="55"/>
      <c r="C447" s="55"/>
      <c r="D447" s="55"/>
      <c r="E447" s="55"/>
      <c r="F447" s="55"/>
      <c r="G447" s="55"/>
      <c r="H447" s="55"/>
      <c r="I447" s="55"/>
      <c r="J447" s="55"/>
      <c r="K447" s="55"/>
      <c r="L447" s="55"/>
      <c r="M447" s="55"/>
      <c r="N447" s="55"/>
      <c r="O447" s="55"/>
      <c r="P447" s="55"/>
      <c r="Q447" s="55"/>
      <c r="R447" s="55"/>
      <c r="S447" s="55"/>
      <c r="T447" s="55"/>
      <c r="U447" s="55"/>
      <c r="V447" s="55"/>
      <c r="W447" s="55"/>
      <c r="X447" s="55"/>
      <c r="Y447" s="55"/>
    </row>
    <row r="448" spans="1:25" x14ac:dyDescent="0.25">
      <c r="A448" s="55"/>
      <c r="B448" s="55"/>
      <c r="C448" s="55"/>
      <c r="D448" s="55"/>
      <c r="E448" s="55"/>
      <c r="F448" s="55"/>
      <c r="G448" s="55"/>
      <c r="H448" s="55"/>
      <c r="I448" s="55"/>
      <c r="J448" s="55"/>
      <c r="K448" s="55"/>
      <c r="L448" s="55"/>
      <c r="M448" s="55"/>
      <c r="N448" s="55"/>
      <c r="O448" s="55"/>
      <c r="P448" s="55"/>
      <c r="Q448" s="55"/>
      <c r="R448" s="55"/>
      <c r="S448" s="55"/>
      <c r="T448" s="55"/>
      <c r="U448" s="55"/>
      <c r="V448" s="55"/>
      <c r="W448" s="55"/>
      <c r="X448" s="55"/>
      <c r="Y448" s="55"/>
    </row>
    <row r="449" spans="1:25" x14ac:dyDescent="0.25">
      <c r="A449" s="55"/>
      <c r="B449" s="55"/>
      <c r="C449" s="55"/>
      <c r="D449" s="55"/>
      <c r="E449" s="55"/>
      <c r="F449" s="55"/>
      <c r="G449" s="55"/>
      <c r="H449" s="55"/>
      <c r="I449" s="55"/>
      <c r="J449" s="55"/>
      <c r="K449" s="55"/>
      <c r="L449" s="55"/>
      <c r="M449" s="55"/>
      <c r="N449" s="55"/>
      <c r="O449" s="55"/>
      <c r="P449" s="55"/>
      <c r="Q449" s="55"/>
      <c r="R449" s="55"/>
      <c r="S449" s="55"/>
      <c r="T449" s="55"/>
      <c r="U449" s="55"/>
      <c r="V449" s="55"/>
      <c r="W449" s="55"/>
      <c r="X449" s="55"/>
      <c r="Y449" s="55"/>
    </row>
    <row r="450" spans="1:25" x14ac:dyDescent="0.25">
      <c r="A450" s="55"/>
      <c r="B450" s="55"/>
      <c r="C450" s="55"/>
      <c r="D450" s="55"/>
      <c r="E450" s="55"/>
      <c r="F450" s="55"/>
      <c r="G450" s="55"/>
      <c r="H450" s="55"/>
      <c r="I450" s="55"/>
      <c r="J450" s="55"/>
      <c r="K450" s="55"/>
      <c r="L450" s="55"/>
      <c r="M450" s="55"/>
      <c r="N450" s="55"/>
      <c r="O450" s="55"/>
      <c r="P450" s="55"/>
      <c r="Q450" s="55"/>
      <c r="R450" s="55"/>
      <c r="S450" s="55"/>
      <c r="T450" s="55"/>
      <c r="U450" s="55"/>
      <c r="V450" s="55"/>
      <c r="W450" s="55"/>
      <c r="X450" s="55"/>
      <c r="Y450" s="55"/>
    </row>
    <row r="451" spans="1:25" x14ac:dyDescent="0.25">
      <c r="A451" s="55"/>
      <c r="B451" s="55"/>
      <c r="C451" s="55"/>
      <c r="D451" s="55"/>
      <c r="E451" s="55"/>
      <c r="F451" s="55"/>
      <c r="G451" s="55"/>
      <c r="H451" s="55"/>
      <c r="I451" s="55"/>
      <c r="J451" s="55"/>
      <c r="K451" s="55"/>
      <c r="L451" s="55"/>
      <c r="M451" s="55"/>
      <c r="N451" s="55"/>
      <c r="O451" s="55"/>
      <c r="P451" s="55"/>
      <c r="Q451" s="55"/>
      <c r="R451" s="55"/>
      <c r="S451" s="55"/>
      <c r="T451" s="55"/>
      <c r="U451" s="55"/>
      <c r="V451" s="55"/>
      <c r="W451" s="55"/>
      <c r="X451" s="55"/>
      <c r="Y451" s="55"/>
    </row>
    <row r="452" spans="1:25" x14ac:dyDescent="0.25">
      <c r="A452" s="55"/>
      <c r="B452" s="55"/>
      <c r="C452" s="55"/>
      <c r="D452" s="55"/>
      <c r="E452" s="55"/>
      <c r="F452" s="55"/>
      <c r="G452" s="55"/>
      <c r="H452" s="55"/>
      <c r="I452" s="55"/>
      <c r="J452" s="55"/>
      <c r="K452" s="55"/>
      <c r="L452" s="55"/>
      <c r="M452" s="55"/>
      <c r="N452" s="55"/>
      <c r="O452" s="55"/>
      <c r="P452" s="55"/>
      <c r="Q452" s="55"/>
      <c r="R452" s="55"/>
      <c r="S452" s="55"/>
      <c r="T452" s="55"/>
      <c r="U452" s="55"/>
      <c r="V452" s="55"/>
      <c r="W452" s="55"/>
      <c r="X452" s="55"/>
      <c r="Y452" s="55"/>
    </row>
    <row r="453" spans="1:25" x14ac:dyDescent="0.25">
      <c r="A453" s="55"/>
      <c r="B453" s="55"/>
      <c r="C453" s="55"/>
      <c r="D453" s="55"/>
      <c r="E453" s="55"/>
      <c r="F453" s="55"/>
      <c r="G453" s="55"/>
      <c r="H453" s="55"/>
      <c r="I453" s="55"/>
      <c r="J453" s="55"/>
      <c r="K453" s="55"/>
      <c r="L453" s="55"/>
      <c r="M453" s="55"/>
      <c r="N453" s="55"/>
      <c r="O453" s="55"/>
      <c r="P453" s="55"/>
      <c r="Q453" s="55"/>
      <c r="R453" s="55"/>
      <c r="S453" s="55"/>
      <c r="T453" s="55"/>
      <c r="U453" s="55"/>
      <c r="V453" s="55"/>
      <c r="W453" s="55"/>
      <c r="X453" s="55"/>
      <c r="Y453" s="55"/>
    </row>
    <row r="454" spans="1:25" x14ac:dyDescent="0.25">
      <c r="A454" s="55"/>
      <c r="B454" s="55"/>
      <c r="C454" s="55"/>
      <c r="D454" s="55"/>
      <c r="E454" s="55"/>
      <c r="F454" s="55"/>
      <c r="G454" s="55"/>
      <c r="H454" s="55"/>
      <c r="I454" s="55"/>
      <c r="J454" s="55"/>
      <c r="K454" s="55"/>
      <c r="L454" s="55"/>
      <c r="M454" s="55"/>
      <c r="N454" s="55"/>
      <c r="O454" s="55"/>
      <c r="P454" s="55"/>
      <c r="Q454" s="55"/>
      <c r="R454" s="55"/>
      <c r="S454" s="55"/>
      <c r="T454" s="55"/>
      <c r="U454" s="55"/>
      <c r="V454" s="55"/>
      <c r="W454" s="55"/>
      <c r="X454" s="55"/>
      <c r="Y454" s="55"/>
    </row>
    <row r="455" spans="1:25" x14ac:dyDescent="0.25">
      <c r="A455" s="55"/>
      <c r="B455" s="55"/>
      <c r="C455" s="55"/>
      <c r="D455" s="55"/>
      <c r="E455" s="55"/>
      <c r="F455" s="55"/>
      <c r="G455" s="55"/>
      <c r="H455" s="55"/>
      <c r="I455" s="55"/>
      <c r="J455" s="55"/>
      <c r="K455" s="55"/>
      <c r="L455" s="55"/>
      <c r="M455" s="55"/>
      <c r="N455" s="55"/>
      <c r="O455" s="55"/>
      <c r="P455" s="55"/>
      <c r="Q455" s="55"/>
      <c r="R455" s="55"/>
      <c r="S455" s="55"/>
      <c r="T455" s="55"/>
      <c r="U455" s="55"/>
      <c r="V455" s="55"/>
      <c r="W455" s="55"/>
      <c r="X455" s="55"/>
      <c r="Y455" s="55"/>
    </row>
    <row r="456" spans="1:25" x14ac:dyDescent="0.25">
      <c r="A456" s="55"/>
      <c r="B456" s="55"/>
      <c r="C456" s="55"/>
      <c r="D456" s="55"/>
      <c r="E456" s="55"/>
      <c r="F456" s="55"/>
      <c r="G456" s="55"/>
      <c r="H456" s="55"/>
      <c r="I456" s="55"/>
      <c r="J456" s="55"/>
      <c r="K456" s="55"/>
      <c r="L456" s="55"/>
      <c r="M456" s="55"/>
      <c r="N456" s="55"/>
      <c r="O456" s="55"/>
      <c r="P456" s="55"/>
      <c r="Q456" s="55"/>
      <c r="R456" s="55"/>
      <c r="S456" s="55"/>
      <c r="T456" s="55"/>
      <c r="U456" s="55"/>
      <c r="V456" s="55"/>
      <c r="W456" s="55"/>
      <c r="X456" s="55"/>
      <c r="Y456" s="55"/>
    </row>
    <row r="457" spans="1:25" x14ac:dyDescent="0.25">
      <c r="A457" s="55"/>
      <c r="B457" s="55"/>
      <c r="C457" s="55"/>
      <c r="D457" s="55"/>
      <c r="E457" s="55"/>
      <c r="F457" s="55"/>
      <c r="G457" s="55"/>
      <c r="H457" s="55"/>
      <c r="I457" s="55"/>
      <c r="J457" s="55"/>
      <c r="K457" s="55"/>
      <c r="L457" s="55"/>
      <c r="M457" s="55"/>
      <c r="N457" s="55"/>
      <c r="O457" s="55"/>
      <c r="P457" s="55"/>
      <c r="Q457" s="55"/>
      <c r="R457" s="55"/>
      <c r="S457" s="55"/>
      <c r="T457" s="55"/>
      <c r="U457" s="55"/>
      <c r="V457" s="55"/>
      <c r="W457" s="55"/>
      <c r="X457" s="55"/>
      <c r="Y457" s="55"/>
    </row>
    <row r="458" spans="1:25" x14ac:dyDescent="0.25">
      <c r="A458" s="55"/>
      <c r="B458" s="55"/>
      <c r="C458" s="55"/>
      <c r="D458" s="55"/>
      <c r="E458" s="55"/>
      <c r="F458" s="55"/>
      <c r="G458" s="55"/>
      <c r="H458" s="55"/>
      <c r="I458" s="55"/>
      <c r="J458" s="55"/>
      <c r="K458" s="55"/>
      <c r="L458" s="55"/>
      <c r="M458" s="55"/>
      <c r="N458" s="55"/>
      <c r="O458" s="55"/>
      <c r="P458" s="55"/>
      <c r="Q458" s="55"/>
      <c r="R458" s="55"/>
      <c r="S458" s="55"/>
      <c r="T458" s="55"/>
      <c r="U458" s="55"/>
      <c r="V458" s="55"/>
      <c r="W458" s="55"/>
      <c r="X458" s="55"/>
      <c r="Y458" s="55"/>
    </row>
    <row r="459" spans="1:25" x14ac:dyDescent="0.25">
      <c r="A459" s="55"/>
      <c r="B459" s="55"/>
      <c r="C459" s="55"/>
      <c r="D459" s="55"/>
      <c r="E459" s="55"/>
      <c r="F459" s="55"/>
      <c r="G459" s="55"/>
      <c r="H459" s="55"/>
      <c r="I459" s="55"/>
      <c r="J459" s="55"/>
      <c r="K459" s="55"/>
      <c r="L459" s="55"/>
      <c r="M459" s="55"/>
      <c r="N459" s="55"/>
      <c r="O459" s="55"/>
      <c r="P459" s="55"/>
      <c r="Q459" s="55"/>
      <c r="R459" s="55"/>
      <c r="S459" s="55"/>
      <c r="T459" s="55"/>
      <c r="U459" s="55"/>
      <c r="V459" s="55"/>
      <c r="W459" s="55"/>
      <c r="X459" s="55"/>
      <c r="Y459" s="55"/>
    </row>
    <row r="460" spans="1:25" x14ac:dyDescent="0.25">
      <c r="A460" s="55"/>
      <c r="B460" s="55"/>
      <c r="C460" s="55"/>
      <c r="D460" s="55"/>
      <c r="E460" s="55"/>
      <c r="F460" s="55"/>
      <c r="G460" s="55"/>
      <c r="H460" s="55"/>
      <c r="I460" s="55"/>
      <c r="J460" s="55"/>
      <c r="K460" s="55"/>
      <c r="L460" s="55"/>
      <c r="M460" s="55"/>
      <c r="N460" s="55"/>
      <c r="O460" s="55"/>
      <c r="P460" s="55"/>
      <c r="Q460" s="55"/>
      <c r="R460" s="55"/>
      <c r="S460" s="55"/>
      <c r="T460" s="55"/>
      <c r="U460" s="55"/>
      <c r="V460" s="55"/>
      <c r="W460" s="55"/>
      <c r="X460" s="55"/>
      <c r="Y460" s="55"/>
    </row>
    <row r="461" spans="1:25" x14ac:dyDescent="0.25">
      <c r="A461" s="55"/>
      <c r="B461" s="55"/>
      <c r="C461" s="55"/>
      <c r="D461" s="55"/>
      <c r="E461" s="55"/>
      <c r="F461" s="55"/>
      <c r="G461" s="55"/>
      <c r="H461" s="55"/>
      <c r="I461" s="55"/>
      <c r="J461" s="55"/>
      <c r="K461" s="55"/>
      <c r="L461" s="55"/>
      <c r="M461" s="55"/>
      <c r="N461" s="55"/>
      <c r="O461" s="55"/>
      <c r="P461" s="55"/>
      <c r="Q461" s="55"/>
      <c r="R461" s="55"/>
      <c r="S461" s="55"/>
      <c r="T461" s="55"/>
      <c r="U461" s="55"/>
      <c r="V461" s="55"/>
      <c r="W461" s="55"/>
      <c r="X461" s="55"/>
      <c r="Y461" s="55"/>
    </row>
    <row r="462" spans="1:25" x14ac:dyDescent="0.25">
      <c r="A462" s="55"/>
      <c r="B462" s="55"/>
      <c r="C462" s="55"/>
      <c r="D462" s="55"/>
      <c r="E462" s="55"/>
      <c r="F462" s="55"/>
      <c r="G462" s="55"/>
      <c r="H462" s="55"/>
      <c r="I462" s="55"/>
      <c r="J462" s="55"/>
      <c r="K462" s="55"/>
      <c r="L462" s="55"/>
      <c r="M462" s="55"/>
      <c r="N462" s="55"/>
      <c r="O462" s="55"/>
      <c r="P462" s="55"/>
      <c r="Q462" s="55"/>
      <c r="R462" s="55"/>
      <c r="S462" s="55"/>
      <c r="T462" s="55"/>
      <c r="U462" s="55"/>
      <c r="V462" s="55"/>
      <c r="W462" s="55"/>
      <c r="X462" s="55"/>
      <c r="Y462" s="55"/>
    </row>
    <row r="463" spans="1:25" x14ac:dyDescent="0.25">
      <c r="A463" s="55"/>
      <c r="B463" s="55"/>
      <c r="C463" s="55"/>
      <c r="D463" s="55"/>
      <c r="E463" s="55"/>
      <c r="F463" s="55"/>
      <c r="G463" s="55"/>
      <c r="H463" s="55"/>
      <c r="I463" s="55"/>
      <c r="J463" s="55"/>
      <c r="K463" s="55"/>
      <c r="L463" s="55"/>
      <c r="M463" s="55"/>
      <c r="N463" s="55"/>
      <c r="O463" s="55"/>
      <c r="P463" s="55"/>
      <c r="Q463" s="55"/>
      <c r="R463" s="55"/>
      <c r="S463" s="55"/>
      <c r="T463" s="55"/>
      <c r="U463" s="55"/>
      <c r="V463" s="55"/>
      <c r="W463" s="55"/>
      <c r="X463" s="55"/>
      <c r="Y463" s="55"/>
    </row>
    <row r="464" spans="1:25" x14ac:dyDescent="0.25">
      <c r="A464" s="55"/>
      <c r="B464" s="55"/>
      <c r="C464" s="55"/>
      <c r="D464" s="55"/>
      <c r="E464" s="55"/>
      <c r="F464" s="55"/>
      <c r="G464" s="55"/>
      <c r="H464" s="55"/>
      <c r="I464" s="55"/>
      <c r="J464" s="55"/>
      <c r="K464" s="55"/>
      <c r="L464" s="55"/>
      <c r="M464" s="55"/>
      <c r="N464" s="55"/>
      <c r="O464" s="55"/>
      <c r="P464" s="55"/>
      <c r="Q464" s="55"/>
      <c r="R464" s="55"/>
      <c r="S464" s="55"/>
      <c r="T464" s="55"/>
      <c r="U464" s="55"/>
      <c r="V464" s="55"/>
      <c r="W464" s="55"/>
      <c r="X464" s="55"/>
      <c r="Y464" s="55"/>
    </row>
    <row r="465" spans="1:25" x14ac:dyDescent="0.25">
      <c r="A465" s="55"/>
      <c r="B465" s="55"/>
      <c r="C465" s="55"/>
      <c r="D465" s="55"/>
      <c r="E465" s="55"/>
      <c r="F465" s="55"/>
      <c r="G465" s="55"/>
      <c r="H465" s="55"/>
      <c r="I465" s="55"/>
      <c r="J465" s="55"/>
      <c r="K465" s="55"/>
      <c r="L465" s="55"/>
      <c r="M465" s="55"/>
      <c r="N465" s="55"/>
      <c r="O465" s="55"/>
      <c r="P465" s="55"/>
      <c r="Q465" s="55"/>
      <c r="R465" s="55"/>
      <c r="S465" s="55"/>
      <c r="T465" s="55"/>
      <c r="U465" s="55"/>
      <c r="V465" s="55"/>
      <c r="W465" s="55"/>
      <c r="X465" s="55"/>
      <c r="Y465" s="55"/>
    </row>
    <row r="466" spans="1:25" x14ac:dyDescent="0.25">
      <c r="A466" s="42"/>
      <c r="B466" s="42"/>
      <c r="C466" s="42"/>
      <c r="D466" s="42"/>
      <c r="E466" s="42"/>
      <c r="F466" s="42"/>
      <c r="G466" s="42"/>
      <c r="H466" s="42"/>
      <c r="I466" s="42"/>
      <c r="J466" s="42"/>
      <c r="K466" s="42"/>
      <c r="L466" s="42"/>
      <c r="M466" s="42"/>
      <c r="N466" s="42"/>
      <c r="O466" s="42"/>
      <c r="P466" s="42"/>
      <c r="Q466" s="42"/>
      <c r="R466" s="42"/>
      <c r="S466" s="42"/>
      <c r="T466" s="42"/>
      <c r="U466" s="42"/>
    </row>
    <row r="467" spans="1:25" x14ac:dyDescent="0.25">
      <c r="A467" s="42"/>
      <c r="B467" s="42"/>
      <c r="C467" s="42"/>
      <c r="D467" s="42"/>
      <c r="E467" s="42"/>
      <c r="F467" s="42"/>
      <c r="G467" s="42"/>
      <c r="H467" s="42"/>
      <c r="I467" s="42"/>
      <c r="J467" s="42"/>
      <c r="K467" s="42"/>
      <c r="L467" s="42"/>
      <c r="M467" s="42"/>
      <c r="N467" s="42"/>
      <c r="O467" s="42"/>
      <c r="P467" s="42"/>
      <c r="Q467" s="42"/>
      <c r="R467" s="42"/>
      <c r="S467" s="42"/>
      <c r="T467" s="42"/>
      <c r="U467" s="42"/>
    </row>
    <row r="468" spans="1:25" x14ac:dyDescent="0.25">
      <c r="P468" s="44"/>
      <c r="Q468" s="44"/>
      <c r="R468" s="43"/>
      <c r="S468" s="43"/>
      <c r="T468" s="43"/>
      <c r="U468" s="44"/>
    </row>
    <row r="469" spans="1:25" x14ac:dyDescent="0.25">
      <c r="A469" s="45" t="s">
        <v>167</v>
      </c>
      <c r="B469" s="45"/>
      <c r="C469" s="45"/>
      <c r="D469" s="45"/>
      <c r="E469" s="45"/>
      <c r="F469" s="45"/>
      <c r="G469" s="45"/>
      <c r="H469" s="45"/>
      <c r="I469" s="45"/>
      <c r="N469" s="44"/>
      <c r="O469" s="44"/>
      <c r="P469" s="46"/>
      <c r="Q469" s="46"/>
      <c r="R469" s="43"/>
      <c r="S469" s="43"/>
      <c r="T469" s="43"/>
    </row>
    <row r="470" spans="1:25" x14ac:dyDescent="0.25">
      <c r="M470" s="47"/>
      <c r="N470" s="47"/>
      <c r="R470" s="43"/>
      <c r="S470" s="43"/>
      <c r="T470" s="43"/>
    </row>
    <row r="471" spans="1:25" x14ac:dyDescent="0.25">
      <c r="R471" s="43"/>
      <c r="S471" s="43"/>
      <c r="T471" s="43"/>
    </row>
    <row r="472" spans="1:25" x14ac:dyDescent="0.25">
      <c r="D472" s="7"/>
      <c r="E472" s="7"/>
      <c r="P472" s="47"/>
      <c r="Q472" s="47"/>
      <c r="R472" s="43"/>
      <c r="S472" s="43"/>
      <c r="T472" s="43"/>
      <c r="U472" s="47"/>
    </row>
    <row r="473" spans="1:25" x14ac:dyDescent="0.25">
      <c r="A473" s="48"/>
      <c r="B473" s="48"/>
      <c r="C473" s="48"/>
      <c r="D473" s="49"/>
      <c r="E473" s="49"/>
      <c r="F473" s="47"/>
      <c r="G473" s="47"/>
      <c r="H473" s="47"/>
      <c r="I473" s="47"/>
      <c r="J473" s="47"/>
      <c r="K473" s="47"/>
      <c r="L473" s="47"/>
      <c r="M473" s="47"/>
      <c r="N473" s="47"/>
      <c r="O473" s="47"/>
      <c r="P473" s="47"/>
      <c r="Q473" s="47"/>
      <c r="U473" s="47"/>
    </row>
    <row r="474" spans="1:25" ht="17.25" customHeight="1" x14ac:dyDescent="0.25">
      <c r="A474" s="129"/>
      <c r="B474" s="129"/>
      <c r="C474" s="129"/>
      <c r="D474" s="49"/>
      <c r="E474" s="49"/>
      <c r="F474" s="47"/>
      <c r="G474" s="47"/>
      <c r="H474" s="47"/>
      <c r="I474" s="47"/>
      <c r="J474" s="47"/>
      <c r="K474" s="47"/>
      <c r="L474" s="47"/>
      <c r="M474" s="47"/>
      <c r="N474" s="47"/>
      <c r="O474" s="47"/>
      <c r="P474" s="43"/>
      <c r="Q474" s="43"/>
      <c r="R474" s="50"/>
      <c r="U474" s="43"/>
    </row>
    <row r="475" spans="1:25" x14ac:dyDescent="0.25">
      <c r="A475" s="307"/>
      <c r="B475" s="307"/>
      <c r="C475" s="307"/>
      <c r="D475" s="307"/>
      <c r="E475" s="307"/>
      <c r="F475" s="307"/>
      <c r="G475" s="307"/>
      <c r="H475" s="307"/>
      <c r="I475" s="307"/>
      <c r="J475" s="307"/>
      <c r="K475" s="307"/>
      <c r="L475" s="307"/>
      <c r="M475" s="307"/>
      <c r="N475" s="307"/>
      <c r="O475" s="307"/>
      <c r="P475" s="307"/>
      <c r="Q475" s="307"/>
      <c r="R475" s="307"/>
      <c r="S475" s="307"/>
      <c r="T475" s="307"/>
      <c r="U475" s="307"/>
      <c r="V475" s="307"/>
      <c r="W475" s="307"/>
      <c r="X475" s="307"/>
    </row>
    <row r="476" spans="1:25" x14ac:dyDescent="0.25">
      <c r="A476" s="43"/>
      <c r="B476" s="43"/>
      <c r="C476" s="43"/>
      <c r="D476" s="43"/>
      <c r="E476" s="43"/>
      <c r="F476" s="43"/>
      <c r="G476" s="43"/>
      <c r="H476" s="43"/>
      <c r="I476" s="43"/>
      <c r="J476" s="43"/>
      <c r="K476" s="43"/>
      <c r="L476" s="43"/>
      <c r="M476" s="43"/>
      <c r="N476" s="43"/>
      <c r="O476" s="43"/>
      <c r="P476" s="43"/>
      <c r="Q476" s="43"/>
      <c r="U476" s="43"/>
    </row>
    <row r="477" spans="1:25" x14ac:dyDescent="0.25">
      <c r="A477" s="43"/>
      <c r="B477" s="43"/>
      <c r="C477" s="43"/>
      <c r="D477" s="43"/>
      <c r="E477" s="43"/>
      <c r="F477" s="43"/>
      <c r="G477" s="43"/>
      <c r="H477" s="43"/>
      <c r="I477" s="43"/>
      <c r="J477" s="43"/>
      <c r="K477" s="43"/>
      <c r="L477" s="43"/>
      <c r="M477" s="43"/>
      <c r="N477" s="43"/>
      <c r="O477" s="43"/>
      <c r="P477" s="43"/>
      <c r="Q477" s="43"/>
      <c r="U477" s="43"/>
    </row>
  </sheetData>
  <sheetProtection formatCells="0" insertColumns="0" insertRows="0" deleteColumns="0" deleteRows="0"/>
  <mergeCells count="621">
    <mergeCell ref="A475:X475"/>
    <mergeCell ref="Q50:R50"/>
    <mergeCell ref="Q51:R51"/>
    <mergeCell ref="Q52:R52"/>
    <mergeCell ref="Q85:R85"/>
    <mergeCell ref="Q86:R86"/>
    <mergeCell ref="Q87:R87"/>
    <mergeCell ref="Q88:R88"/>
    <mergeCell ref="Q82:R83"/>
    <mergeCell ref="Q84:R84"/>
    <mergeCell ref="L106:V106"/>
    <mergeCell ref="O88:P88"/>
    <mergeCell ref="G82:N83"/>
    <mergeCell ref="O82:P83"/>
    <mergeCell ref="G84:N84"/>
    <mergeCell ref="O84:P84"/>
    <mergeCell ref="G85:N85"/>
    <mergeCell ref="O85:P85"/>
    <mergeCell ref="G86:N86"/>
    <mergeCell ref="O86:P86"/>
    <mergeCell ref="G56:J57"/>
    <mergeCell ref="K56:L57"/>
    <mergeCell ref="M56:R56"/>
    <mergeCell ref="M57:N57"/>
    <mergeCell ref="O261:P261"/>
    <mergeCell ref="M261:N261"/>
    <mergeCell ref="S381:U381"/>
    <mergeCell ref="P362:R362"/>
    <mergeCell ref="G26:J26"/>
    <mergeCell ref="O51:P51"/>
    <mergeCell ref="O52:P52"/>
    <mergeCell ref="G50:N50"/>
    <mergeCell ref="G51:N51"/>
    <mergeCell ref="G49:N49"/>
    <mergeCell ref="G52:N52"/>
    <mergeCell ref="O48:P48"/>
    <mergeCell ref="O49:P49"/>
    <mergeCell ref="O50:P50"/>
    <mergeCell ref="G48:N48"/>
    <mergeCell ref="Q46:R47"/>
    <mergeCell ref="Q48:R48"/>
    <mergeCell ref="Q49:R49"/>
    <mergeCell ref="M381:O381"/>
    <mergeCell ref="O57:P57"/>
    <mergeCell ref="Q57:R57"/>
    <mergeCell ref="G46:N47"/>
    <mergeCell ref="O46:P47"/>
    <mergeCell ref="G376:I376"/>
    <mergeCell ref="I260:J260"/>
    <mergeCell ref="G260:H260"/>
    <mergeCell ref="P376:R376"/>
    <mergeCell ref="S376:U376"/>
    <mergeCell ref="S378:U378"/>
    <mergeCell ref="P380:R380"/>
    <mergeCell ref="M379:O379"/>
    <mergeCell ref="M58:N58"/>
    <mergeCell ref="O58:P58"/>
    <mergeCell ref="Q58:R58"/>
    <mergeCell ref="U256:V256"/>
    <mergeCell ref="S256:T256"/>
    <mergeCell ref="S255:V255"/>
    <mergeCell ref="U259:V259"/>
    <mergeCell ref="S259:T259"/>
    <mergeCell ref="Q259:R259"/>
    <mergeCell ref="O259:P259"/>
    <mergeCell ref="M259:N259"/>
    <mergeCell ref="R342:S342"/>
    <mergeCell ref="M343:O343"/>
    <mergeCell ref="P343:Q343"/>
    <mergeCell ref="U261:V261"/>
    <mergeCell ref="S261:T261"/>
    <mergeCell ref="Q261:R261"/>
    <mergeCell ref="B401:I401"/>
    <mergeCell ref="B400:I400"/>
    <mergeCell ref="O293:P293"/>
    <mergeCell ref="M293:N293"/>
    <mergeCell ref="U295:V295"/>
    <mergeCell ref="S367:U367"/>
    <mergeCell ref="S364:U364"/>
    <mergeCell ref="R345:S345"/>
    <mergeCell ref="P346:Q346"/>
    <mergeCell ref="R346:S346"/>
    <mergeCell ref="A349:Y355"/>
    <mergeCell ref="S366:U366"/>
    <mergeCell ref="A343:C343"/>
    <mergeCell ref="A358:U358"/>
    <mergeCell ref="T346:U346"/>
    <mergeCell ref="M342:O342"/>
    <mergeCell ref="P342:Q342"/>
    <mergeCell ref="C364:F364"/>
    <mergeCell ref="J366:L366"/>
    <mergeCell ref="G377:I377"/>
    <mergeCell ref="J377:L377"/>
    <mergeCell ref="J376:L376"/>
    <mergeCell ref="M376:O376"/>
    <mergeCell ref="P379:R379"/>
    <mergeCell ref="G227:I227"/>
    <mergeCell ref="J227:L227"/>
    <mergeCell ref="M227:O227"/>
    <mergeCell ref="P227:R227"/>
    <mergeCell ref="C258:F258"/>
    <mergeCell ref="C259:F259"/>
    <mergeCell ref="J238:L238"/>
    <mergeCell ref="G233:R233"/>
    <mergeCell ref="D235:F235"/>
    <mergeCell ref="G235:I235"/>
    <mergeCell ref="J235:L235"/>
    <mergeCell ref="M235:O235"/>
    <mergeCell ref="P235:R235"/>
    <mergeCell ref="M234:O234"/>
    <mergeCell ref="D229:F229"/>
    <mergeCell ref="G229:I229"/>
    <mergeCell ref="J229:L229"/>
    <mergeCell ref="M229:O229"/>
    <mergeCell ref="K259:L259"/>
    <mergeCell ref="I259:J259"/>
    <mergeCell ref="G259:H259"/>
    <mergeCell ref="G255:J255"/>
    <mergeCell ref="G254:V254"/>
    <mergeCell ref="K258:L258"/>
    <mergeCell ref="I258:J258"/>
    <mergeCell ref="G258:H258"/>
    <mergeCell ref="U257:V257"/>
    <mergeCell ref="S257:T257"/>
    <mergeCell ref="Q257:R257"/>
    <mergeCell ref="O257:P257"/>
    <mergeCell ref="M257:N257"/>
    <mergeCell ref="K257:L257"/>
    <mergeCell ref="U260:V260"/>
    <mergeCell ref="S260:T260"/>
    <mergeCell ref="Q260:R260"/>
    <mergeCell ref="O260:P260"/>
    <mergeCell ref="M260:N260"/>
    <mergeCell ref="U258:V258"/>
    <mergeCell ref="S258:T258"/>
    <mergeCell ref="Q258:R258"/>
    <mergeCell ref="O258:P258"/>
    <mergeCell ref="M258:N258"/>
    <mergeCell ref="C254:F256"/>
    <mergeCell ref="C257:F257"/>
    <mergeCell ref="O255:R255"/>
    <mergeCell ref="M256:N256"/>
    <mergeCell ref="O256:P256"/>
    <mergeCell ref="Q256:R256"/>
    <mergeCell ref="P234:R234"/>
    <mergeCell ref="P238:R238"/>
    <mergeCell ref="D236:F236"/>
    <mergeCell ref="G236:I236"/>
    <mergeCell ref="J236:L236"/>
    <mergeCell ref="M238:O238"/>
    <mergeCell ref="M236:O236"/>
    <mergeCell ref="M237:O237"/>
    <mergeCell ref="P236:R236"/>
    <mergeCell ref="P237:R237"/>
    <mergeCell ref="D238:F238"/>
    <mergeCell ref="G257:H257"/>
    <mergeCell ref="G238:I238"/>
    <mergeCell ref="C263:F263"/>
    <mergeCell ref="C260:F260"/>
    <mergeCell ref="C262:F262"/>
    <mergeCell ref="K176:L176"/>
    <mergeCell ref="C113:K113"/>
    <mergeCell ref="C114:K114"/>
    <mergeCell ref="C115:K115"/>
    <mergeCell ref="C116:K116"/>
    <mergeCell ref="C117:K117"/>
    <mergeCell ref="C118:K118"/>
    <mergeCell ref="C119:K119"/>
    <mergeCell ref="I263:J263"/>
    <mergeCell ref="G256:H256"/>
    <mergeCell ref="I256:J256"/>
    <mergeCell ref="K256:L256"/>
    <mergeCell ref="D190:G190"/>
    <mergeCell ref="K190:M190"/>
    <mergeCell ref="D191:G191"/>
    <mergeCell ref="K191:M191"/>
    <mergeCell ref="D192:G192"/>
    <mergeCell ref="K192:M192"/>
    <mergeCell ref="H192:J192"/>
    <mergeCell ref="H191:J191"/>
    <mergeCell ref="D226:F226"/>
    <mergeCell ref="M377:O377"/>
    <mergeCell ref="P377:R377"/>
    <mergeCell ref="B402:I402"/>
    <mergeCell ref="B403:I403"/>
    <mergeCell ref="C379:F379"/>
    <mergeCell ref="G379:I379"/>
    <mergeCell ref="J379:L379"/>
    <mergeCell ref="M401:O401"/>
    <mergeCell ref="P401:R401"/>
    <mergeCell ref="A396:Y397"/>
    <mergeCell ref="J381:L381"/>
    <mergeCell ref="J380:L380"/>
    <mergeCell ref="P378:R378"/>
    <mergeCell ref="G378:I378"/>
    <mergeCell ref="J378:L378"/>
    <mergeCell ref="M378:O378"/>
    <mergeCell ref="C381:F381"/>
    <mergeCell ref="C377:F377"/>
    <mergeCell ref="S379:U379"/>
    <mergeCell ref="S380:U380"/>
    <mergeCell ref="S402:U402"/>
    <mergeCell ref="C378:F378"/>
    <mergeCell ref="P381:R381"/>
    <mergeCell ref="M380:O380"/>
    <mergeCell ref="C363:F363"/>
    <mergeCell ref="F344:G344"/>
    <mergeCell ref="A341:C341"/>
    <mergeCell ref="C361:F362"/>
    <mergeCell ref="D339:E340"/>
    <mergeCell ref="K262:L262"/>
    <mergeCell ref="D310:E310"/>
    <mergeCell ref="F339:G340"/>
    <mergeCell ref="A342:C342"/>
    <mergeCell ref="K263:L263"/>
    <mergeCell ref="C289:F289"/>
    <mergeCell ref="C290:F290"/>
    <mergeCell ref="C291:F291"/>
    <mergeCell ref="C292:F292"/>
    <mergeCell ref="C293:F293"/>
    <mergeCell ref="C294:F294"/>
    <mergeCell ref="C295:F295"/>
    <mergeCell ref="A297:Z297"/>
    <mergeCell ref="A356:Z356"/>
    <mergeCell ref="R343:S343"/>
    <mergeCell ref="T343:U343"/>
    <mergeCell ref="T344:U344"/>
    <mergeCell ref="T345:U345"/>
    <mergeCell ref="J362:L362"/>
    <mergeCell ref="P364:R364"/>
    <mergeCell ref="M375:O375"/>
    <mergeCell ref="J375:L375"/>
    <mergeCell ref="S375:U375"/>
    <mergeCell ref="C365:F365"/>
    <mergeCell ref="G365:I365"/>
    <mergeCell ref="P374:R374"/>
    <mergeCell ref="C367:F367"/>
    <mergeCell ref="C368:F368"/>
    <mergeCell ref="G368:I368"/>
    <mergeCell ref="G364:I364"/>
    <mergeCell ref="M366:O366"/>
    <mergeCell ref="M364:O364"/>
    <mergeCell ref="J367:L367"/>
    <mergeCell ref="M367:O367"/>
    <mergeCell ref="P375:R375"/>
    <mergeCell ref="P368:R368"/>
    <mergeCell ref="P367:R367"/>
    <mergeCell ref="P366:R366"/>
    <mergeCell ref="G375:I375"/>
    <mergeCell ref="T342:U342"/>
    <mergeCell ref="S362:U362"/>
    <mergeCell ref="S365:U365"/>
    <mergeCell ref="S369:U369"/>
    <mergeCell ref="J363:L363"/>
    <mergeCell ref="S368:U368"/>
    <mergeCell ref="P365:R365"/>
    <mergeCell ref="P345:Q345"/>
    <mergeCell ref="P341:Q341"/>
    <mergeCell ref="M341:O341"/>
    <mergeCell ref="T341:U341"/>
    <mergeCell ref="P347:Q347"/>
    <mergeCell ref="R347:S347"/>
    <mergeCell ref="T347:U347"/>
    <mergeCell ref="R341:S341"/>
    <mergeCell ref="G361:U361"/>
    <mergeCell ref="M363:O363"/>
    <mergeCell ref="P363:R363"/>
    <mergeCell ref="S363:U363"/>
    <mergeCell ref="G362:I362"/>
    <mergeCell ref="P344:Q344"/>
    <mergeCell ref="R344:S344"/>
    <mergeCell ref="M362:O362"/>
    <mergeCell ref="P369:R369"/>
    <mergeCell ref="C376:F376"/>
    <mergeCell ref="M345:O345"/>
    <mergeCell ref="M344:O344"/>
    <mergeCell ref="A346:C346"/>
    <mergeCell ref="A345:C345"/>
    <mergeCell ref="A344:C344"/>
    <mergeCell ref="A347:C347"/>
    <mergeCell ref="G363:I363"/>
    <mergeCell ref="G367:I367"/>
    <mergeCell ref="J364:L364"/>
    <mergeCell ref="M365:O365"/>
    <mergeCell ref="G369:I369"/>
    <mergeCell ref="J369:L369"/>
    <mergeCell ref="M369:O369"/>
    <mergeCell ref="G366:I366"/>
    <mergeCell ref="M346:O346"/>
    <mergeCell ref="C375:F375"/>
    <mergeCell ref="G373:U373"/>
    <mergeCell ref="G374:I374"/>
    <mergeCell ref="J374:L374"/>
    <mergeCell ref="M374:O374"/>
    <mergeCell ref="J365:L365"/>
    <mergeCell ref="C366:F366"/>
    <mergeCell ref="S374:U374"/>
    <mergeCell ref="Q26:R26"/>
    <mergeCell ref="K26:L26"/>
    <mergeCell ref="A18:U20"/>
    <mergeCell ref="G58:J58"/>
    <mergeCell ref="K58:L58"/>
    <mergeCell ref="G88:N88"/>
    <mergeCell ref="G171:J171"/>
    <mergeCell ref="K171:L171"/>
    <mergeCell ref="G87:N87"/>
    <mergeCell ref="O87:P87"/>
    <mergeCell ref="C107:K107"/>
    <mergeCell ref="C108:K108"/>
    <mergeCell ref="C109:K109"/>
    <mergeCell ref="C110:K110"/>
    <mergeCell ref="C111:K111"/>
    <mergeCell ref="C112:K112"/>
    <mergeCell ref="N149:P149"/>
    <mergeCell ref="L150:M150"/>
    <mergeCell ref="N150:P150"/>
    <mergeCell ref="D150:K150"/>
    <mergeCell ref="M339:O340"/>
    <mergeCell ref="D347:E347"/>
    <mergeCell ref="F347:G347"/>
    <mergeCell ref="H347:I347"/>
    <mergeCell ref="M347:O347"/>
    <mergeCell ref="A339:C340"/>
    <mergeCell ref="G261:H261"/>
    <mergeCell ref="I261:J261"/>
    <mergeCell ref="K261:L261"/>
    <mergeCell ref="H342:I342"/>
    <mergeCell ref="H343:I343"/>
    <mergeCell ref="H344:I344"/>
    <mergeCell ref="H345:I345"/>
    <mergeCell ref="H346:I346"/>
    <mergeCell ref="A338:I338"/>
    <mergeCell ref="D344:E344"/>
    <mergeCell ref="D342:E342"/>
    <mergeCell ref="F342:G342"/>
    <mergeCell ref="D345:E345"/>
    <mergeCell ref="F345:G345"/>
    <mergeCell ref="F343:G343"/>
    <mergeCell ref="D346:E346"/>
    <mergeCell ref="F346:G346"/>
    <mergeCell ref="D343:E343"/>
    <mergeCell ref="A334:U334"/>
    <mergeCell ref="G287:J287"/>
    <mergeCell ref="K287:N287"/>
    <mergeCell ref="I294:J294"/>
    <mergeCell ref="K288:L288"/>
    <mergeCell ref="K289:L289"/>
    <mergeCell ref="K290:L290"/>
    <mergeCell ref="K292:L292"/>
    <mergeCell ref="I288:J288"/>
    <mergeCell ref="I290:J290"/>
    <mergeCell ref="S289:T289"/>
    <mergeCell ref="U289:V289"/>
    <mergeCell ref="I292:J292"/>
    <mergeCell ref="G288:H288"/>
    <mergeCell ref="G289:H289"/>
    <mergeCell ref="K293:L293"/>
    <mergeCell ref="S295:T295"/>
    <mergeCell ref="S290:T290"/>
    <mergeCell ref="M290:N290"/>
    <mergeCell ref="M291:N291"/>
    <mergeCell ref="O287:R287"/>
    <mergeCell ref="O288:P288"/>
    <mergeCell ref="Q288:R288"/>
    <mergeCell ref="A251:U251"/>
    <mergeCell ref="M294:N294"/>
    <mergeCell ref="G286:V286"/>
    <mergeCell ref="S287:V287"/>
    <mergeCell ref="S288:T288"/>
    <mergeCell ref="U288:V288"/>
    <mergeCell ref="K255:N255"/>
    <mergeCell ref="M288:N288"/>
    <mergeCell ref="U263:V263"/>
    <mergeCell ref="S263:T263"/>
    <mergeCell ref="D275:E275"/>
    <mergeCell ref="G263:H263"/>
    <mergeCell ref="M263:N263"/>
    <mergeCell ref="G293:H293"/>
    <mergeCell ref="I293:J293"/>
    <mergeCell ref="I289:J289"/>
    <mergeCell ref="I291:J291"/>
    <mergeCell ref="U262:V262"/>
    <mergeCell ref="S262:T262"/>
    <mergeCell ref="G262:H262"/>
    <mergeCell ref="U290:V290"/>
    <mergeCell ref="C286:F288"/>
    <mergeCell ref="I257:J257"/>
    <mergeCell ref="K260:L260"/>
    <mergeCell ref="S291:T291"/>
    <mergeCell ref="U291:V291"/>
    <mergeCell ref="U293:V293"/>
    <mergeCell ref="S293:T293"/>
    <mergeCell ref="U292:V292"/>
    <mergeCell ref="S292:T292"/>
    <mergeCell ref="V404:X404"/>
    <mergeCell ref="B404:I404"/>
    <mergeCell ref="S377:U377"/>
    <mergeCell ref="S401:U401"/>
    <mergeCell ref="U294:V294"/>
    <mergeCell ref="S294:T294"/>
    <mergeCell ref="Q295:R295"/>
    <mergeCell ref="G295:H295"/>
    <mergeCell ref="M338:U338"/>
    <mergeCell ref="T339:U340"/>
    <mergeCell ref="P339:Q340"/>
    <mergeCell ref="R339:S340"/>
    <mergeCell ref="D341:E341"/>
    <mergeCell ref="F341:G341"/>
    <mergeCell ref="H339:I340"/>
    <mergeCell ref="H341:I341"/>
    <mergeCell ref="I295:J295"/>
    <mergeCell ref="K295:L295"/>
    <mergeCell ref="M405:O405"/>
    <mergeCell ref="P405:R405"/>
    <mergeCell ref="J400:L400"/>
    <mergeCell ref="V402:X402"/>
    <mergeCell ref="J403:L403"/>
    <mergeCell ref="S403:U403"/>
    <mergeCell ref="V405:X405"/>
    <mergeCell ref="J404:L404"/>
    <mergeCell ref="M404:O404"/>
    <mergeCell ref="P404:R404"/>
    <mergeCell ref="S404:U404"/>
    <mergeCell ref="M400:O400"/>
    <mergeCell ref="P402:R402"/>
    <mergeCell ref="M403:O403"/>
    <mergeCell ref="P403:R403"/>
    <mergeCell ref="V403:X403"/>
    <mergeCell ref="V400:X400"/>
    <mergeCell ref="J401:L401"/>
    <mergeCell ref="S400:U400"/>
    <mergeCell ref="V401:X401"/>
    <mergeCell ref="S405:U405"/>
    <mergeCell ref="J405:L405"/>
    <mergeCell ref="J406:L406"/>
    <mergeCell ref="M406:O406"/>
    <mergeCell ref="S406:U406"/>
    <mergeCell ref="B406:I406"/>
    <mergeCell ref="M22:R22"/>
    <mergeCell ref="M23:N23"/>
    <mergeCell ref="K25:L25"/>
    <mergeCell ref="G25:J25"/>
    <mergeCell ref="G24:J24"/>
    <mergeCell ref="G22:J23"/>
    <mergeCell ref="K61:L61"/>
    <mergeCell ref="O61:P61"/>
    <mergeCell ref="Q61:R61"/>
    <mergeCell ref="M61:N61"/>
    <mergeCell ref="G59:J59"/>
    <mergeCell ref="K59:L59"/>
    <mergeCell ref="M59:N59"/>
    <mergeCell ref="O59:P59"/>
    <mergeCell ref="Q59:R59"/>
    <mergeCell ref="G60:J60"/>
    <mergeCell ref="K60:L60"/>
    <mergeCell ref="M60:N60"/>
    <mergeCell ref="Q60:R60"/>
    <mergeCell ref="O60:P60"/>
    <mergeCell ref="O263:P263"/>
    <mergeCell ref="Q263:R263"/>
    <mergeCell ref="I262:J262"/>
    <mergeCell ref="M262:N262"/>
    <mergeCell ref="O262:P262"/>
    <mergeCell ref="Q262:R262"/>
    <mergeCell ref="L116:M116"/>
    <mergeCell ref="L117:M117"/>
    <mergeCell ref="L118:M118"/>
    <mergeCell ref="L119:M119"/>
    <mergeCell ref="L120:M120"/>
    <mergeCell ref="L121:M121"/>
    <mergeCell ref="L122:M122"/>
    <mergeCell ref="K174:L174"/>
    <mergeCell ref="G175:J175"/>
    <mergeCell ref="K175:L175"/>
    <mergeCell ref="A163:U163"/>
    <mergeCell ref="K166:L166"/>
    <mergeCell ref="K167:L167"/>
    <mergeCell ref="D149:K149"/>
    <mergeCell ref="K170:L170"/>
    <mergeCell ref="K169:L169"/>
    <mergeCell ref="L123:M123"/>
    <mergeCell ref="C261:F261"/>
    <mergeCell ref="M295:N295"/>
    <mergeCell ref="O295:P295"/>
    <mergeCell ref="Q293:R293"/>
    <mergeCell ref="M289:N289"/>
    <mergeCell ref="G291:H291"/>
    <mergeCell ref="G292:H292"/>
    <mergeCell ref="G294:H294"/>
    <mergeCell ref="Q290:R290"/>
    <mergeCell ref="O291:P291"/>
    <mergeCell ref="Q291:R291"/>
    <mergeCell ref="O292:P292"/>
    <mergeCell ref="Q292:R292"/>
    <mergeCell ref="O294:P294"/>
    <mergeCell ref="Q294:R294"/>
    <mergeCell ref="O290:P290"/>
    <mergeCell ref="M292:N292"/>
    <mergeCell ref="G290:H290"/>
    <mergeCell ref="K291:L291"/>
    <mergeCell ref="O289:P289"/>
    <mergeCell ref="Q289:R289"/>
    <mergeCell ref="K294:L294"/>
    <mergeCell ref="V123:W123"/>
    <mergeCell ref="A474:C474"/>
    <mergeCell ref="D237:F237"/>
    <mergeCell ref="G237:I237"/>
    <mergeCell ref="J237:L237"/>
    <mergeCell ref="D228:F228"/>
    <mergeCell ref="G228:I228"/>
    <mergeCell ref="J228:L228"/>
    <mergeCell ref="V406:X406"/>
    <mergeCell ref="P406:R406"/>
    <mergeCell ref="J402:L402"/>
    <mergeCell ref="M402:O402"/>
    <mergeCell ref="J368:L368"/>
    <mergeCell ref="M368:O368"/>
    <mergeCell ref="C380:F380"/>
    <mergeCell ref="G380:I380"/>
    <mergeCell ref="G381:I381"/>
    <mergeCell ref="C369:F369"/>
    <mergeCell ref="C373:F374"/>
    <mergeCell ref="P400:R400"/>
    <mergeCell ref="B405:I405"/>
    <mergeCell ref="M228:O228"/>
    <mergeCell ref="P228:R228"/>
    <mergeCell ref="A384:Y393"/>
    <mergeCell ref="Q150:S150"/>
    <mergeCell ref="G173:J173"/>
    <mergeCell ref="G172:J172"/>
    <mergeCell ref="G170:J170"/>
    <mergeCell ref="G169:J169"/>
    <mergeCell ref="G168:J168"/>
    <mergeCell ref="G167:J167"/>
    <mergeCell ref="A152:Y157"/>
    <mergeCell ref="Q149:S149"/>
    <mergeCell ref="K173:L173"/>
    <mergeCell ref="K172:L172"/>
    <mergeCell ref="G165:J165"/>
    <mergeCell ref="P229:R229"/>
    <mergeCell ref="D233:F234"/>
    <mergeCell ref="G234:I234"/>
    <mergeCell ref="J234:L234"/>
    <mergeCell ref="H190:J190"/>
    <mergeCell ref="G176:J176"/>
    <mergeCell ref="D194:G194"/>
    <mergeCell ref="K194:M194"/>
    <mergeCell ref="H193:J193"/>
    <mergeCell ref="H194:J194"/>
    <mergeCell ref="D224:F225"/>
    <mergeCell ref="G224:R224"/>
    <mergeCell ref="G225:I225"/>
    <mergeCell ref="J225:L225"/>
    <mergeCell ref="M225:O225"/>
    <mergeCell ref="P225:R225"/>
    <mergeCell ref="D193:G193"/>
    <mergeCell ref="K193:M193"/>
    <mergeCell ref="A213:Y218"/>
    <mergeCell ref="P226:R226"/>
    <mergeCell ref="G226:I226"/>
    <mergeCell ref="J226:L226"/>
    <mergeCell ref="M226:O226"/>
    <mergeCell ref="D227:F227"/>
    <mergeCell ref="M26:N26"/>
    <mergeCell ref="M25:N25"/>
    <mergeCell ref="O25:P25"/>
    <mergeCell ref="G61:J61"/>
    <mergeCell ref="V115:W115"/>
    <mergeCell ref="V108:W108"/>
    <mergeCell ref="V109:W109"/>
    <mergeCell ref="V110:W110"/>
    <mergeCell ref="V111:W111"/>
    <mergeCell ref="V112:W112"/>
    <mergeCell ref="V113:W113"/>
    <mergeCell ref="V114:W114"/>
    <mergeCell ref="L115:M115"/>
    <mergeCell ref="L109:M109"/>
    <mergeCell ref="K27:L27"/>
    <mergeCell ref="M27:N27"/>
    <mergeCell ref="O27:P27"/>
    <mergeCell ref="Q27:R27"/>
    <mergeCell ref="G27:J27"/>
    <mergeCell ref="L112:M112"/>
    <mergeCell ref="L113:M113"/>
    <mergeCell ref="L114:M114"/>
    <mergeCell ref="A91:Y99"/>
    <mergeCell ref="O26:P26"/>
    <mergeCell ref="M24:N24"/>
    <mergeCell ref="O24:P24"/>
    <mergeCell ref="Q24:R24"/>
    <mergeCell ref="Q25:R25"/>
    <mergeCell ref="E5:Q8"/>
    <mergeCell ref="E9:Q9"/>
    <mergeCell ref="Q23:R23"/>
    <mergeCell ref="K22:L23"/>
    <mergeCell ref="K24:L24"/>
    <mergeCell ref="O23:P23"/>
    <mergeCell ref="G177:J177"/>
    <mergeCell ref="C122:K122"/>
    <mergeCell ref="L110:M110"/>
    <mergeCell ref="L111:M111"/>
    <mergeCell ref="V107:W107"/>
    <mergeCell ref="L107:M107"/>
    <mergeCell ref="L108:M108"/>
    <mergeCell ref="A104:U105"/>
    <mergeCell ref="V116:W116"/>
    <mergeCell ref="V117:W117"/>
    <mergeCell ref="V118:W118"/>
    <mergeCell ref="V119:W119"/>
    <mergeCell ref="C121:K121"/>
    <mergeCell ref="C120:K120"/>
    <mergeCell ref="V120:W120"/>
    <mergeCell ref="K177:L177"/>
    <mergeCell ref="G174:J174"/>
    <mergeCell ref="V121:W121"/>
    <mergeCell ref="V122:W122"/>
    <mergeCell ref="G166:J166"/>
    <mergeCell ref="K168:L168"/>
    <mergeCell ref="K165:L165"/>
    <mergeCell ref="C123:K123"/>
    <mergeCell ref="L149:M149"/>
  </mergeCells>
  <pageMargins left="0.11811023622047245" right="0.11811023622047245" top="0.15748031496062992" bottom="0.15748031496062992" header="0.11811023622047245" footer="0.11811023622047245"/>
  <pageSetup paperSize="9" scale="7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D13"/>
  <sheetViews>
    <sheetView workbookViewId="0"/>
  </sheetViews>
  <sheetFormatPr defaultRowHeight="15" x14ac:dyDescent="0.25"/>
  <cols>
    <col min="1" max="1" width="8.5703125" bestFit="1" customWidth="1"/>
    <col min="2" max="2" width="11.5703125" bestFit="1" customWidth="1"/>
    <col min="3" max="3" width="24.5703125" bestFit="1" customWidth="1"/>
    <col min="4" max="4" width="5.28515625" bestFit="1" customWidth="1"/>
  </cols>
  <sheetData>
    <row r="1" spans="1:4" x14ac:dyDescent="0.25">
      <c r="A1" t="s">
        <v>100</v>
      </c>
      <c r="B1" t="s">
        <v>118</v>
      </c>
      <c r="C1" t="s">
        <v>110</v>
      </c>
      <c r="D1" t="s">
        <v>95</v>
      </c>
    </row>
    <row r="2" spans="1:4" x14ac:dyDescent="0.25">
      <c r="A2">
        <v>0</v>
      </c>
      <c r="B2" t="s">
        <v>88</v>
      </c>
      <c r="C2" t="s">
        <v>65</v>
      </c>
      <c r="D2">
        <v>1</v>
      </c>
    </row>
    <row r="3" spans="1:4" x14ac:dyDescent="0.25">
      <c r="A3">
        <v>0</v>
      </c>
      <c r="B3" t="s">
        <v>88</v>
      </c>
      <c r="C3" t="s">
        <v>90</v>
      </c>
      <c r="D3">
        <v>2</v>
      </c>
    </row>
    <row r="4" spans="1:4" x14ac:dyDescent="0.25">
      <c r="A4">
        <v>0</v>
      </c>
      <c r="B4" t="s">
        <v>88</v>
      </c>
      <c r="C4" t="s">
        <v>64</v>
      </c>
      <c r="D4">
        <v>3</v>
      </c>
    </row>
    <row r="5" spans="1:4" x14ac:dyDescent="0.25">
      <c r="A5">
        <v>0</v>
      </c>
      <c r="B5" t="s">
        <v>88</v>
      </c>
      <c r="C5" t="s">
        <v>89</v>
      </c>
      <c r="D5">
        <v>4</v>
      </c>
    </row>
    <row r="6" spans="1:4" x14ac:dyDescent="0.25">
      <c r="A6">
        <v>1175</v>
      </c>
      <c r="B6" t="s">
        <v>51</v>
      </c>
      <c r="C6" t="s">
        <v>65</v>
      </c>
      <c r="D6">
        <v>1</v>
      </c>
    </row>
    <row r="7" spans="1:4" x14ac:dyDescent="0.25">
      <c r="A7">
        <v>0</v>
      </c>
      <c r="B7" t="s">
        <v>51</v>
      </c>
      <c r="C7" t="s">
        <v>90</v>
      </c>
      <c r="D7">
        <v>2</v>
      </c>
    </row>
    <row r="8" spans="1:4" x14ac:dyDescent="0.25">
      <c r="A8">
        <v>0</v>
      </c>
      <c r="B8" t="s">
        <v>51</v>
      </c>
      <c r="C8" t="s">
        <v>64</v>
      </c>
      <c r="D8">
        <v>3</v>
      </c>
    </row>
    <row r="9" spans="1:4" x14ac:dyDescent="0.25">
      <c r="A9">
        <v>0</v>
      </c>
      <c r="B9" t="s">
        <v>51</v>
      </c>
      <c r="C9" t="s">
        <v>89</v>
      </c>
      <c r="D9">
        <v>4</v>
      </c>
    </row>
    <row r="10" spans="1:4" x14ac:dyDescent="0.25">
      <c r="A10">
        <v>193</v>
      </c>
      <c r="B10" t="s">
        <v>52</v>
      </c>
      <c r="C10" t="s">
        <v>65</v>
      </c>
      <c r="D10">
        <v>1</v>
      </c>
    </row>
    <row r="11" spans="1:4" x14ac:dyDescent="0.25">
      <c r="A11">
        <v>1</v>
      </c>
      <c r="B11" t="s">
        <v>52</v>
      </c>
      <c r="C11" t="s">
        <v>90</v>
      </c>
      <c r="D11">
        <v>2</v>
      </c>
    </row>
    <row r="12" spans="1:4" x14ac:dyDescent="0.25">
      <c r="A12">
        <v>0</v>
      </c>
      <c r="B12" t="s">
        <v>52</v>
      </c>
      <c r="C12" t="s">
        <v>64</v>
      </c>
      <c r="D12">
        <v>3</v>
      </c>
    </row>
    <row r="13" spans="1:4" x14ac:dyDescent="0.25">
      <c r="A13">
        <v>0</v>
      </c>
      <c r="B13" t="s">
        <v>52</v>
      </c>
      <c r="C13" t="s">
        <v>89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G7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7.42578125" bestFit="1" customWidth="1"/>
    <col min="4" max="4" width="23.7109375" bestFit="1" customWidth="1"/>
    <col min="5" max="5" width="19.140625" bestFit="1" customWidth="1"/>
    <col min="6" max="6" width="13.28515625" bestFit="1" customWidth="1"/>
    <col min="7" max="7" width="13.140625" bestFit="1" customWidth="1"/>
  </cols>
  <sheetData>
    <row r="1" spans="1:7" x14ac:dyDescent="0.25">
      <c r="A1" t="s">
        <v>95</v>
      </c>
      <c r="B1" t="s">
        <v>105</v>
      </c>
      <c r="C1" t="s">
        <v>60</v>
      </c>
      <c r="D1" t="s">
        <v>61</v>
      </c>
      <c r="E1" t="s">
        <v>62</v>
      </c>
      <c r="F1" t="s">
        <v>71</v>
      </c>
      <c r="G1" t="s">
        <v>63</v>
      </c>
    </row>
    <row r="2" spans="1:7" x14ac:dyDescent="0.25">
      <c r="A2">
        <v>1</v>
      </c>
      <c r="B2" t="s">
        <v>153</v>
      </c>
      <c r="C2">
        <v>0</v>
      </c>
      <c r="D2">
        <v>0</v>
      </c>
      <c r="E2">
        <v>0</v>
      </c>
      <c r="F2">
        <v>63</v>
      </c>
      <c r="G2">
        <v>254</v>
      </c>
    </row>
    <row r="3" spans="1:7" x14ac:dyDescent="0.25">
      <c r="A3">
        <v>2</v>
      </c>
      <c r="B3" t="s">
        <v>151</v>
      </c>
      <c r="C3">
        <v>7</v>
      </c>
      <c r="D3">
        <v>235</v>
      </c>
      <c r="E3">
        <v>0</v>
      </c>
      <c r="F3">
        <v>1</v>
      </c>
      <c r="G3">
        <v>8</v>
      </c>
    </row>
    <row r="4" spans="1:7" x14ac:dyDescent="0.25">
      <c r="A4">
        <v>3</v>
      </c>
      <c r="B4" t="s">
        <v>123</v>
      </c>
      <c r="C4">
        <v>1</v>
      </c>
      <c r="D4">
        <v>14</v>
      </c>
      <c r="E4">
        <v>0</v>
      </c>
      <c r="F4">
        <v>74</v>
      </c>
      <c r="G4">
        <v>45</v>
      </c>
    </row>
    <row r="5" spans="1:7" x14ac:dyDescent="0.25">
      <c r="A5">
        <v>4</v>
      </c>
      <c r="B5" t="s">
        <v>122</v>
      </c>
      <c r="C5">
        <v>0</v>
      </c>
      <c r="D5">
        <v>3</v>
      </c>
      <c r="E5">
        <v>0</v>
      </c>
      <c r="F5">
        <v>0</v>
      </c>
      <c r="G5">
        <v>96</v>
      </c>
    </row>
    <row r="6" spans="1:7" x14ac:dyDescent="0.25">
      <c r="A6">
        <v>5</v>
      </c>
      <c r="B6" t="s">
        <v>154</v>
      </c>
      <c r="C6">
        <v>8</v>
      </c>
      <c r="D6">
        <v>0</v>
      </c>
      <c r="E6">
        <v>0</v>
      </c>
      <c r="F6">
        <v>0</v>
      </c>
      <c r="G6">
        <v>50</v>
      </c>
    </row>
    <row r="7" spans="1:7" x14ac:dyDescent="0.25">
      <c r="A7">
        <v>6</v>
      </c>
      <c r="B7" t="s">
        <v>102</v>
      </c>
      <c r="C7">
        <v>11</v>
      </c>
      <c r="D7">
        <v>3</v>
      </c>
      <c r="E7">
        <v>0</v>
      </c>
      <c r="F7">
        <v>39</v>
      </c>
      <c r="G7">
        <v>134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G7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7.42578125" bestFit="1" customWidth="1"/>
    <col min="4" max="4" width="23.7109375" bestFit="1" customWidth="1"/>
    <col min="5" max="5" width="19.140625" bestFit="1" customWidth="1"/>
    <col min="6" max="6" width="13.28515625" bestFit="1" customWidth="1"/>
    <col min="7" max="7" width="13.140625" bestFit="1" customWidth="1"/>
  </cols>
  <sheetData>
    <row r="1" spans="1:7" x14ac:dyDescent="0.25">
      <c r="A1" t="s">
        <v>95</v>
      </c>
      <c r="B1" t="s">
        <v>105</v>
      </c>
      <c r="C1" t="s">
        <v>60</v>
      </c>
      <c r="D1" t="s">
        <v>61</v>
      </c>
      <c r="E1" t="s">
        <v>62</v>
      </c>
      <c r="F1" t="s">
        <v>71</v>
      </c>
      <c r="G1" t="s">
        <v>63</v>
      </c>
    </row>
    <row r="2" spans="1:7" x14ac:dyDescent="0.25">
      <c r="A2">
        <v>1</v>
      </c>
      <c r="B2" t="s">
        <v>151</v>
      </c>
      <c r="C2">
        <v>85</v>
      </c>
      <c r="D2">
        <v>1556</v>
      </c>
      <c r="E2">
        <v>0</v>
      </c>
      <c r="F2">
        <v>4</v>
      </c>
      <c r="G2">
        <v>41</v>
      </c>
    </row>
    <row r="3" spans="1:7" x14ac:dyDescent="0.25">
      <c r="A3">
        <v>2</v>
      </c>
      <c r="B3" t="s">
        <v>153</v>
      </c>
      <c r="C3">
        <v>0</v>
      </c>
      <c r="D3">
        <v>6</v>
      </c>
      <c r="E3">
        <v>0</v>
      </c>
      <c r="F3">
        <v>226</v>
      </c>
      <c r="G3">
        <v>851</v>
      </c>
    </row>
    <row r="4" spans="1:7" x14ac:dyDescent="0.25">
      <c r="A4">
        <v>3</v>
      </c>
      <c r="B4" t="s">
        <v>123</v>
      </c>
      <c r="C4">
        <v>8</v>
      </c>
      <c r="D4">
        <v>31</v>
      </c>
      <c r="E4">
        <v>0</v>
      </c>
      <c r="F4">
        <v>268</v>
      </c>
      <c r="G4">
        <v>111</v>
      </c>
    </row>
    <row r="5" spans="1:7" x14ac:dyDescent="0.25">
      <c r="A5">
        <v>4</v>
      </c>
      <c r="B5" t="s">
        <v>154</v>
      </c>
      <c r="C5">
        <v>40</v>
      </c>
      <c r="D5">
        <v>1</v>
      </c>
      <c r="E5">
        <v>0</v>
      </c>
      <c r="F5">
        <v>2</v>
      </c>
      <c r="G5">
        <v>355</v>
      </c>
    </row>
    <row r="6" spans="1:7" x14ac:dyDescent="0.25">
      <c r="A6">
        <v>5</v>
      </c>
      <c r="B6" t="s">
        <v>122</v>
      </c>
      <c r="C6">
        <v>0</v>
      </c>
      <c r="D6">
        <v>6</v>
      </c>
      <c r="E6">
        <v>0</v>
      </c>
      <c r="F6">
        <v>25</v>
      </c>
      <c r="G6">
        <v>284</v>
      </c>
    </row>
    <row r="7" spans="1:7" x14ac:dyDescent="0.25">
      <c r="A7">
        <v>6</v>
      </c>
      <c r="B7" t="s">
        <v>102</v>
      </c>
      <c r="C7">
        <v>35</v>
      </c>
      <c r="D7">
        <v>31</v>
      </c>
      <c r="E7">
        <v>0</v>
      </c>
      <c r="F7">
        <v>120</v>
      </c>
      <c r="G7">
        <v>419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C26"/>
  <sheetViews>
    <sheetView workbookViewId="0"/>
  </sheetViews>
  <sheetFormatPr defaultRowHeight="15" x14ac:dyDescent="0.25"/>
  <cols>
    <col min="1" max="1" width="7.28515625" bestFit="1" customWidth="1"/>
    <col min="2" max="2" width="26.7109375" bestFit="1" customWidth="1"/>
    <col min="3" max="3" width="21.140625" bestFit="1" customWidth="1"/>
  </cols>
  <sheetData>
    <row r="1" spans="1:3" x14ac:dyDescent="0.25">
      <c r="A1" t="s">
        <v>106</v>
      </c>
      <c r="B1" t="s">
        <v>9</v>
      </c>
      <c r="C1" t="s">
        <v>107</v>
      </c>
    </row>
    <row r="2" spans="1:3" x14ac:dyDescent="0.25">
      <c r="A2">
        <v>651</v>
      </c>
      <c r="B2" t="s">
        <v>108</v>
      </c>
      <c r="C2" t="s">
        <v>159</v>
      </c>
    </row>
    <row r="3" spans="1:3" x14ac:dyDescent="0.25">
      <c r="A3">
        <v>651</v>
      </c>
      <c r="B3" t="s">
        <v>108</v>
      </c>
      <c r="C3" t="s">
        <v>160</v>
      </c>
    </row>
    <row r="4" spans="1:3" x14ac:dyDescent="0.25">
      <c r="A4">
        <v>651</v>
      </c>
      <c r="B4" t="s">
        <v>108</v>
      </c>
      <c r="C4" t="s">
        <v>161</v>
      </c>
    </row>
    <row r="5" spans="1:3" x14ac:dyDescent="0.25">
      <c r="A5">
        <v>651</v>
      </c>
      <c r="B5" t="s">
        <v>108</v>
      </c>
      <c r="C5" t="s">
        <v>162</v>
      </c>
    </row>
    <row r="6" spans="1:3" x14ac:dyDescent="0.25">
      <c r="A6">
        <v>651</v>
      </c>
      <c r="B6" t="s">
        <v>108</v>
      </c>
      <c r="C6" t="s">
        <v>163</v>
      </c>
    </row>
    <row r="7" spans="1:3" x14ac:dyDescent="0.25">
      <c r="A7">
        <v>3484</v>
      </c>
      <c r="B7" t="s">
        <v>5</v>
      </c>
      <c r="C7" t="s">
        <v>159</v>
      </c>
    </row>
    <row r="8" spans="1:3" x14ac:dyDescent="0.25">
      <c r="A8">
        <v>3484</v>
      </c>
      <c r="B8" t="s">
        <v>5</v>
      </c>
      <c r="C8" t="s">
        <v>160</v>
      </c>
    </row>
    <row r="9" spans="1:3" x14ac:dyDescent="0.25">
      <c r="A9">
        <v>3484</v>
      </c>
      <c r="B9" t="s">
        <v>5</v>
      </c>
      <c r="C9" t="s">
        <v>161</v>
      </c>
    </row>
    <row r="10" spans="1:3" x14ac:dyDescent="0.25">
      <c r="A10">
        <v>3484</v>
      </c>
      <c r="B10" t="s">
        <v>5</v>
      </c>
      <c r="C10" t="s">
        <v>162</v>
      </c>
    </row>
    <row r="11" spans="1:3" x14ac:dyDescent="0.25">
      <c r="A11">
        <v>3484</v>
      </c>
      <c r="B11" t="s">
        <v>5</v>
      </c>
      <c r="C11" t="s">
        <v>163</v>
      </c>
    </row>
    <row r="12" spans="1:3" x14ac:dyDescent="0.25">
      <c r="A12">
        <v>0</v>
      </c>
      <c r="B12" t="s">
        <v>6</v>
      </c>
      <c r="C12" t="s">
        <v>159</v>
      </c>
    </row>
    <row r="13" spans="1:3" x14ac:dyDescent="0.25">
      <c r="A13">
        <v>0</v>
      </c>
      <c r="B13" t="s">
        <v>6</v>
      </c>
      <c r="C13" t="s">
        <v>160</v>
      </c>
    </row>
    <row r="14" spans="1:3" x14ac:dyDescent="0.25">
      <c r="A14">
        <v>0</v>
      </c>
      <c r="B14" t="s">
        <v>6</v>
      </c>
      <c r="C14" t="s">
        <v>161</v>
      </c>
    </row>
    <row r="15" spans="1:3" x14ac:dyDescent="0.25">
      <c r="A15">
        <v>0</v>
      </c>
      <c r="B15" t="s">
        <v>6</v>
      </c>
      <c r="C15" t="s">
        <v>162</v>
      </c>
    </row>
    <row r="16" spans="1:3" x14ac:dyDescent="0.25">
      <c r="A16">
        <v>0</v>
      </c>
      <c r="B16" t="s">
        <v>6</v>
      </c>
      <c r="C16" t="s">
        <v>163</v>
      </c>
    </row>
    <row r="17" spans="1:3" x14ac:dyDescent="0.25">
      <c r="A17">
        <v>0</v>
      </c>
      <c r="B17" t="s">
        <v>7</v>
      </c>
      <c r="C17" t="s">
        <v>159</v>
      </c>
    </row>
    <row r="18" spans="1:3" x14ac:dyDescent="0.25">
      <c r="A18">
        <v>0</v>
      </c>
      <c r="B18" t="s">
        <v>7</v>
      </c>
      <c r="C18" t="s">
        <v>160</v>
      </c>
    </row>
    <row r="19" spans="1:3" x14ac:dyDescent="0.25">
      <c r="A19">
        <v>0</v>
      </c>
      <c r="B19" t="s">
        <v>7</v>
      </c>
      <c r="C19" t="s">
        <v>161</v>
      </c>
    </row>
    <row r="20" spans="1:3" x14ac:dyDescent="0.25">
      <c r="A20">
        <v>0</v>
      </c>
      <c r="B20" t="s">
        <v>7</v>
      </c>
      <c r="C20" t="s">
        <v>162</v>
      </c>
    </row>
    <row r="21" spans="1:3" x14ac:dyDescent="0.25">
      <c r="A21" s="2">
        <v>0</v>
      </c>
      <c r="B21" s="2" t="s">
        <v>7</v>
      </c>
      <c r="C21" s="2" t="s">
        <v>163</v>
      </c>
    </row>
    <row r="22" spans="1:3" x14ac:dyDescent="0.25">
      <c r="A22" s="2">
        <v>8</v>
      </c>
      <c r="B22" s="2" t="s">
        <v>132</v>
      </c>
      <c r="C22" s="2" t="s">
        <v>159</v>
      </c>
    </row>
    <row r="23" spans="1:3" x14ac:dyDescent="0.25">
      <c r="A23" s="2">
        <v>8</v>
      </c>
      <c r="B23" s="2" t="s">
        <v>132</v>
      </c>
      <c r="C23" s="2" t="s">
        <v>160</v>
      </c>
    </row>
    <row r="24" spans="1:3" x14ac:dyDescent="0.25">
      <c r="A24" s="2">
        <v>8</v>
      </c>
      <c r="B24" s="2" t="s">
        <v>132</v>
      </c>
      <c r="C24" s="2" t="s">
        <v>161</v>
      </c>
    </row>
    <row r="25" spans="1:3" x14ac:dyDescent="0.25">
      <c r="A25" s="2">
        <v>8</v>
      </c>
      <c r="B25" s="2" t="s">
        <v>132</v>
      </c>
      <c r="C25" s="2" t="s">
        <v>162</v>
      </c>
    </row>
    <row r="26" spans="1:3" x14ac:dyDescent="0.25">
      <c r="A26" s="2">
        <v>8</v>
      </c>
      <c r="B26" s="2" t="s">
        <v>132</v>
      </c>
      <c r="C26" s="2" t="s">
        <v>163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C13"/>
  <sheetViews>
    <sheetView workbookViewId="0">
      <selection activeCell="B8" sqref="B8"/>
    </sheetView>
  </sheetViews>
  <sheetFormatPr defaultRowHeight="15" x14ac:dyDescent="0.25"/>
  <cols>
    <col min="1" max="1" width="21.7109375" bestFit="1" customWidth="1"/>
    <col min="2" max="2" width="8.5703125" bestFit="1" customWidth="1"/>
    <col min="3" max="3" width="14.85546875" bestFit="1" customWidth="1"/>
  </cols>
  <sheetData>
    <row r="1" spans="1:3" x14ac:dyDescent="0.25">
      <c r="A1" t="s">
        <v>109</v>
      </c>
      <c r="B1" t="s">
        <v>100</v>
      </c>
      <c r="C1" t="s">
        <v>110</v>
      </c>
    </row>
    <row r="2" spans="1:3" x14ac:dyDescent="0.25">
      <c r="A2" t="s">
        <v>111</v>
      </c>
      <c r="B2">
        <v>3604</v>
      </c>
      <c r="C2" t="s">
        <v>34</v>
      </c>
    </row>
    <row r="3" spans="1:3" x14ac:dyDescent="0.25">
      <c r="A3" t="s">
        <v>112</v>
      </c>
      <c r="B3">
        <v>25351</v>
      </c>
      <c r="C3" t="s">
        <v>34</v>
      </c>
    </row>
    <row r="4" spans="1:3" x14ac:dyDescent="0.25">
      <c r="A4" t="s">
        <v>113</v>
      </c>
      <c r="B4">
        <v>1035</v>
      </c>
      <c r="C4" t="s">
        <v>34</v>
      </c>
    </row>
    <row r="5" spans="1:3" x14ac:dyDescent="0.25">
      <c r="A5" t="s">
        <v>30</v>
      </c>
      <c r="B5">
        <v>48223</v>
      </c>
      <c r="C5" t="s">
        <v>34</v>
      </c>
    </row>
    <row r="6" spans="1:3" x14ac:dyDescent="0.25">
      <c r="A6" t="s">
        <v>111</v>
      </c>
      <c r="B6">
        <v>59</v>
      </c>
      <c r="C6" t="s">
        <v>24</v>
      </c>
    </row>
    <row r="7" spans="1:3" x14ac:dyDescent="0.25">
      <c r="A7" t="s">
        <v>112</v>
      </c>
      <c r="B7">
        <v>562</v>
      </c>
      <c r="C7" t="s">
        <v>24</v>
      </c>
    </row>
    <row r="8" spans="1:3" x14ac:dyDescent="0.25">
      <c r="A8" t="s">
        <v>113</v>
      </c>
      <c r="B8">
        <v>63</v>
      </c>
      <c r="C8" t="s">
        <v>24</v>
      </c>
    </row>
    <row r="9" spans="1:3" x14ac:dyDescent="0.25">
      <c r="A9" t="s">
        <v>30</v>
      </c>
      <c r="B9">
        <v>1116</v>
      </c>
      <c r="C9" t="s">
        <v>24</v>
      </c>
    </row>
    <row r="10" spans="1:3" x14ac:dyDescent="0.25">
      <c r="A10" t="s">
        <v>111</v>
      </c>
      <c r="B10">
        <v>99</v>
      </c>
      <c r="C10" t="s">
        <v>35</v>
      </c>
    </row>
    <row r="11" spans="1:3" x14ac:dyDescent="0.25">
      <c r="A11" t="s">
        <v>112</v>
      </c>
      <c r="B11">
        <v>1702</v>
      </c>
      <c r="C11" t="s">
        <v>35</v>
      </c>
    </row>
    <row r="12" spans="1:3" x14ac:dyDescent="0.25">
      <c r="A12" t="s">
        <v>113</v>
      </c>
      <c r="B12">
        <v>110</v>
      </c>
      <c r="C12" t="s">
        <v>35</v>
      </c>
    </row>
    <row r="13" spans="1:3" x14ac:dyDescent="0.25">
      <c r="A13" t="s">
        <v>30</v>
      </c>
      <c r="B13">
        <v>3211</v>
      </c>
      <c r="C13" t="s">
        <v>35</v>
      </c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D9"/>
  <sheetViews>
    <sheetView workbookViewId="0">
      <selection activeCell="A8" sqref="A8"/>
    </sheetView>
  </sheetViews>
  <sheetFormatPr defaultRowHeight="15" x14ac:dyDescent="0.25"/>
  <cols>
    <col min="1" max="1" width="8.5703125" bestFit="1" customWidth="1"/>
    <col min="2" max="2" width="76.5703125" bestFit="1" customWidth="1"/>
    <col min="3" max="3" width="18.85546875" bestFit="1" customWidth="1"/>
    <col min="4" max="4" width="5.28515625" bestFit="1" customWidth="1"/>
  </cols>
  <sheetData>
    <row r="1" spans="1:4" x14ac:dyDescent="0.25">
      <c r="A1" t="s">
        <v>100</v>
      </c>
      <c r="B1" t="s">
        <v>110</v>
      </c>
      <c r="C1" t="s">
        <v>98</v>
      </c>
      <c r="D1" t="s">
        <v>95</v>
      </c>
    </row>
    <row r="2" spans="1:4" x14ac:dyDescent="0.25">
      <c r="A2">
        <v>343</v>
      </c>
      <c r="B2" t="s">
        <v>133</v>
      </c>
      <c r="C2" t="s">
        <v>3</v>
      </c>
      <c r="D2">
        <v>1</v>
      </c>
    </row>
    <row r="3" spans="1:4" x14ac:dyDescent="0.25">
      <c r="A3">
        <v>327</v>
      </c>
      <c r="B3" t="s">
        <v>133</v>
      </c>
      <c r="C3" t="s">
        <v>77</v>
      </c>
      <c r="D3">
        <v>1</v>
      </c>
    </row>
    <row r="4" spans="1:4" x14ac:dyDescent="0.25">
      <c r="A4">
        <v>29</v>
      </c>
      <c r="B4" t="s">
        <v>164</v>
      </c>
      <c r="C4" t="s">
        <v>3</v>
      </c>
      <c r="D4">
        <v>2</v>
      </c>
    </row>
    <row r="5" spans="1:4" x14ac:dyDescent="0.25">
      <c r="A5">
        <v>35</v>
      </c>
      <c r="B5" t="s">
        <v>164</v>
      </c>
      <c r="C5" t="s">
        <v>77</v>
      </c>
      <c r="D5">
        <v>2</v>
      </c>
    </row>
    <row r="6" spans="1:4" x14ac:dyDescent="0.25">
      <c r="A6">
        <v>0</v>
      </c>
      <c r="B6" t="s">
        <v>165</v>
      </c>
      <c r="C6" t="s">
        <v>3</v>
      </c>
      <c r="D6">
        <v>3</v>
      </c>
    </row>
    <row r="7" spans="1:4" x14ac:dyDescent="0.25">
      <c r="A7">
        <v>2</v>
      </c>
      <c r="B7" t="s">
        <v>165</v>
      </c>
      <c r="C7" t="s">
        <v>77</v>
      </c>
      <c r="D7">
        <v>3</v>
      </c>
    </row>
    <row r="8" spans="1:4" x14ac:dyDescent="0.25">
      <c r="A8">
        <v>3</v>
      </c>
      <c r="B8" t="s">
        <v>166</v>
      </c>
      <c r="C8" t="s">
        <v>3</v>
      </c>
      <c r="D8">
        <v>4</v>
      </c>
    </row>
    <row r="9" spans="1:4" x14ac:dyDescent="0.25">
      <c r="A9">
        <v>4</v>
      </c>
      <c r="B9" t="s">
        <v>166</v>
      </c>
      <c r="C9" t="s">
        <v>77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C13"/>
  <sheetViews>
    <sheetView workbookViewId="0"/>
  </sheetViews>
  <sheetFormatPr defaultRowHeight="15" x14ac:dyDescent="0.25"/>
  <cols>
    <col min="1" max="1" width="21.7109375" bestFit="1" customWidth="1"/>
    <col min="2" max="2" width="8.5703125" bestFit="1" customWidth="1"/>
    <col min="3" max="3" width="14.85546875" bestFit="1" customWidth="1"/>
  </cols>
  <sheetData>
    <row r="1" spans="1:3" x14ac:dyDescent="0.25">
      <c r="A1" t="s">
        <v>109</v>
      </c>
      <c r="B1" t="s">
        <v>100</v>
      </c>
      <c r="C1" t="s">
        <v>110</v>
      </c>
    </row>
    <row r="2" spans="1:3" x14ac:dyDescent="0.25">
      <c r="A2" t="s">
        <v>111</v>
      </c>
      <c r="B2">
        <v>15051</v>
      </c>
      <c r="C2" t="s">
        <v>34</v>
      </c>
    </row>
    <row r="3" spans="1:3" x14ac:dyDescent="0.25">
      <c r="A3" t="s">
        <v>112</v>
      </c>
      <c r="B3">
        <v>125598</v>
      </c>
      <c r="C3" t="s">
        <v>34</v>
      </c>
    </row>
    <row r="4" spans="1:3" x14ac:dyDescent="0.25">
      <c r="A4" t="s">
        <v>113</v>
      </c>
      <c r="B4">
        <v>4595</v>
      </c>
      <c r="C4" t="s">
        <v>34</v>
      </c>
    </row>
    <row r="5" spans="1:3" x14ac:dyDescent="0.25">
      <c r="A5" t="s">
        <v>30</v>
      </c>
      <c r="B5">
        <v>185636</v>
      </c>
      <c r="C5" t="s">
        <v>34</v>
      </c>
    </row>
    <row r="6" spans="1:3" x14ac:dyDescent="0.25">
      <c r="A6" t="s">
        <v>111</v>
      </c>
      <c r="B6">
        <v>316</v>
      </c>
      <c r="C6" t="s">
        <v>24</v>
      </c>
    </row>
    <row r="7" spans="1:3" x14ac:dyDescent="0.25">
      <c r="A7" t="s">
        <v>112</v>
      </c>
      <c r="B7">
        <v>2984</v>
      </c>
      <c r="C7" t="s">
        <v>24</v>
      </c>
    </row>
    <row r="8" spans="1:3" x14ac:dyDescent="0.25">
      <c r="A8" t="s">
        <v>113</v>
      </c>
      <c r="B8">
        <v>298</v>
      </c>
      <c r="C8" t="s">
        <v>24</v>
      </c>
    </row>
    <row r="9" spans="1:3" x14ac:dyDescent="0.25">
      <c r="A9" t="s">
        <v>30</v>
      </c>
      <c r="B9">
        <v>5290</v>
      </c>
      <c r="C9" t="s">
        <v>24</v>
      </c>
    </row>
    <row r="10" spans="1:3" x14ac:dyDescent="0.25">
      <c r="A10" t="s">
        <v>111</v>
      </c>
      <c r="B10">
        <v>619</v>
      </c>
      <c r="C10" t="s">
        <v>35</v>
      </c>
    </row>
    <row r="11" spans="1:3" x14ac:dyDescent="0.25">
      <c r="A11" t="s">
        <v>112</v>
      </c>
      <c r="B11">
        <v>8444</v>
      </c>
      <c r="C11" t="s">
        <v>35</v>
      </c>
    </row>
    <row r="12" spans="1:3" x14ac:dyDescent="0.25">
      <c r="A12" t="s">
        <v>113</v>
      </c>
      <c r="B12">
        <v>438</v>
      </c>
      <c r="C12" t="s">
        <v>35</v>
      </c>
    </row>
    <row r="13" spans="1:3" x14ac:dyDescent="0.25">
      <c r="A13" t="s">
        <v>30</v>
      </c>
      <c r="B13">
        <v>14187</v>
      </c>
      <c r="C13" t="s">
        <v>35</v>
      </c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D9"/>
  <sheetViews>
    <sheetView workbookViewId="0"/>
  </sheetViews>
  <sheetFormatPr defaultRowHeight="15" x14ac:dyDescent="0.25"/>
  <cols>
    <col min="1" max="1" width="8.5703125" bestFit="1" customWidth="1"/>
    <col min="2" max="2" width="76.5703125" bestFit="1" customWidth="1"/>
    <col min="3" max="3" width="18.85546875" bestFit="1" customWidth="1"/>
    <col min="4" max="4" width="5.28515625" bestFit="1" customWidth="1"/>
  </cols>
  <sheetData>
    <row r="1" spans="1:4" x14ac:dyDescent="0.25">
      <c r="A1" t="s">
        <v>100</v>
      </c>
      <c r="B1" t="s">
        <v>110</v>
      </c>
      <c r="C1" t="s">
        <v>98</v>
      </c>
      <c r="D1" t="s">
        <v>95</v>
      </c>
    </row>
    <row r="2" spans="1:4" x14ac:dyDescent="0.25">
      <c r="A2">
        <v>1842</v>
      </c>
      <c r="B2" t="s">
        <v>133</v>
      </c>
      <c r="C2" t="s">
        <v>3</v>
      </c>
      <c r="D2">
        <v>1</v>
      </c>
    </row>
    <row r="3" spans="1:4" x14ac:dyDescent="0.25">
      <c r="A3">
        <v>1786</v>
      </c>
      <c r="B3" t="s">
        <v>133</v>
      </c>
      <c r="C3" t="s">
        <v>77</v>
      </c>
      <c r="D3">
        <v>1</v>
      </c>
    </row>
    <row r="4" spans="1:4" x14ac:dyDescent="0.25">
      <c r="A4">
        <v>201</v>
      </c>
      <c r="B4" t="s">
        <v>164</v>
      </c>
      <c r="C4" t="s">
        <v>3</v>
      </c>
      <c r="D4">
        <v>2</v>
      </c>
    </row>
    <row r="5" spans="1:4" x14ac:dyDescent="0.25">
      <c r="A5">
        <v>196</v>
      </c>
      <c r="B5" t="s">
        <v>164</v>
      </c>
      <c r="C5" t="s">
        <v>77</v>
      </c>
      <c r="D5">
        <v>2</v>
      </c>
    </row>
    <row r="6" spans="1:4" x14ac:dyDescent="0.25">
      <c r="A6">
        <v>0</v>
      </c>
      <c r="B6" t="s">
        <v>165</v>
      </c>
      <c r="C6" t="s">
        <v>3</v>
      </c>
      <c r="D6">
        <v>3</v>
      </c>
    </row>
    <row r="7" spans="1:4" x14ac:dyDescent="0.25">
      <c r="A7">
        <v>9</v>
      </c>
      <c r="B7" t="s">
        <v>165</v>
      </c>
      <c r="C7" t="s">
        <v>77</v>
      </c>
      <c r="D7">
        <v>3</v>
      </c>
    </row>
    <row r="8" spans="1:4" x14ac:dyDescent="0.25">
      <c r="A8">
        <v>28</v>
      </c>
      <c r="B8" t="s">
        <v>166</v>
      </c>
      <c r="C8" t="s">
        <v>3</v>
      </c>
      <c r="D8">
        <v>4</v>
      </c>
    </row>
    <row r="9" spans="1:4" x14ac:dyDescent="0.25">
      <c r="A9">
        <v>17</v>
      </c>
      <c r="B9" t="s">
        <v>166</v>
      </c>
      <c r="C9" t="s">
        <v>77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E145"/>
  <sheetViews>
    <sheetView topLeftCell="A105" workbookViewId="0">
      <selection activeCell="C124" sqref="C124"/>
    </sheetView>
  </sheetViews>
  <sheetFormatPr defaultRowHeight="15" x14ac:dyDescent="0.25"/>
  <cols>
    <col min="1" max="1" width="5.28515625" bestFit="1" customWidth="1"/>
    <col min="2" max="2" width="41.140625" bestFit="1" customWidth="1"/>
    <col min="3" max="3" width="8.5703125" bestFit="1" customWidth="1"/>
    <col min="4" max="4" width="41.28515625" bestFit="1" customWidth="1"/>
    <col min="5" max="5" width="10" bestFit="1" customWidth="1"/>
  </cols>
  <sheetData>
    <row r="1" spans="1:5" x14ac:dyDescent="0.25">
      <c r="A1" t="s">
        <v>95</v>
      </c>
      <c r="B1" t="s">
        <v>2</v>
      </c>
      <c r="C1" t="s">
        <v>100</v>
      </c>
      <c r="D1" t="s">
        <v>110</v>
      </c>
      <c r="E1" t="s">
        <v>114</v>
      </c>
    </row>
    <row r="2" spans="1:5" x14ac:dyDescent="0.25">
      <c r="A2">
        <v>1</v>
      </c>
      <c r="B2" t="s">
        <v>34</v>
      </c>
      <c r="C2">
        <v>8537</v>
      </c>
      <c r="D2" t="s">
        <v>115</v>
      </c>
      <c r="E2">
        <v>1</v>
      </c>
    </row>
    <row r="3" spans="1:5" x14ac:dyDescent="0.25">
      <c r="A3">
        <v>2</v>
      </c>
      <c r="B3" t="s">
        <v>35</v>
      </c>
      <c r="C3">
        <v>268</v>
      </c>
      <c r="D3" t="s">
        <v>115</v>
      </c>
      <c r="E3">
        <v>1</v>
      </c>
    </row>
    <row r="4" spans="1:5" x14ac:dyDescent="0.25">
      <c r="A4">
        <v>3</v>
      </c>
      <c r="B4" t="s">
        <v>36</v>
      </c>
      <c r="C4">
        <v>131</v>
      </c>
      <c r="D4" t="s">
        <v>115</v>
      </c>
      <c r="E4">
        <v>1</v>
      </c>
    </row>
    <row r="5" spans="1:5" x14ac:dyDescent="0.25">
      <c r="A5">
        <v>4</v>
      </c>
      <c r="B5" t="s">
        <v>37</v>
      </c>
      <c r="C5">
        <v>5</v>
      </c>
      <c r="D5" t="s">
        <v>115</v>
      </c>
      <c r="E5">
        <v>1</v>
      </c>
    </row>
    <row r="6" spans="1:5" x14ac:dyDescent="0.25">
      <c r="A6">
        <v>5</v>
      </c>
      <c r="B6" t="s">
        <v>38</v>
      </c>
      <c r="C6">
        <v>4</v>
      </c>
      <c r="D6" t="s">
        <v>115</v>
      </c>
      <c r="E6">
        <v>1</v>
      </c>
    </row>
    <row r="7" spans="1:5" x14ac:dyDescent="0.25">
      <c r="A7">
        <v>6</v>
      </c>
      <c r="B7" t="s">
        <v>46</v>
      </c>
      <c r="C7">
        <v>4</v>
      </c>
      <c r="D7" t="s">
        <v>115</v>
      </c>
      <c r="E7">
        <v>1</v>
      </c>
    </row>
    <row r="8" spans="1:5" x14ac:dyDescent="0.25">
      <c r="A8">
        <v>7</v>
      </c>
      <c r="B8" t="s">
        <v>116</v>
      </c>
      <c r="C8">
        <v>0</v>
      </c>
      <c r="D8" t="s">
        <v>115</v>
      </c>
      <c r="E8">
        <v>1</v>
      </c>
    </row>
    <row r="9" spans="1:5" x14ac:dyDescent="0.25">
      <c r="A9">
        <v>8</v>
      </c>
      <c r="B9" t="s">
        <v>4</v>
      </c>
      <c r="C9">
        <v>0</v>
      </c>
      <c r="D9" t="s">
        <v>115</v>
      </c>
      <c r="E9">
        <v>1</v>
      </c>
    </row>
    <row r="10" spans="1:5" x14ac:dyDescent="0.25">
      <c r="A10">
        <v>9</v>
      </c>
      <c r="B10" t="s">
        <v>39</v>
      </c>
      <c r="C10">
        <v>3</v>
      </c>
      <c r="D10" t="s">
        <v>115</v>
      </c>
      <c r="E10">
        <v>1</v>
      </c>
    </row>
    <row r="11" spans="1:5" x14ac:dyDescent="0.25">
      <c r="A11">
        <v>10</v>
      </c>
      <c r="B11" t="s">
        <v>40</v>
      </c>
      <c r="C11">
        <v>1</v>
      </c>
      <c r="D11" t="s">
        <v>115</v>
      </c>
      <c r="E11">
        <v>1</v>
      </c>
    </row>
    <row r="12" spans="1:5" x14ac:dyDescent="0.25">
      <c r="A12">
        <v>11</v>
      </c>
      <c r="B12" t="s">
        <v>41</v>
      </c>
      <c r="C12">
        <v>549</v>
      </c>
      <c r="D12" t="s">
        <v>115</v>
      </c>
      <c r="E12">
        <v>1</v>
      </c>
    </row>
    <row r="13" spans="1:5" x14ac:dyDescent="0.25">
      <c r="A13">
        <v>12</v>
      </c>
      <c r="B13" t="s">
        <v>42</v>
      </c>
      <c r="C13">
        <v>0</v>
      </c>
      <c r="D13" t="s">
        <v>115</v>
      </c>
      <c r="E13">
        <v>1</v>
      </c>
    </row>
    <row r="14" spans="1:5" x14ac:dyDescent="0.25">
      <c r="A14">
        <v>13</v>
      </c>
      <c r="B14" t="s">
        <v>11</v>
      </c>
      <c r="C14">
        <v>1</v>
      </c>
      <c r="D14" t="s">
        <v>115</v>
      </c>
      <c r="E14">
        <v>1</v>
      </c>
    </row>
    <row r="15" spans="1:5" x14ac:dyDescent="0.25">
      <c r="A15">
        <v>14</v>
      </c>
      <c r="B15" t="s">
        <v>43</v>
      </c>
      <c r="C15">
        <v>6</v>
      </c>
      <c r="D15" t="s">
        <v>115</v>
      </c>
      <c r="E15">
        <v>1</v>
      </c>
    </row>
    <row r="16" spans="1:5" x14ac:dyDescent="0.25">
      <c r="A16">
        <v>15</v>
      </c>
      <c r="B16" t="s">
        <v>44</v>
      </c>
      <c r="C16">
        <v>1</v>
      </c>
      <c r="D16" t="s">
        <v>115</v>
      </c>
      <c r="E16">
        <v>1</v>
      </c>
    </row>
    <row r="17" spans="1:5" x14ac:dyDescent="0.25">
      <c r="A17">
        <v>16</v>
      </c>
      <c r="B17" t="s">
        <v>45</v>
      </c>
      <c r="C17">
        <v>2</v>
      </c>
      <c r="D17" t="s">
        <v>115</v>
      </c>
      <c r="E17">
        <v>1</v>
      </c>
    </row>
    <row r="18" spans="1:5" x14ac:dyDescent="0.25">
      <c r="A18">
        <v>1</v>
      </c>
      <c r="B18" t="s">
        <v>34</v>
      </c>
      <c r="C18">
        <v>2753</v>
      </c>
      <c r="D18" t="s">
        <v>12</v>
      </c>
      <c r="E18">
        <v>2</v>
      </c>
    </row>
    <row r="19" spans="1:5" x14ac:dyDescent="0.25">
      <c r="A19">
        <v>2</v>
      </c>
      <c r="B19" t="s">
        <v>35</v>
      </c>
      <c r="C19">
        <v>70</v>
      </c>
      <c r="D19" t="s">
        <v>12</v>
      </c>
      <c r="E19">
        <v>2</v>
      </c>
    </row>
    <row r="20" spans="1:5" x14ac:dyDescent="0.25">
      <c r="A20">
        <v>3</v>
      </c>
      <c r="B20" t="s">
        <v>36</v>
      </c>
      <c r="C20">
        <v>57</v>
      </c>
      <c r="D20" t="s">
        <v>12</v>
      </c>
      <c r="E20">
        <v>2</v>
      </c>
    </row>
    <row r="21" spans="1:5" x14ac:dyDescent="0.25">
      <c r="A21">
        <v>4</v>
      </c>
      <c r="B21" t="s">
        <v>37</v>
      </c>
      <c r="C21">
        <v>0</v>
      </c>
      <c r="D21" t="s">
        <v>12</v>
      </c>
      <c r="E21">
        <v>2</v>
      </c>
    </row>
    <row r="22" spans="1:5" x14ac:dyDescent="0.25">
      <c r="A22">
        <v>5</v>
      </c>
      <c r="B22" t="s">
        <v>38</v>
      </c>
      <c r="C22">
        <v>0</v>
      </c>
      <c r="D22" t="s">
        <v>12</v>
      </c>
      <c r="E22">
        <v>2</v>
      </c>
    </row>
    <row r="23" spans="1:5" x14ac:dyDescent="0.25">
      <c r="A23">
        <v>6</v>
      </c>
      <c r="B23" t="s">
        <v>46</v>
      </c>
      <c r="C23">
        <v>0</v>
      </c>
      <c r="D23" t="s">
        <v>12</v>
      </c>
      <c r="E23">
        <v>2</v>
      </c>
    </row>
    <row r="24" spans="1:5" x14ac:dyDescent="0.25">
      <c r="A24">
        <v>7</v>
      </c>
      <c r="B24" t="s">
        <v>116</v>
      </c>
      <c r="C24">
        <v>0</v>
      </c>
      <c r="D24" t="s">
        <v>12</v>
      </c>
      <c r="E24">
        <v>2</v>
      </c>
    </row>
    <row r="25" spans="1:5" x14ac:dyDescent="0.25">
      <c r="A25">
        <v>8</v>
      </c>
      <c r="B25" t="s">
        <v>4</v>
      </c>
      <c r="C25">
        <v>1</v>
      </c>
      <c r="D25" t="s">
        <v>12</v>
      </c>
      <c r="E25">
        <v>2</v>
      </c>
    </row>
    <row r="26" spans="1:5" x14ac:dyDescent="0.25">
      <c r="A26">
        <v>9</v>
      </c>
      <c r="B26" t="s">
        <v>39</v>
      </c>
      <c r="C26">
        <v>2</v>
      </c>
      <c r="D26" t="s">
        <v>12</v>
      </c>
      <c r="E26">
        <v>2</v>
      </c>
    </row>
    <row r="27" spans="1:5" x14ac:dyDescent="0.25">
      <c r="A27">
        <v>10</v>
      </c>
      <c r="B27" t="s">
        <v>40</v>
      </c>
      <c r="C27">
        <v>0</v>
      </c>
      <c r="D27" t="s">
        <v>12</v>
      </c>
      <c r="E27">
        <v>2</v>
      </c>
    </row>
    <row r="28" spans="1:5" x14ac:dyDescent="0.25">
      <c r="A28">
        <v>11</v>
      </c>
      <c r="B28" t="s">
        <v>41</v>
      </c>
      <c r="C28">
        <v>189</v>
      </c>
      <c r="D28" t="s">
        <v>12</v>
      </c>
      <c r="E28">
        <v>2</v>
      </c>
    </row>
    <row r="29" spans="1:5" x14ac:dyDescent="0.25">
      <c r="A29">
        <v>12</v>
      </c>
      <c r="B29" t="s">
        <v>42</v>
      </c>
      <c r="C29">
        <v>0</v>
      </c>
      <c r="D29" t="s">
        <v>12</v>
      </c>
      <c r="E29">
        <v>2</v>
      </c>
    </row>
    <row r="30" spans="1:5" x14ac:dyDescent="0.25">
      <c r="A30">
        <v>13</v>
      </c>
      <c r="B30" t="s">
        <v>11</v>
      </c>
      <c r="C30">
        <v>0</v>
      </c>
      <c r="D30" t="s">
        <v>12</v>
      </c>
      <c r="E30">
        <v>2</v>
      </c>
    </row>
    <row r="31" spans="1:5" x14ac:dyDescent="0.25">
      <c r="A31">
        <v>14</v>
      </c>
      <c r="B31" t="s">
        <v>43</v>
      </c>
      <c r="C31">
        <v>2</v>
      </c>
      <c r="D31" t="s">
        <v>12</v>
      </c>
      <c r="E31">
        <v>2</v>
      </c>
    </row>
    <row r="32" spans="1:5" x14ac:dyDescent="0.25">
      <c r="A32">
        <v>15</v>
      </c>
      <c r="B32" t="s">
        <v>44</v>
      </c>
      <c r="C32">
        <v>0</v>
      </c>
      <c r="D32" t="s">
        <v>12</v>
      </c>
      <c r="E32">
        <v>2</v>
      </c>
    </row>
    <row r="33" spans="1:5" x14ac:dyDescent="0.25">
      <c r="A33">
        <v>16</v>
      </c>
      <c r="B33" t="s">
        <v>45</v>
      </c>
      <c r="C33">
        <v>0</v>
      </c>
      <c r="D33" t="s">
        <v>12</v>
      </c>
      <c r="E33">
        <v>2</v>
      </c>
    </row>
    <row r="34" spans="1:5" x14ac:dyDescent="0.25">
      <c r="A34">
        <v>1</v>
      </c>
      <c r="B34" t="s">
        <v>34</v>
      </c>
      <c r="C34">
        <v>11793</v>
      </c>
      <c r="D34" t="s">
        <v>94</v>
      </c>
      <c r="E34">
        <v>3</v>
      </c>
    </row>
    <row r="35" spans="1:5" x14ac:dyDescent="0.25">
      <c r="A35">
        <v>2</v>
      </c>
      <c r="B35" t="s">
        <v>35</v>
      </c>
      <c r="C35">
        <v>59</v>
      </c>
      <c r="D35" t="s">
        <v>94</v>
      </c>
      <c r="E35">
        <v>3</v>
      </c>
    </row>
    <row r="36" spans="1:5" x14ac:dyDescent="0.25">
      <c r="A36">
        <v>3</v>
      </c>
      <c r="B36" t="s">
        <v>36</v>
      </c>
      <c r="C36">
        <v>49</v>
      </c>
      <c r="D36" t="s">
        <v>94</v>
      </c>
      <c r="E36">
        <v>3</v>
      </c>
    </row>
    <row r="37" spans="1:5" x14ac:dyDescent="0.25">
      <c r="A37">
        <v>4</v>
      </c>
      <c r="B37" t="s">
        <v>37</v>
      </c>
      <c r="C37">
        <v>0</v>
      </c>
      <c r="D37" t="s">
        <v>94</v>
      </c>
      <c r="E37">
        <v>3</v>
      </c>
    </row>
    <row r="38" spans="1:5" x14ac:dyDescent="0.25">
      <c r="A38">
        <v>5</v>
      </c>
      <c r="B38" t="s">
        <v>38</v>
      </c>
      <c r="C38">
        <v>1</v>
      </c>
      <c r="D38" t="s">
        <v>94</v>
      </c>
      <c r="E38">
        <v>3</v>
      </c>
    </row>
    <row r="39" spans="1:5" x14ac:dyDescent="0.25">
      <c r="A39">
        <v>6</v>
      </c>
      <c r="B39" t="s">
        <v>46</v>
      </c>
      <c r="C39">
        <v>0</v>
      </c>
      <c r="D39" t="s">
        <v>94</v>
      </c>
      <c r="E39">
        <v>3</v>
      </c>
    </row>
    <row r="40" spans="1:5" x14ac:dyDescent="0.25">
      <c r="A40">
        <v>7</v>
      </c>
      <c r="B40" t="s">
        <v>116</v>
      </c>
      <c r="C40">
        <v>0</v>
      </c>
      <c r="D40" t="s">
        <v>94</v>
      </c>
      <c r="E40">
        <v>3</v>
      </c>
    </row>
    <row r="41" spans="1:5" x14ac:dyDescent="0.25">
      <c r="A41">
        <v>8</v>
      </c>
      <c r="B41" t="s">
        <v>4</v>
      </c>
      <c r="C41">
        <v>0</v>
      </c>
      <c r="D41" t="s">
        <v>94</v>
      </c>
      <c r="E41">
        <v>3</v>
      </c>
    </row>
    <row r="42" spans="1:5" x14ac:dyDescent="0.25">
      <c r="A42">
        <v>9</v>
      </c>
      <c r="B42" t="s">
        <v>39</v>
      </c>
      <c r="C42">
        <v>0</v>
      </c>
      <c r="D42" t="s">
        <v>94</v>
      </c>
      <c r="E42">
        <v>3</v>
      </c>
    </row>
    <row r="43" spans="1:5" x14ac:dyDescent="0.25">
      <c r="A43">
        <v>10</v>
      </c>
      <c r="B43" t="s">
        <v>40</v>
      </c>
      <c r="C43">
        <v>0</v>
      </c>
      <c r="D43" t="s">
        <v>94</v>
      </c>
      <c r="E43">
        <v>3</v>
      </c>
    </row>
    <row r="44" spans="1:5" x14ac:dyDescent="0.25">
      <c r="A44">
        <v>11</v>
      </c>
      <c r="B44" t="s">
        <v>41</v>
      </c>
      <c r="C44">
        <v>0</v>
      </c>
      <c r="D44" t="s">
        <v>94</v>
      </c>
      <c r="E44">
        <v>3</v>
      </c>
    </row>
    <row r="45" spans="1:5" x14ac:dyDescent="0.25">
      <c r="A45">
        <v>12</v>
      </c>
      <c r="B45" t="s">
        <v>42</v>
      </c>
      <c r="C45">
        <v>0</v>
      </c>
      <c r="D45" t="s">
        <v>94</v>
      </c>
      <c r="E45">
        <v>3</v>
      </c>
    </row>
    <row r="46" spans="1:5" x14ac:dyDescent="0.25">
      <c r="A46">
        <v>13</v>
      </c>
      <c r="B46" t="s">
        <v>11</v>
      </c>
      <c r="C46">
        <v>0</v>
      </c>
      <c r="D46" t="s">
        <v>94</v>
      </c>
      <c r="E46">
        <v>3</v>
      </c>
    </row>
    <row r="47" spans="1:5" x14ac:dyDescent="0.25">
      <c r="A47">
        <v>14</v>
      </c>
      <c r="B47" t="s">
        <v>43</v>
      </c>
      <c r="C47">
        <v>1</v>
      </c>
      <c r="D47" t="s">
        <v>94</v>
      </c>
      <c r="E47">
        <v>3</v>
      </c>
    </row>
    <row r="48" spans="1:5" x14ac:dyDescent="0.25">
      <c r="A48">
        <v>15</v>
      </c>
      <c r="B48" t="s">
        <v>44</v>
      </c>
      <c r="C48">
        <v>0</v>
      </c>
      <c r="D48" t="s">
        <v>94</v>
      </c>
      <c r="E48">
        <v>3</v>
      </c>
    </row>
    <row r="49" spans="1:5" x14ac:dyDescent="0.25">
      <c r="A49">
        <v>16</v>
      </c>
      <c r="B49" t="s">
        <v>45</v>
      </c>
      <c r="C49">
        <v>0</v>
      </c>
      <c r="D49" t="s">
        <v>94</v>
      </c>
      <c r="E49">
        <v>3</v>
      </c>
    </row>
    <row r="50" spans="1:5" x14ac:dyDescent="0.25">
      <c r="A50">
        <v>1</v>
      </c>
      <c r="B50" t="s">
        <v>34</v>
      </c>
      <c r="C50">
        <v>416</v>
      </c>
      <c r="D50" t="s">
        <v>84</v>
      </c>
      <c r="E50">
        <v>4</v>
      </c>
    </row>
    <row r="51" spans="1:5" x14ac:dyDescent="0.25">
      <c r="A51">
        <v>2</v>
      </c>
      <c r="B51" t="s">
        <v>35</v>
      </c>
      <c r="C51">
        <v>33</v>
      </c>
      <c r="D51" t="s">
        <v>84</v>
      </c>
      <c r="E51">
        <v>4</v>
      </c>
    </row>
    <row r="52" spans="1:5" x14ac:dyDescent="0.25">
      <c r="A52">
        <v>3</v>
      </c>
      <c r="B52" t="s">
        <v>36</v>
      </c>
      <c r="C52">
        <v>35</v>
      </c>
      <c r="D52" t="s">
        <v>84</v>
      </c>
      <c r="E52">
        <v>4</v>
      </c>
    </row>
    <row r="53" spans="1:5" x14ac:dyDescent="0.25">
      <c r="A53">
        <v>4</v>
      </c>
      <c r="B53" t="s">
        <v>37</v>
      </c>
      <c r="C53">
        <v>0</v>
      </c>
      <c r="D53" t="s">
        <v>84</v>
      </c>
      <c r="E53">
        <v>4</v>
      </c>
    </row>
    <row r="54" spans="1:5" x14ac:dyDescent="0.25">
      <c r="A54">
        <v>5</v>
      </c>
      <c r="B54" t="s">
        <v>38</v>
      </c>
      <c r="C54">
        <v>0</v>
      </c>
      <c r="D54" t="s">
        <v>84</v>
      </c>
      <c r="E54">
        <v>4</v>
      </c>
    </row>
    <row r="55" spans="1:5" x14ac:dyDescent="0.25">
      <c r="A55">
        <v>6</v>
      </c>
      <c r="B55" t="s">
        <v>46</v>
      </c>
      <c r="C55">
        <v>0</v>
      </c>
      <c r="D55" t="s">
        <v>84</v>
      </c>
      <c r="E55">
        <v>4</v>
      </c>
    </row>
    <row r="56" spans="1:5" x14ac:dyDescent="0.25">
      <c r="A56">
        <v>7</v>
      </c>
      <c r="B56" t="s">
        <v>116</v>
      </c>
      <c r="C56">
        <v>0</v>
      </c>
      <c r="D56" t="s">
        <v>84</v>
      </c>
      <c r="E56">
        <v>4</v>
      </c>
    </row>
    <row r="57" spans="1:5" x14ac:dyDescent="0.25">
      <c r="A57">
        <v>8</v>
      </c>
      <c r="B57" t="s">
        <v>4</v>
      </c>
      <c r="C57">
        <v>0</v>
      </c>
      <c r="D57" t="s">
        <v>84</v>
      </c>
      <c r="E57">
        <v>4</v>
      </c>
    </row>
    <row r="58" spans="1:5" x14ac:dyDescent="0.25">
      <c r="A58">
        <v>9</v>
      </c>
      <c r="B58" t="s">
        <v>39</v>
      </c>
      <c r="C58">
        <v>0</v>
      </c>
      <c r="D58" t="s">
        <v>84</v>
      </c>
      <c r="E58">
        <v>4</v>
      </c>
    </row>
    <row r="59" spans="1:5" x14ac:dyDescent="0.25">
      <c r="A59">
        <v>10</v>
      </c>
      <c r="B59" t="s">
        <v>40</v>
      </c>
      <c r="C59">
        <v>0</v>
      </c>
      <c r="D59" t="s">
        <v>84</v>
      </c>
      <c r="E59">
        <v>4</v>
      </c>
    </row>
    <row r="60" spans="1:5" x14ac:dyDescent="0.25">
      <c r="A60">
        <v>11</v>
      </c>
      <c r="B60" t="s">
        <v>41</v>
      </c>
      <c r="C60">
        <v>16</v>
      </c>
      <c r="D60" t="s">
        <v>84</v>
      </c>
      <c r="E60">
        <v>4</v>
      </c>
    </row>
    <row r="61" spans="1:5" x14ac:dyDescent="0.25">
      <c r="A61">
        <v>12</v>
      </c>
      <c r="B61" t="s">
        <v>42</v>
      </c>
      <c r="C61">
        <v>0</v>
      </c>
      <c r="D61" t="s">
        <v>84</v>
      </c>
      <c r="E61">
        <v>4</v>
      </c>
    </row>
    <row r="62" spans="1:5" x14ac:dyDescent="0.25">
      <c r="A62">
        <v>13</v>
      </c>
      <c r="B62" t="s">
        <v>11</v>
      </c>
      <c r="C62">
        <v>0</v>
      </c>
      <c r="D62" t="s">
        <v>84</v>
      </c>
      <c r="E62">
        <v>4</v>
      </c>
    </row>
    <row r="63" spans="1:5" x14ac:dyDescent="0.25">
      <c r="A63">
        <v>14</v>
      </c>
      <c r="B63" t="s">
        <v>43</v>
      </c>
      <c r="C63">
        <v>0</v>
      </c>
      <c r="D63" t="s">
        <v>84</v>
      </c>
      <c r="E63">
        <v>4</v>
      </c>
    </row>
    <row r="64" spans="1:5" x14ac:dyDescent="0.25">
      <c r="A64">
        <v>15</v>
      </c>
      <c r="B64" t="s">
        <v>44</v>
      </c>
      <c r="C64">
        <v>0</v>
      </c>
      <c r="D64" t="s">
        <v>84</v>
      </c>
      <c r="E64">
        <v>4</v>
      </c>
    </row>
    <row r="65" spans="1:5" x14ac:dyDescent="0.25">
      <c r="A65">
        <v>16</v>
      </c>
      <c r="B65" t="s">
        <v>45</v>
      </c>
      <c r="C65">
        <v>0</v>
      </c>
      <c r="D65" t="s">
        <v>84</v>
      </c>
      <c r="E65">
        <v>4</v>
      </c>
    </row>
    <row r="66" spans="1:5" x14ac:dyDescent="0.25">
      <c r="A66">
        <v>1</v>
      </c>
      <c r="B66" t="s">
        <v>34</v>
      </c>
      <c r="C66">
        <v>246</v>
      </c>
      <c r="D66" t="s">
        <v>117</v>
      </c>
      <c r="E66">
        <v>5</v>
      </c>
    </row>
    <row r="67" spans="1:5" x14ac:dyDescent="0.25">
      <c r="A67">
        <v>2</v>
      </c>
      <c r="B67" t="s">
        <v>35</v>
      </c>
      <c r="C67">
        <v>14</v>
      </c>
      <c r="D67" t="s">
        <v>117</v>
      </c>
      <c r="E67">
        <v>5</v>
      </c>
    </row>
    <row r="68" spans="1:5" x14ac:dyDescent="0.25">
      <c r="A68">
        <v>3</v>
      </c>
      <c r="B68" t="s">
        <v>36</v>
      </c>
      <c r="C68">
        <v>5</v>
      </c>
      <c r="D68" t="s">
        <v>117</v>
      </c>
      <c r="E68">
        <v>5</v>
      </c>
    </row>
    <row r="69" spans="1:5" x14ac:dyDescent="0.25">
      <c r="A69">
        <v>4</v>
      </c>
      <c r="B69" t="s">
        <v>37</v>
      </c>
      <c r="C69">
        <v>2</v>
      </c>
      <c r="D69" t="s">
        <v>117</v>
      </c>
      <c r="E69">
        <v>5</v>
      </c>
    </row>
    <row r="70" spans="1:5" x14ac:dyDescent="0.25">
      <c r="A70">
        <v>5</v>
      </c>
      <c r="B70" t="s">
        <v>38</v>
      </c>
      <c r="C70">
        <v>0</v>
      </c>
      <c r="D70" t="s">
        <v>117</v>
      </c>
      <c r="E70">
        <v>5</v>
      </c>
    </row>
    <row r="71" spans="1:5" x14ac:dyDescent="0.25">
      <c r="A71">
        <v>6</v>
      </c>
      <c r="B71" t="s">
        <v>46</v>
      </c>
      <c r="C71">
        <v>0</v>
      </c>
      <c r="D71" t="s">
        <v>117</v>
      </c>
      <c r="E71">
        <v>5</v>
      </c>
    </row>
    <row r="72" spans="1:5" x14ac:dyDescent="0.25">
      <c r="A72">
        <v>7</v>
      </c>
      <c r="B72" t="s">
        <v>116</v>
      </c>
      <c r="C72">
        <v>0</v>
      </c>
      <c r="D72" t="s">
        <v>117</v>
      </c>
      <c r="E72">
        <v>5</v>
      </c>
    </row>
    <row r="73" spans="1:5" x14ac:dyDescent="0.25">
      <c r="A73">
        <v>8</v>
      </c>
      <c r="B73" t="s">
        <v>4</v>
      </c>
      <c r="C73">
        <v>0</v>
      </c>
      <c r="D73" t="s">
        <v>117</v>
      </c>
      <c r="E73">
        <v>5</v>
      </c>
    </row>
    <row r="74" spans="1:5" x14ac:dyDescent="0.25">
      <c r="A74">
        <v>9</v>
      </c>
      <c r="B74" t="s">
        <v>39</v>
      </c>
      <c r="C74">
        <v>0</v>
      </c>
      <c r="D74" t="s">
        <v>117</v>
      </c>
      <c r="E74">
        <v>5</v>
      </c>
    </row>
    <row r="75" spans="1:5" x14ac:dyDescent="0.25">
      <c r="A75">
        <v>10</v>
      </c>
      <c r="B75" t="s">
        <v>40</v>
      </c>
      <c r="C75">
        <v>0</v>
      </c>
      <c r="D75" t="s">
        <v>117</v>
      </c>
      <c r="E75">
        <v>5</v>
      </c>
    </row>
    <row r="76" spans="1:5" x14ac:dyDescent="0.25">
      <c r="A76">
        <v>11</v>
      </c>
      <c r="B76" t="s">
        <v>41</v>
      </c>
      <c r="C76">
        <v>374</v>
      </c>
      <c r="D76" t="s">
        <v>117</v>
      </c>
      <c r="E76">
        <v>5</v>
      </c>
    </row>
    <row r="77" spans="1:5" x14ac:dyDescent="0.25">
      <c r="A77">
        <v>12</v>
      </c>
      <c r="B77" t="s">
        <v>42</v>
      </c>
      <c r="C77">
        <v>0</v>
      </c>
      <c r="D77" t="s">
        <v>117</v>
      </c>
      <c r="E77">
        <v>5</v>
      </c>
    </row>
    <row r="78" spans="1:5" x14ac:dyDescent="0.25">
      <c r="A78">
        <v>13</v>
      </c>
      <c r="B78" t="s">
        <v>11</v>
      </c>
      <c r="C78">
        <v>0</v>
      </c>
      <c r="D78" t="s">
        <v>117</v>
      </c>
      <c r="E78">
        <v>5</v>
      </c>
    </row>
    <row r="79" spans="1:5" x14ac:dyDescent="0.25">
      <c r="A79">
        <v>14</v>
      </c>
      <c r="B79" t="s">
        <v>43</v>
      </c>
      <c r="C79">
        <v>0</v>
      </c>
      <c r="D79" t="s">
        <v>117</v>
      </c>
      <c r="E79">
        <v>5</v>
      </c>
    </row>
    <row r="80" spans="1:5" x14ac:dyDescent="0.25">
      <c r="A80">
        <v>15</v>
      </c>
      <c r="B80" t="s">
        <v>44</v>
      </c>
      <c r="C80">
        <v>0</v>
      </c>
      <c r="D80" t="s">
        <v>117</v>
      </c>
      <c r="E80">
        <v>5</v>
      </c>
    </row>
    <row r="81" spans="1:5" x14ac:dyDescent="0.25">
      <c r="A81">
        <v>16</v>
      </c>
      <c r="B81" t="s">
        <v>45</v>
      </c>
      <c r="C81">
        <v>0</v>
      </c>
      <c r="D81" t="s">
        <v>117</v>
      </c>
      <c r="E81">
        <v>5</v>
      </c>
    </row>
    <row r="82" spans="1:5" x14ac:dyDescent="0.25">
      <c r="A82">
        <v>1</v>
      </c>
      <c r="B82" t="s">
        <v>34</v>
      </c>
      <c r="C82">
        <v>0</v>
      </c>
      <c r="D82" t="s">
        <v>39</v>
      </c>
      <c r="E82">
        <v>6</v>
      </c>
    </row>
    <row r="83" spans="1:5" x14ac:dyDescent="0.25">
      <c r="A83">
        <v>2</v>
      </c>
      <c r="B83" t="s">
        <v>35</v>
      </c>
      <c r="C83">
        <v>0</v>
      </c>
      <c r="D83" t="s">
        <v>39</v>
      </c>
      <c r="E83">
        <v>6</v>
      </c>
    </row>
    <row r="84" spans="1:5" x14ac:dyDescent="0.25">
      <c r="A84">
        <v>3</v>
      </c>
      <c r="B84" t="s">
        <v>36</v>
      </c>
      <c r="C84">
        <v>0</v>
      </c>
      <c r="D84" t="s">
        <v>39</v>
      </c>
      <c r="E84">
        <v>6</v>
      </c>
    </row>
    <row r="85" spans="1:5" x14ac:dyDescent="0.25">
      <c r="A85">
        <v>4</v>
      </c>
      <c r="B85" t="s">
        <v>37</v>
      </c>
      <c r="C85">
        <v>0</v>
      </c>
      <c r="D85" t="s">
        <v>39</v>
      </c>
      <c r="E85">
        <v>6</v>
      </c>
    </row>
    <row r="86" spans="1:5" x14ac:dyDescent="0.25">
      <c r="A86">
        <v>5</v>
      </c>
      <c r="B86" t="s">
        <v>38</v>
      </c>
      <c r="C86">
        <v>0</v>
      </c>
      <c r="D86" t="s">
        <v>39</v>
      </c>
      <c r="E86">
        <v>6</v>
      </c>
    </row>
    <row r="87" spans="1:5" x14ac:dyDescent="0.25">
      <c r="A87">
        <v>6</v>
      </c>
      <c r="B87" t="s">
        <v>46</v>
      </c>
      <c r="C87">
        <v>0</v>
      </c>
      <c r="D87" t="s">
        <v>39</v>
      </c>
      <c r="E87">
        <v>6</v>
      </c>
    </row>
    <row r="88" spans="1:5" x14ac:dyDescent="0.25">
      <c r="A88">
        <v>7</v>
      </c>
      <c r="B88" t="s">
        <v>116</v>
      </c>
      <c r="C88">
        <v>0</v>
      </c>
      <c r="D88" t="s">
        <v>39</v>
      </c>
      <c r="E88">
        <v>6</v>
      </c>
    </row>
    <row r="89" spans="1:5" x14ac:dyDescent="0.25">
      <c r="A89">
        <v>8</v>
      </c>
      <c r="B89" t="s">
        <v>4</v>
      </c>
      <c r="C89">
        <v>0</v>
      </c>
      <c r="D89" t="s">
        <v>39</v>
      </c>
      <c r="E89">
        <v>6</v>
      </c>
    </row>
    <row r="90" spans="1:5" x14ac:dyDescent="0.25">
      <c r="A90">
        <v>9</v>
      </c>
      <c r="B90" t="s">
        <v>39</v>
      </c>
      <c r="C90">
        <v>0</v>
      </c>
      <c r="D90" t="s">
        <v>39</v>
      </c>
      <c r="E90">
        <v>6</v>
      </c>
    </row>
    <row r="91" spans="1:5" x14ac:dyDescent="0.25">
      <c r="A91">
        <v>10</v>
      </c>
      <c r="B91" t="s">
        <v>40</v>
      </c>
      <c r="C91">
        <v>0</v>
      </c>
      <c r="D91" t="s">
        <v>39</v>
      </c>
      <c r="E91">
        <v>6</v>
      </c>
    </row>
    <row r="92" spans="1:5" x14ac:dyDescent="0.25">
      <c r="A92">
        <v>11</v>
      </c>
      <c r="B92" t="s">
        <v>41</v>
      </c>
      <c r="C92">
        <v>75</v>
      </c>
      <c r="D92" t="s">
        <v>39</v>
      </c>
      <c r="E92">
        <v>6</v>
      </c>
    </row>
    <row r="93" spans="1:5" x14ac:dyDescent="0.25">
      <c r="A93">
        <v>12</v>
      </c>
      <c r="B93" t="s">
        <v>42</v>
      </c>
      <c r="C93">
        <v>0</v>
      </c>
      <c r="D93" t="s">
        <v>39</v>
      </c>
      <c r="E93">
        <v>6</v>
      </c>
    </row>
    <row r="94" spans="1:5" x14ac:dyDescent="0.25">
      <c r="A94">
        <v>13</v>
      </c>
      <c r="B94" t="s">
        <v>11</v>
      </c>
      <c r="C94">
        <v>0</v>
      </c>
      <c r="D94" t="s">
        <v>39</v>
      </c>
      <c r="E94">
        <v>6</v>
      </c>
    </row>
    <row r="95" spans="1:5" x14ac:dyDescent="0.25">
      <c r="A95">
        <v>14</v>
      </c>
      <c r="B95" t="s">
        <v>43</v>
      </c>
      <c r="C95">
        <v>0</v>
      </c>
      <c r="D95" t="s">
        <v>39</v>
      </c>
      <c r="E95">
        <v>6</v>
      </c>
    </row>
    <row r="96" spans="1:5" x14ac:dyDescent="0.25">
      <c r="A96">
        <v>15</v>
      </c>
      <c r="B96" t="s">
        <v>44</v>
      </c>
      <c r="C96">
        <v>0</v>
      </c>
      <c r="D96" t="s">
        <v>39</v>
      </c>
      <c r="E96">
        <v>6</v>
      </c>
    </row>
    <row r="97" spans="1:5" x14ac:dyDescent="0.25">
      <c r="A97">
        <v>16</v>
      </c>
      <c r="B97" t="s">
        <v>45</v>
      </c>
      <c r="C97">
        <v>0</v>
      </c>
      <c r="D97" t="s">
        <v>39</v>
      </c>
      <c r="E97">
        <v>6</v>
      </c>
    </row>
    <row r="98" spans="1:5" x14ac:dyDescent="0.25">
      <c r="A98">
        <v>1</v>
      </c>
      <c r="B98" t="s">
        <v>34</v>
      </c>
      <c r="C98">
        <v>0</v>
      </c>
      <c r="D98" t="s">
        <v>4</v>
      </c>
      <c r="E98">
        <v>7</v>
      </c>
    </row>
    <row r="99" spans="1:5" x14ac:dyDescent="0.25">
      <c r="A99">
        <v>2</v>
      </c>
      <c r="B99" t="s">
        <v>35</v>
      </c>
      <c r="C99">
        <v>0</v>
      </c>
      <c r="D99" t="s">
        <v>4</v>
      </c>
      <c r="E99">
        <v>7</v>
      </c>
    </row>
    <row r="100" spans="1:5" x14ac:dyDescent="0.25">
      <c r="A100">
        <v>3</v>
      </c>
      <c r="B100" t="s">
        <v>36</v>
      </c>
      <c r="C100">
        <v>0</v>
      </c>
      <c r="D100" t="s">
        <v>4</v>
      </c>
      <c r="E100">
        <v>7</v>
      </c>
    </row>
    <row r="101" spans="1:5" x14ac:dyDescent="0.25">
      <c r="A101">
        <v>4</v>
      </c>
      <c r="B101" t="s">
        <v>37</v>
      </c>
      <c r="C101">
        <v>0</v>
      </c>
      <c r="D101" t="s">
        <v>4</v>
      </c>
      <c r="E101">
        <v>7</v>
      </c>
    </row>
    <row r="102" spans="1:5" x14ac:dyDescent="0.25">
      <c r="A102">
        <v>5</v>
      </c>
      <c r="B102" t="s">
        <v>38</v>
      </c>
      <c r="C102">
        <v>0</v>
      </c>
      <c r="D102" t="s">
        <v>4</v>
      </c>
      <c r="E102">
        <v>7</v>
      </c>
    </row>
    <row r="103" spans="1:5" x14ac:dyDescent="0.25">
      <c r="A103">
        <v>6</v>
      </c>
      <c r="B103" t="s">
        <v>46</v>
      </c>
      <c r="C103">
        <v>0</v>
      </c>
      <c r="D103" t="s">
        <v>4</v>
      </c>
      <c r="E103">
        <v>7</v>
      </c>
    </row>
    <row r="104" spans="1:5" x14ac:dyDescent="0.25">
      <c r="A104">
        <v>7</v>
      </c>
      <c r="B104" t="s">
        <v>116</v>
      </c>
      <c r="C104">
        <v>0</v>
      </c>
      <c r="D104" t="s">
        <v>4</v>
      </c>
      <c r="E104">
        <v>7</v>
      </c>
    </row>
    <row r="105" spans="1:5" x14ac:dyDescent="0.25">
      <c r="A105">
        <v>8</v>
      </c>
      <c r="B105" t="s">
        <v>4</v>
      </c>
      <c r="C105">
        <v>0</v>
      </c>
      <c r="D105" t="s">
        <v>4</v>
      </c>
      <c r="E105">
        <v>7</v>
      </c>
    </row>
    <row r="106" spans="1:5" x14ac:dyDescent="0.25">
      <c r="A106">
        <v>9</v>
      </c>
      <c r="B106" t="s">
        <v>39</v>
      </c>
      <c r="C106">
        <v>0</v>
      </c>
      <c r="D106" t="s">
        <v>4</v>
      </c>
      <c r="E106">
        <v>7</v>
      </c>
    </row>
    <row r="107" spans="1:5" x14ac:dyDescent="0.25">
      <c r="A107">
        <v>10</v>
      </c>
      <c r="B107" t="s">
        <v>40</v>
      </c>
      <c r="C107">
        <v>0</v>
      </c>
      <c r="D107" t="s">
        <v>4</v>
      </c>
      <c r="E107">
        <v>7</v>
      </c>
    </row>
    <row r="108" spans="1:5" x14ac:dyDescent="0.25">
      <c r="A108">
        <v>11</v>
      </c>
      <c r="B108" t="s">
        <v>41</v>
      </c>
      <c r="C108">
        <v>0</v>
      </c>
      <c r="D108" t="s">
        <v>4</v>
      </c>
      <c r="E108">
        <v>7</v>
      </c>
    </row>
    <row r="109" spans="1:5" x14ac:dyDescent="0.25">
      <c r="A109">
        <v>12</v>
      </c>
      <c r="B109" t="s">
        <v>42</v>
      </c>
      <c r="C109">
        <v>0</v>
      </c>
      <c r="D109" t="s">
        <v>4</v>
      </c>
      <c r="E109">
        <v>7</v>
      </c>
    </row>
    <row r="110" spans="1:5" x14ac:dyDescent="0.25">
      <c r="A110">
        <v>13</v>
      </c>
      <c r="B110" t="s">
        <v>11</v>
      </c>
      <c r="C110">
        <v>0</v>
      </c>
      <c r="D110" t="s">
        <v>4</v>
      </c>
      <c r="E110">
        <v>7</v>
      </c>
    </row>
    <row r="111" spans="1:5" x14ac:dyDescent="0.25">
      <c r="A111">
        <v>14</v>
      </c>
      <c r="B111" t="s">
        <v>43</v>
      </c>
      <c r="C111">
        <v>0</v>
      </c>
      <c r="D111" t="s">
        <v>4</v>
      </c>
      <c r="E111">
        <v>7</v>
      </c>
    </row>
    <row r="112" spans="1:5" x14ac:dyDescent="0.25">
      <c r="A112">
        <v>15</v>
      </c>
      <c r="B112" t="s">
        <v>44</v>
      </c>
      <c r="C112">
        <v>0</v>
      </c>
      <c r="D112" t="s">
        <v>4</v>
      </c>
      <c r="E112">
        <v>7</v>
      </c>
    </row>
    <row r="113" spans="1:5" x14ac:dyDescent="0.25">
      <c r="A113">
        <v>16</v>
      </c>
      <c r="B113" t="s">
        <v>45</v>
      </c>
      <c r="C113">
        <v>0</v>
      </c>
      <c r="D113" t="s">
        <v>4</v>
      </c>
      <c r="E113">
        <v>7</v>
      </c>
    </row>
    <row r="114" spans="1:5" x14ac:dyDescent="0.25">
      <c r="A114">
        <v>1</v>
      </c>
      <c r="B114" t="s">
        <v>34</v>
      </c>
      <c r="C114" s="2">
        <v>0</v>
      </c>
      <c r="D114" t="s">
        <v>42</v>
      </c>
      <c r="E114">
        <v>8</v>
      </c>
    </row>
    <row r="115" spans="1:5" x14ac:dyDescent="0.25">
      <c r="A115">
        <v>2</v>
      </c>
      <c r="B115" t="s">
        <v>35</v>
      </c>
      <c r="C115" s="2">
        <v>0</v>
      </c>
      <c r="D115" s="2" t="s">
        <v>42</v>
      </c>
      <c r="E115">
        <v>8</v>
      </c>
    </row>
    <row r="116" spans="1:5" x14ac:dyDescent="0.25">
      <c r="A116">
        <v>3</v>
      </c>
      <c r="B116" t="s">
        <v>36</v>
      </c>
      <c r="C116" s="2">
        <v>0</v>
      </c>
      <c r="D116" s="2" t="s">
        <v>42</v>
      </c>
      <c r="E116">
        <v>8</v>
      </c>
    </row>
    <row r="117" spans="1:5" x14ac:dyDescent="0.25">
      <c r="A117">
        <v>4</v>
      </c>
      <c r="B117" t="s">
        <v>37</v>
      </c>
      <c r="C117" s="2">
        <v>0</v>
      </c>
      <c r="D117" s="2" t="s">
        <v>42</v>
      </c>
      <c r="E117">
        <v>8</v>
      </c>
    </row>
    <row r="118" spans="1:5" x14ac:dyDescent="0.25">
      <c r="A118">
        <v>5</v>
      </c>
      <c r="B118" t="s">
        <v>38</v>
      </c>
      <c r="C118" s="2">
        <v>0</v>
      </c>
      <c r="D118" s="2" t="s">
        <v>42</v>
      </c>
      <c r="E118">
        <v>8</v>
      </c>
    </row>
    <row r="119" spans="1:5" x14ac:dyDescent="0.25">
      <c r="A119">
        <v>6</v>
      </c>
      <c r="B119" t="s">
        <v>46</v>
      </c>
      <c r="C119" s="2">
        <v>0</v>
      </c>
      <c r="D119" s="2" t="s">
        <v>42</v>
      </c>
      <c r="E119">
        <v>8</v>
      </c>
    </row>
    <row r="120" spans="1:5" x14ac:dyDescent="0.25">
      <c r="A120">
        <v>7</v>
      </c>
      <c r="B120" t="s">
        <v>116</v>
      </c>
      <c r="C120" s="2">
        <v>0</v>
      </c>
      <c r="D120" s="2" t="s">
        <v>42</v>
      </c>
      <c r="E120">
        <v>8</v>
      </c>
    </row>
    <row r="121" spans="1:5" x14ac:dyDescent="0.25">
      <c r="A121" s="2">
        <v>8</v>
      </c>
      <c r="B121" s="2" t="s">
        <v>4</v>
      </c>
      <c r="C121" s="2">
        <v>0</v>
      </c>
      <c r="D121" s="2" t="s">
        <v>42</v>
      </c>
      <c r="E121" s="2">
        <v>8</v>
      </c>
    </row>
    <row r="122" spans="1:5" x14ac:dyDescent="0.25">
      <c r="A122" s="2">
        <v>9</v>
      </c>
      <c r="B122" s="2" t="s">
        <v>39</v>
      </c>
      <c r="C122" s="2">
        <v>0</v>
      </c>
      <c r="D122" s="2" t="s">
        <v>42</v>
      </c>
      <c r="E122" s="2">
        <v>8</v>
      </c>
    </row>
    <row r="123" spans="1:5" x14ac:dyDescent="0.25">
      <c r="A123" s="2">
        <v>10</v>
      </c>
      <c r="B123" s="2" t="s">
        <v>40</v>
      </c>
      <c r="C123" s="2">
        <v>0</v>
      </c>
      <c r="D123" s="2" t="s">
        <v>42</v>
      </c>
      <c r="E123" s="2">
        <v>8</v>
      </c>
    </row>
    <row r="124" spans="1:5" x14ac:dyDescent="0.25">
      <c r="A124" s="2">
        <v>11</v>
      </c>
      <c r="B124" s="2" t="s">
        <v>41</v>
      </c>
      <c r="C124" s="2">
        <v>77</v>
      </c>
      <c r="D124" s="2" t="s">
        <v>42</v>
      </c>
      <c r="E124" s="2">
        <v>8</v>
      </c>
    </row>
    <row r="125" spans="1:5" x14ac:dyDescent="0.25">
      <c r="A125" s="2">
        <v>12</v>
      </c>
      <c r="B125" s="2" t="s">
        <v>42</v>
      </c>
      <c r="C125" s="2">
        <v>0</v>
      </c>
      <c r="D125" s="2" t="s">
        <v>42</v>
      </c>
      <c r="E125" s="2">
        <v>8</v>
      </c>
    </row>
    <row r="126" spans="1:5" x14ac:dyDescent="0.25">
      <c r="A126" s="2">
        <v>13</v>
      </c>
      <c r="B126" s="2" t="s">
        <v>11</v>
      </c>
      <c r="C126" s="2">
        <v>0</v>
      </c>
      <c r="D126" s="2" t="s">
        <v>42</v>
      </c>
      <c r="E126" s="2">
        <v>8</v>
      </c>
    </row>
    <row r="127" spans="1:5" x14ac:dyDescent="0.25">
      <c r="A127" s="2">
        <v>14</v>
      </c>
      <c r="B127" s="2" t="s">
        <v>43</v>
      </c>
      <c r="C127" s="2">
        <v>0</v>
      </c>
      <c r="D127" s="2" t="s">
        <v>42</v>
      </c>
      <c r="E127" s="2">
        <v>8</v>
      </c>
    </row>
    <row r="128" spans="1:5" x14ac:dyDescent="0.25">
      <c r="A128" s="2">
        <v>15</v>
      </c>
      <c r="B128" s="2" t="s">
        <v>44</v>
      </c>
      <c r="C128" s="2">
        <v>0</v>
      </c>
      <c r="D128" s="2" t="s">
        <v>42</v>
      </c>
      <c r="E128" s="2">
        <v>8</v>
      </c>
    </row>
    <row r="129" spans="1:5" x14ac:dyDescent="0.25">
      <c r="A129" s="2">
        <v>16</v>
      </c>
      <c r="B129" s="2" t="s">
        <v>45</v>
      </c>
      <c r="C129" s="2">
        <v>0</v>
      </c>
      <c r="D129" s="2" t="s">
        <v>42</v>
      </c>
      <c r="E129" s="2">
        <v>8</v>
      </c>
    </row>
    <row r="130" spans="1:5" x14ac:dyDescent="0.25">
      <c r="A130" s="2">
        <v>1</v>
      </c>
      <c r="B130" s="2" t="s">
        <v>34</v>
      </c>
      <c r="C130" s="2">
        <v>23895</v>
      </c>
      <c r="D130" s="2" t="s">
        <v>83</v>
      </c>
      <c r="E130" s="2">
        <v>9</v>
      </c>
    </row>
    <row r="131" spans="1:5" x14ac:dyDescent="0.25">
      <c r="A131" s="2">
        <v>2</v>
      </c>
      <c r="B131" s="2" t="s">
        <v>35</v>
      </c>
      <c r="C131" s="2">
        <v>449</v>
      </c>
      <c r="D131" s="2" t="s">
        <v>83</v>
      </c>
      <c r="E131" s="2">
        <v>9</v>
      </c>
    </row>
    <row r="132" spans="1:5" x14ac:dyDescent="0.25">
      <c r="A132" s="2">
        <v>3</v>
      </c>
      <c r="B132" s="2" t="s">
        <v>36</v>
      </c>
      <c r="C132" s="2">
        <v>442</v>
      </c>
      <c r="D132" s="2" t="s">
        <v>83</v>
      </c>
      <c r="E132" s="2">
        <v>9</v>
      </c>
    </row>
    <row r="133" spans="1:5" x14ac:dyDescent="0.25">
      <c r="A133" s="2">
        <v>4</v>
      </c>
      <c r="B133" s="2" t="s">
        <v>37</v>
      </c>
      <c r="C133" s="2">
        <v>8</v>
      </c>
      <c r="D133" s="2" t="s">
        <v>83</v>
      </c>
      <c r="E133" s="2">
        <v>9</v>
      </c>
    </row>
    <row r="134" spans="1:5" x14ac:dyDescent="0.25">
      <c r="A134" s="2">
        <v>5</v>
      </c>
      <c r="B134" s="2" t="s">
        <v>38</v>
      </c>
      <c r="C134" s="2">
        <v>1</v>
      </c>
      <c r="D134" s="2" t="s">
        <v>83</v>
      </c>
      <c r="E134" s="2">
        <v>9</v>
      </c>
    </row>
    <row r="135" spans="1:5" x14ac:dyDescent="0.25">
      <c r="A135" s="2">
        <v>6</v>
      </c>
      <c r="B135" s="2" t="s">
        <v>46</v>
      </c>
      <c r="C135" s="2">
        <v>3</v>
      </c>
      <c r="D135" s="2" t="s">
        <v>83</v>
      </c>
      <c r="E135" s="2">
        <v>9</v>
      </c>
    </row>
    <row r="136" spans="1:5" x14ac:dyDescent="0.25">
      <c r="A136" s="2">
        <v>7</v>
      </c>
      <c r="B136" s="2" t="s">
        <v>116</v>
      </c>
      <c r="C136" s="2">
        <v>0</v>
      </c>
      <c r="D136" s="2" t="s">
        <v>83</v>
      </c>
      <c r="E136" s="2">
        <v>9</v>
      </c>
    </row>
    <row r="137" spans="1:5" x14ac:dyDescent="0.25">
      <c r="A137" s="2">
        <v>8</v>
      </c>
      <c r="B137" s="2" t="s">
        <v>4</v>
      </c>
      <c r="C137" s="2">
        <v>2</v>
      </c>
      <c r="D137" s="2" t="s">
        <v>83</v>
      </c>
      <c r="E137" s="2">
        <v>9</v>
      </c>
    </row>
    <row r="138" spans="1:5" x14ac:dyDescent="0.25">
      <c r="A138" s="2">
        <v>9</v>
      </c>
      <c r="B138" s="2" t="s">
        <v>39</v>
      </c>
      <c r="C138" s="2">
        <v>2</v>
      </c>
      <c r="D138" s="2" t="s">
        <v>83</v>
      </c>
      <c r="E138" s="2">
        <v>9</v>
      </c>
    </row>
    <row r="139" spans="1:5" x14ac:dyDescent="0.25">
      <c r="A139" s="2">
        <v>10</v>
      </c>
      <c r="B139" s="2" t="s">
        <v>40</v>
      </c>
      <c r="C139" s="2">
        <v>0</v>
      </c>
      <c r="D139" s="2" t="s">
        <v>83</v>
      </c>
      <c r="E139" s="2">
        <v>9</v>
      </c>
    </row>
    <row r="140" spans="1:5" x14ac:dyDescent="0.25">
      <c r="A140" s="2">
        <v>11</v>
      </c>
      <c r="B140" s="2" t="s">
        <v>41</v>
      </c>
      <c r="C140" s="2">
        <v>947</v>
      </c>
      <c r="D140" s="2" t="s">
        <v>83</v>
      </c>
      <c r="E140" s="2">
        <v>9</v>
      </c>
    </row>
    <row r="141" spans="1:5" x14ac:dyDescent="0.25">
      <c r="A141" s="2">
        <v>12</v>
      </c>
      <c r="B141" s="2" t="s">
        <v>42</v>
      </c>
      <c r="C141" s="2">
        <v>0</v>
      </c>
      <c r="D141" s="2" t="s">
        <v>83</v>
      </c>
      <c r="E141" s="2">
        <v>9</v>
      </c>
    </row>
    <row r="142" spans="1:5" x14ac:dyDescent="0.25">
      <c r="A142" s="2">
        <v>13</v>
      </c>
      <c r="B142" s="2" t="s">
        <v>11</v>
      </c>
      <c r="C142" s="2">
        <v>27</v>
      </c>
      <c r="D142" s="2" t="s">
        <v>83</v>
      </c>
      <c r="E142" s="2">
        <v>9</v>
      </c>
    </row>
    <row r="143" spans="1:5" x14ac:dyDescent="0.25">
      <c r="A143" s="2">
        <v>14</v>
      </c>
      <c r="B143" s="2" t="s">
        <v>43</v>
      </c>
      <c r="C143" s="2">
        <v>5</v>
      </c>
      <c r="D143" s="2" t="s">
        <v>83</v>
      </c>
      <c r="E143" s="2">
        <v>9</v>
      </c>
    </row>
    <row r="144" spans="1:5" x14ac:dyDescent="0.25">
      <c r="A144" s="2">
        <v>15</v>
      </c>
      <c r="B144" s="2" t="s">
        <v>44</v>
      </c>
      <c r="C144" s="2">
        <v>0</v>
      </c>
      <c r="D144" s="2" t="s">
        <v>83</v>
      </c>
      <c r="E144" s="2">
        <v>9</v>
      </c>
    </row>
    <row r="145" spans="1:5" x14ac:dyDescent="0.25">
      <c r="A145" s="2">
        <v>16</v>
      </c>
      <c r="B145" s="2" t="s">
        <v>45</v>
      </c>
      <c r="C145" s="2">
        <v>1</v>
      </c>
      <c r="D145" s="2" t="s">
        <v>83</v>
      </c>
      <c r="E145" s="2">
        <v>9</v>
      </c>
    </row>
  </sheetData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D4"/>
  <sheetViews>
    <sheetView workbookViewId="0"/>
  </sheetViews>
  <sheetFormatPr defaultRowHeight="15" x14ac:dyDescent="0.25"/>
  <cols>
    <col min="1" max="1" width="5.28515625" bestFit="1" customWidth="1"/>
    <col min="2" max="2" width="8.5703125" bestFit="1" customWidth="1"/>
    <col min="3" max="3" width="38.7109375" bestFit="1" customWidth="1"/>
    <col min="4" max="4" width="18.7109375" bestFit="1" customWidth="1"/>
  </cols>
  <sheetData>
    <row r="1" spans="1:4" x14ac:dyDescent="0.25">
      <c r="A1" t="s">
        <v>95</v>
      </c>
      <c r="B1" t="s">
        <v>100</v>
      </c>
      <c r="C1" t="s">
        <v>2</v>
      </c>
      <c r="D1" t="s">
        <v>110</v>
      </c>
    </row>
    <row r="2" spans="1:4" x14ac:dyDescent="0.25">
      <c r="A2">
        <v>1</v>
      </c>
      <c r="B2">
        <v>1</v>
      </c>
      <c r="C2" t="s">
        <v>85</v>
      </c>
      <c r="D2" t="s">
        <v>3</v>
      </c>
    </row>
    <row r="3" spans="1:4" x14ac:dyDescent="0.25">
      <c r="A3">
        <v>2</v>
      </c>
      <c r="B3">
        <v>4</v>
      </c>
      <c r="C3" t="s">
        <v>85</v>
      </c>
      <c r="D3" t="s">
        <v>86</v>
      </c>
    </row>
    <row r="4" spans="1:4" x14ac:dyDescent="0.25">
      <c r="A4">
        <v>3</v>
      </c>
      <c r="B4">
        <v>0</v>
      </c>
      <c r="C4" t="s">
        <v>85</v>
      </c>
      <c r="D4" t="s">
        <v>87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/>
  <dimension ref="A1:C12"/>
  <sheetViews>
    <sheetView workbookViewId="0"/>
  </sheetViews>
  <sheetFormatPr defaultRowHeight="15" x14ac:dyDescent="0.25"/>
  <cols>
    <col min="1" max="1" width="5.28515625" bestFit="1" customWidth="1"/>
    <col min="2" max="2" width="19.42578125" bestFit="1" customWidth="1"/>
    <col min="3" max="3" width="8.5703125" bestFit="1" customWidth="1"/>
  </cols>
  <sheetData>
    <row r="1" spans="1:3" x14ac:dyDescent="0.25">
      <c r="A1" t="s">
        <v>95</v>
      </c>
      <c r="B1" t="s">
        <v>130</v>
      </c>
      <c r="C1" t="s">
        <v>100</v>
      </c>
    </row>
    <row r="2" spans="1:3" x14ac:dyDescent="0.25">
      <c r="A2">
        <v>1</v>
      </c>
      <c r="B2" t="s">
        <v>13</v>
      </c>
      <c r="C2">
        <v>243</v>
      </c>
    </row>
    <row r="3" spans="1:3" x14ac:dyDescent="0.25">
      <c r="A3">
        <v>2</v>
      </c>
      <c r="B3" t="s">
        <v>14</v>
      </c>
      <c r="C3">
        <v>52</v>
      </c>
    </row>
    <row r="4" spans="1:3" x14ac:dyDescent="0.25">
      <c r="A4">
        <v>3</v>
      </c>
      <c r="B4" t="s">
        <v>15</v>
      </c>
      <c r="C4">
        <v>26</v>
      </c>
    </row>
    <row r="5" spans="1:3" x14ac:dyDescent="0.25">
      <c r="A5">
        <v>4</v>
      </c>
      <c r="B5" t="s">
        <v>80</v>
      </c>
      <c r="C5">
        <v>97</v>
      </c>
    </row>
    <row r="6" spans="1:3" x14ac:dyDescent="0.25">
      <c r="A6">
        <v>5</v>
      </c>
      <c r="B6" t="s">
        <v>81</v>
      </c>
      <c r="C6">
        <v>0</v>
      </c>
    </row>
    <row r="7" spans="1:3" x14ac:dyDescent="0.25">
      <c r="A7">
        <v>6</v>
      </c>
      <c r="B7" t="s">
        <v>131</v>
      </c>
      <c r="C7">
        <v>0</v>
      </c>
    </row>
    <row r="8" spans="1:3" x14ac:dyDescent="0.25">
      <c r="A8">
        <v>7</v>
      </c>
      <c r="B8" t="s">
        <v>16</v>
      </c>
      <c r="C8">
        <v>0</v>
      </c>
    </row>
    <row r="9" spans="1:3" x14ac:dyDescent="0.25">
      <c r="A9">
        <v>8</v>
      </c>
      <c r="B9" t="s">
        <v>17</v>
      </c>
      <c r="C9">
        <v>0</v>
      </c>
    </row>
    <row r="10" spans="1:3" x14ac:dyDescent="0.25">
      <c r="A10">
        <v>9</v>
      </c>
      <c r="B10" t="s">
        <v>18</v>
      </c>
      <c r="C10">
        <v>0</v>
      </c>
    </row>
    <row r="11" spans="1:3" x14ac:dyDescent="0.25">
      <c r="A11">
        <v>10</v>
      </c>
      <c r="B11" t="s">
        <v>19</v>
      </c>
      <c r="C11">
        <v>0</v>
      </c>
    </row>
    <row r="12" spans="1:3" x14ac:dyDescent="0.25">
      <c r="A12">
        <v>11</v>
      </c>
      <c r="B12" t="s">
        <v>82</v>
      </c>
      <c r="C12"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D4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0.5703125" bestFit="1" customWidth="1"/>
    <col min="4" max="4" width="10.140625" bestFit="1" customWidth="1"/>
  </cols>
  <sheetData>
    <row r="1" spans="1:4" x14ac:dyDescent="0.25">
      <c r="A1" t="s">
        <v>95</v>
      </c>
      <c r="B1" t="s">
        <v>126</v>
      </c>
      <c r="C1" t="s">
        <v>30</v>
      </c>
      <c r="D1" t="s">
        <v>127</v>
      </c>
    </row>
    <row r="2" spans="1:4" x14ac:dyDescent="0.25">
      <c r="A2">
        <v>1</v>
      </c>
      <c r="B2" t="s">
        <v>128</v>
      </c>
      <c r="C2">
        <v>0</v>
      </c>
      <c r="D2">
        <v>0</v>
      </c>
    </row>
    <row r="3" spans="1:4" x14ac:dyDescent="0.25">
      <c r="A3">
        <v>2</v>
      </c>
      <c r="B3" t="s">
        <v>129</v>
      </c>
      <c r="C3">
        <v>0</v>
      </c>
      <c r="D3">
        <v>0</v>
      </c>
    </row>
    <row r="4" spans="1:4" x14ac:dyDescent="0.25">
      <c r="A4">
        <v>3</v>
      </c>
      <c r="B4" t="s">
        <v>21</v>
      </c>
      <c r="C4">
        <v>0</v>
      </c>
      <c r="D4">
        <v>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G37"/>
  <sheetViews>
    <sheetView workbookViewId="0">
      <selection activeCell="G19" sqref="G19"/>
    </sheetView>
  </sheetViews>
  <sheetFormatPr defaultRowHeight="15" x14ac:dyDescent="0.25"/>
  <cols>
    <col min="1" max="1" width="5.28515625" bestFit="1" customWidth="1"/>
    <col min="2" max="2" width="19" bestFit="1" customWidth="1"/>
    <col min="3" max="3" width="14.5703125" bestFit="1" customWidth="1"/>
    <col min="4" max="4" width="8.140625" bestFit="1" customWidth="1"/>
    <col min="6" max="6" width="8.5703125" bestFit="1" customWidth="1"/>
    <col min="7" max="7" width="11.28515625" bestFit="1" customWidth="1"/>
  </cols>
  <sheetData>
    <row r="1" spans="1:7" x14ac:dyDescent="0.25">
      <c r="A1" t="s">
        <v>95</v>
      </c>
      <c r="B1" t="s">
        <v>96</v>
      </c>
      <c r="C1" t="s">
        <v>97</v>
      </c>
      <c r="D1" t="s">
        <v>98</v>
      </c>
      <c r="E1" t="s">
        <v>99</v>
      </c>
      <c r="F1" t="s">
        <v>100</v>
      </c>
      <c r="G1" t="s">
        <v>101</v>
      </c>
    </row>
    <row r="2" spans="1:7" x14ac:dyDescent="0.25">
      <c r="A2">
        <v>1</v>
      </c>
      <c r="B2" t="s">
        <v>151</v>
      </c>
      <c r="C2" t="s">
        <v>31</v>
      </c>
      <c r="D2" t="s">
        <v>30</v>
      </c>
      <c r="E2">
        <v>1</v>
      </c>
      <c r="F2">
        <v>145</v>
      </c>
      <c r="G2">
        <v>1</v>
      </c>
    </row>
    <row r="3" spans="1:7" x14ac:dyDescent="0.25">
      <c r="A3">
        <v>2</v>
      </c>
      <c r="B3" t="s">
        <v>123</v>
      </c>
      <c r="C3" t="s">
        <v>31</v>
      </c>
      <c r="D3" t="s">
        <v>30</v>
      </c>
      <c r="E3">
        <v>1</v>
      </c>
      <c r="F3">
        <v>37</v>
      </c>
      <c r="G3">
        <v>1</v>
      </c>
    </row>
    <row r="4" spans="1:7" x14ac:dyDescent="0.25">
      <c r="A4">
        <v>3</v>
      </c>
      <c r="B4" t="s">
        <v>122</v>
      </c>
      <c r="C4" t="s">
        <v>31</v>
      </c>
      <c r="D4" t="s">
        <v>30</v>
      </c>
      <c r="E4">
        <v>1</v>
      </c>
      <c r="F4">
        <v>51</v>
      </c>
      <c r="G4">
        <v>1</v>
      </c>
    </row>
    <row r="5" spans="1:7" x14ac:dyDescent="0.25">
      <c r="A5">
        <v>4</v>
      </c>
      <c r="B5" t="s">
        <v>152</v>
      </c>
      <c r="C5" t="s">
        <v>31</v>
      </c>
      <c r="D5" t="s">
        <v>30</v>
      </c>
      <c r="E5">
        <v>1</v>
      </c>
      <c r="F5">
        <v>20</v>
      </c>
      <c r="G5">
        <v>1</v>
      </c>
    </row>
    <row r="6" spans="1:7" x14ac:dyDescent="0.25">
      <c r="A6">
        <v>5</v>
      </c>
      <c r="B6" t="s">
        <v>153</v>
      </c>
      <c r="C6" t="s">
        <v>31</v>
      </c>
      <c r="D6" t="s">
        <v>30</v>
      </c>
      <c r="E6">
        <v>1</v>
      </c>
      <c r="F6">
        <v>12</v>
      </c>
      <c r="G6">
        <v>1</v>
      </c>
    </row>
    <row r="7" spans="1:7" x14ac:dyDescent="0.25">
      <c r="A7">
        <v>6</v>
      </c>
      <c r="B7" t="s">
        <v>102</v>
      </c>
      <c r="C7" t="s">
        <v>31</v>
      </c>
      <c r="D7" t="s">
        <v>30</v>
      </c>
      <c r="E7">
        <v>1</v>
      </c>
      <c r="F7">
        <v>66</v>
      </c>
      <c r="G7">
        <v>1</v>
      </c>
    </row>
    <row r="8" spans="1:7" x14ac:dyDescent="0.25">
      <c r="A8">
        <v>1</v>
      </c>
      <c r="B8" t="s">
        <v>151</v>
      </c>
      <c r="C8" t="s">
        <v>31</v>
      </c>
      <c r="D8" t="s">
        <v>10</v>
      </c>
      <c r="E8">
        <v>2</v>
      </c>
      <c r="F8">
        <v>184</v>
      </c>
      <c r="G8">
        <v>1</v>
      </c>
    </row>
    <row r="9" spans="1:7" x14ac:dyDescent="0.25">
      <c r="A9">
        <v>2</v>
      </c>
      <c r="B9" t="s">
        <v>123</v>
      </c>
      <c r="C9" t="s">
        <v>31</v>
      </c>
      <c r="D9" t="s">
        <v>10</v>
      </c>
      <c r="E9">
        <v>2</v>
      </c>
      <c r="F9">
        <v>74</v>
      </c>
      <c r="G9">
        <v>1</v>
      </c>
    </row>
    <row r="10" spans="1:7" x14ac:dyDescent="0.25">
      <c r="A10">
        <v>3</v>
      </c>
      <c r="B10" t="s">
        <v>122</v>
      </c>
      <c r="C10" t="s">
        <v>31</v>
      </c>
      <c r="D10" t="s">
        <v>10</v>
      </c>
      <c r="E10">
        <v>2</v>
      </c>
      <c r="F10">
        <v>67</v>
      </c>
      <c r="G10">
        <v>1</v>
      </c>
    </row>
    <row r="11" spans="1:7" x14ac:dyDescent="0.25">
      <c r="A11">
        <v>4</v>
      </c>
      <c r="B11" t="s">
        <v>152</v>
      </c>
      <c r="C11" t="s">
        <v>31</v>
      </c>
      <c r="D11" t="s">
        <v>10</v>
      </c>
      <c r="E11">
        <v>2</v>
      </c>
      <c r="F11">
        <v>33</v>
      </c>
      <c r="G11">
        <v>1</v>
      </c>
    </row>
    <row r="12" spans="1:7" x14ac:dyDescent="0.25">
      <c r="A12">
        <v>5</v>
      </c>
      <c r="B12" t="s">
        <v>153</v>
      </c>
      <c r="C12" t="s">
        <v>31</v>
      </c>
      <c r="D12" t="s">
        <v>10</v>
      </c>
      <c r="E12">
        <v>2</v>
      </c>
      <c r="F12">
        <v>12</v>
      </c>
      <c r="G12">
        <v>1</v>
      </c>
    </row>
    <row r="13" spans="1:7" x14ac:dyDescent="0.25">
      <c r="A13">
        <v>6</v>
      </c>
      <c r="B13" t="s">
        <v>102</v>
      </c>
      <c r="C13" t="s">
        <v>31</v>
      </c>
      <c r="D13" t="s">
        <v>10</v>
      </c>
      <c r="E13">
        <v>2</v>
      </c>
      <c r="F13">
        <v>83</v>
      </c>
      <c r="G13">
        <v>1</v>
      </c>
    </row>
    <row r="14" spans="1:7" x14ac:dyDescent="0.25">
      <c r="A14">
        <v>1</v>
      </c>
      <c r="B14" t="s">
        <v>151</v>
      </c>
      <c r="C14" t="s">
        <v>55</v>
      </c>
      <c r="D14" t="s">
        <v>30</v>
      </c>
      <c r="E14">
        <v>1</v>
      </c>
      <c r="F14">
        <v>149</v>
      </c>
      <c r="G14">
        <v>2</v>
      </c>
    </row>
    <row r="15" spans="1:7" x14ac:dyDescent="0.25">
      <c r="A15">
        <v>2</v>
      </c>
      <c r="B15" t="s">
        <v>123</v>
      </c>
      <c r="C15" s="2" t="s">
        <v>55</v>
      </c>
      <c r="D15" t="s">
        <v>30</v>
      </c>
      <c r="E15">
        <v>1</v>
      </c>
      <c r="F15" s="2">
        <v>89</v>
      </c>
      <c r="G15">
        <v>2</v>
      </c>
    </row>
    <row r="16" spans="1:7" x14ac:dyDescent="0.25">
      <c r="A16">
        <v>3</v>
      </c>
      <c r="B16" t="s">
        <v>122</v>
      </c>
      <c r="C16" s="2" t="s">
        <v>55</v>
      </c>
      <c r="D16" t="s">
        <v>30</v>
      </c>
      <c r="E16">
        <v>1</v>
      </c>
      <c r="F16" s="2">
        <v>71</v>
      </c>
      <c r="G16">
        <v>2</v>
      </c>
    </row>
    <row r="17" spans="1:7" x14ac:dyDescent="0.25">
      <c r="A17">
        <v>4</v>
      </c>
      <c r="B17" t="s">
        <v>152</v>
      </c>
      <c r="C17" s="2" t="s">
        <v>55</v>
      </c>
      <c r="D17" t="s">
        <v>30</v>
      </c>
      <c r="E17">
        <v>1</v>
      </c>
      <c r="F17" s="2">
        <v>20</v>
      </c>
      <c r="G17">
        <v>2</v>
      </c>
    </row>
    <row r="18" spans="1:7" x14ac:dyDescent="0.25">
      <c r="A18">
        <v>5</v>
      </c>
      <c r="B18" t="s">
        <v>153</v>
      </c>
      <c r="C18" s="2" t="s">
        <v>55</v>
      </c>
      <c r="D18" t="s">
        <v>30</v>
      </c>
      <c r="E18">
        <v>1</v>
      </c>
      <c r="F18" s="2">
        <v>22</v>
      </c>
      <c r="G18">
        <v>2</v>
      </c>
    </row>
    <row r="19" spans="1:7" x14ac:dyDescent="0.25">
      <c r="A19">
        <v>6</v>
      </c>
      <c r="B19" t="s">
        <v>102</v>
      </c>
      <c r="C19" s="2" t="s">
        <v>55</v>
      </c>
      <c r="D19" t="s">
        <v>30</v>
      </c>
      <c r="E19">
        <v>1</v>
      </c>
      <c r="F19" s="2">
        <v>83</v>
      </c>
      <c r="G19">
        <v>2</v>
      </c>
    </row>
    <row r="20" spans="1:7" x14ac:dyDescent="0.25">
      <c r="A20">
        <v>1</v>
      </c>
      <c r="B20" t="s">
        <v>151</v>
      </c>
      <c r="C20" s="2" t="s">
        <v>55</v>
      </c>
      <c r="D20" t="s">
        <v>10</v>
      </c>
      <c r="E20">
        <v>2</v>
      </c>
      <c r="F20" s="2">
        <v>192</v>
      </c>
      <c r="G20">
        <v>2</v>
      </c>
    </row>
    <row r="21" spans="1:7" x14ac:dyDescent="0.25">
      <c r="A21">
        <v>2</v>
      </c>
      <c r="B21" t="s">
        <v>123</v>
      </c>
      <c r="C21" s="2" t="s">
        <v>55</v>
      </c>
      <c r="D21" t="s">
        <v>10</v>
      </c>
      <c r="E21">
        <v>2</v>
      </c>
      <c r="F21" s="2">
        <v>188</v>
      </c>
      <c r="G21">
        <v>2</v>
      </c>
    </row>
    <row r="22" spans="1:7" x14ac:dyDescent="0.25">
      <c r="A22">
        <v>3</v>
      </c>
      <c r="B22" t="s">
        <v>122</v>
      </c>
      <c r="C22" s="2" t="s">
        <v>55</v>
      </c>
      <c r="D22" t="s">
        <v>10</v>
      </c>
      <c r="E22">
        <v>2</v>
      </c>
      <c r="F22" s="2">
        <v>97</v>
      </c>
      <c r="G22">
        <v>2</v>
      </c>
    </row>
    <row r="23" spans="1:7" x14ac:dyDescent="0.25">
      <c r="A23">
        <v>4</v>
      </c>
      <c r="B23" t="s">
        <v>152</v>
      </c>
      <c r="C23" s="2" t="s">
        <v>55</v>
      </c>
      <c r="D23" t="s">
        <v>10</v>
      </c>
      <c r="E23">
        <v>2</v>
      </c>
      <c r="F23" s="2">
        <v>33</v>
      </c>
      <c r="G23">
        <v>2</v>
      </c>
    </row>
    <row r="24" spans="1:7" x14ac:dyDescent="0.25">
      <c r="A24">
        <v>5</v>
      </c>
      <c r="B24" t="s">
        <v>153</v>
      </c>
      <c r="C24" s="2" t="s">
        <v>55</v>
      </c>
      <c r="D24" t="s">
        <v>10</v>
      </c>
      <c r="E24">
        <v>2</v>
      </c>
      <c r="F24" s="2">
        <v>23</v>
      </c>
      <c r="G24">
        <v>2</v>
      </c>
    </row>
    <row r="25" spans="1:7" x14ac:dyDescent="0.25">
      <c r="A25">
        <v>6</v>
      </c>
      <c r="B25" t="s">
        <v>102</v>
      </c>
      <c r="C25" s="2" t="s">
        <v>55</v>
      </c>
      <c r="D25" t="s">
        <v>10</v>
      </c>
      <c r="E25">
        <v>2</v>
      </c>
      <c r="F25" s="2">
        <v>112</v>
      </c>
      <c r="G25">
        <v>2</v>
      </c>
    </row>
    <row r="26" spans="1:7" x14ac:dyDescent="0.25">
      <c r="A26">
        <v>1</v>
      </c>
      <c r="B26" t="s">
        <v>151</v>
      </c>
      <c r="C26" t="s">
        <v>103</v>
      </c>
      <c r="D26" t="s">
        <v>30</v>
      </c>
      <c r="E26">
        <v>1</v>
      </c>
      <c r="F26">
        <v>1</v>
      </c>
      <c r="G26">
        <v>3</v>
      </c>
    </row>
    <row r="27" spans="1:7" x14ac:dyDescent="0.25">
      <c r="A27">
        <v>2</v>
      </c>
      <c r="B27" t="s">
        <v>123</v>
      </c>
      <c r="C27" t="s">
        <v>103</v>
      </c>
      <c r="D27" t="s">
        <v>30</v>
      </c>
      <c r="E27">
        <v>1</v>
      </c>
      <c r="F27">
        <v>0</v>
      </c>
      <c r="G27">
        <v>3</v>
      </c>
    </row>
    <row r="28" spans="1:7" x14ac:dyDescent="0.25">
      <c r="A28">
        <v>3</v>
      </c>
      <c r="B28" t="s">
        <v>122</v>
      </c>
      <c r="C28" t="s">
        <v>103</v>
      </c>
      <c r="D28" t="s">
        <v>30</v>
      </c>
      <c r="E28">
        <v>1</v>
      </c>
      <c r="F28">
        <v>1</v>
      </c>
      <c r="G28">
        <v>3</v>
      </c>
    </row>
    <row r="29" spans="1:7" x14ac:dyDescent="0.25">
      <c r="A29">
        <v>4</v>
      </c>
      <c r="B29" t="s">
        <v>152</v>
      </c>
      <c r="C29" t="s">
        <v>103</v>
      </c>
      <c r="D29" t="s">
        <v>30</v>
      </c>
      <c r="E29">
        <v>1</v>
      </c>
      <c r="F29">
        <v>0</v>
      </c>
      <c r="G29">
        <v>3</v>
      </c>
    </row>
    <row r="30" spans="1:7" x14ac:dyDescent="0.25">
      <c r="A30">
        <v>5</v>
      </c>
      <c r="B30" t="s">
        <v>153</v>
      </c>
      <c r="C30" t="s">
        <v>103</v>
      </c>
      <c r="D30" t="s">
        <v>30</v>
      </c>
      <c r="E30">
        <v>1</v>
      </c>
      <c r="F30">
        <v>0</v>
      </c>
      <c r="G30">
        <v>3</v>
      </c>
    </row>
    <row r="31" spans="1:7" x14ac:dyDescent="0.25">
      <c r="A31">
        <v>6</v>
      </c>
      <c r="B31" t="s">
        <v>102</v>
      </c>
      <c r="C31" t="s">
        <v>103</v>
      </c>
      <c r="D31" t="s">
        <v>30</v>
      </c>
      <c r="E31">
        <v>1</v>
      </c>
      <c r="F31">
        <v>3</v>
      </c>
      <c r="G31">
        <v>3</v>
      </c>
    </row>
    <row r="32" spans="1:7" x14ac:dyDescent="0.25">
      <c r="A32">
        <v>1</v>
      </c>
      <c r="B32" t="s">
        <v>151</v>
      </c>
      <c r="C32" t="s">
        <v>103</v>
      </c>
      <c r="D32" t="s">
        <v>10</v>
      </c>
      <c r="E32">
        <v>2</v>
      </c>
      <c r="F32">
        <v>1</v>
      </c>
      <c r="G32">
        <v>3</v>
      </c>
    </row>
    <row r="33" spans="1:7" x14ac:dyDescent="0.25">
      <c r="A33">
        <v>2</v>
      </c>
      <c r="B33" t="s">
        <v>123</v>
      </c>
      <c r="C33" t="s">
        <v>103</v>
      </c>
      <c r="D33" t="s">
        <v>10</v>
      </c>
      <c r="E33">
        <v>2</v>
      </c>
      <c r="F33">
        <v>0</v>
      </c>
      <c r="G33">
        <v>3</v>
      </c>
    </row>
    <row r="34" spans="1:7" x14ac:dyDescent="0.25">
      <c r="A34">
        <v>3</v>
      </c>
      <c r="B34" t="s">
        <v>122</v>
      </c>
      <c r="C34" t="s">
        <v>103</v>
      </c>
      <c r="D34" t="s">
        <v>10</v>
      </c>
      <c r="E34">
        <v>2</v>
      </c>
      <c r="F34">
        <v>1</v>
      </c>
      <c r="G34">
        <v>3</v>
      </c>
    </row>
    <row r="35" spans="1:7" x14ac:dyDescent="0.25">
      <c r="A35">
        <v>4</v>
      </c>
      <c r="B35" t="s">
        <v>152</v>
      </c>
      <c r="C35" t="s">
        <v>103</v>
      </c>
      <c r="D35" t="s">
        <v>10</v>
      </c>
      <c r="E35">
        <v>2</v>
      </c>
      <c r="F35">
        <v>0</v>
      </c>
      <c r="G35">
        <v>3</v>
      </c>
    </row>
    <row r="36" spans="1:7" x14ac:dyDescent="0.25">
      <c r="A36">
        <v>5</v>
      </c>
      <c r="B36" t="s">
        <v>153</v>
      </c>
      <c r="C36" t="s">
        <v>103</v>
      </c>
      <c r="D36" t="s">
        <v>10</v>
      </c>
      <c r="E36">
        <v>2</v>
      </c>
      <c r="F36">
        <v>0</v>
      </c>
      <c r="G36">
        <v>3</v>
      </c>
    </row>
    <row r="37" spans="1:7" x14ac:dyDescent="0.25">
      <c r="A37">
        <v>6</v>
      </c>
      <c r="B37" t="s">
        <v>102</v>
      </c>
      <c r="C37" t="s">
        <v>103</v>
      </c>
      <c r="D37" t="s">
        <v>10</v>
      </c>
      <c r="E37">
        <v>2</v>
      </c>
      <c r="F37">
        <v>3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G37"/>
  <sheetViews>
    <sheetView workbookViewId="0">
      <selection activeCell="E33" sqref="E33"/>
    </sheetView>
  </sheetViews>
  <sheetFormatPr defaultRowHeight="15" x14ac:dyDescent="0.25"/>
  <cols>
    <col min="1" max="1" width="5.28515625" bestFit="1" customWidth="1"/>
    <col min="2" max="2" width="19" bestFit="1" customWidth="1"/>
    <col min="3" max="3" width="14.5703125" bestFit="1" customWidth="1"/>
    <col min="4" max="4" width="8.140625" bestFit="1" customWidth="1"/>
    <col min="6" max="6" width="8.5703125" bestFit="1" customWidth="1"/>
    <col min="7" max="7" width="11.28515625" bestFit="1" customWidth="1"/>
  </cols>
  <sheetData>
    <row r="1" spans="1:7" x14ac:dyDescent="0.25">
      <c r="A1" t="s">
        <v>95</v>
      </c>
      <c r="B1" t="s">
        <v>96</v>
      </c>
      <c r="C1" t="s">
        <v>97</v>
      </c>
      <c r="D1" t="s">
        <v>98</v>
      </c>
      <c r="E1" t="s">
        <v>99</v>
      </c>
      <c r="F1" t="s">
        <v>100</v>
      </c>
      <c r="G1" t="s">
        <v>101</v>
      </c>
    </row>
    <row r="2" spans="1:7" x14ac:dyDescent="0.25">
      <c r="A2">
        <v>1</v>
      </c>
      <c r="B2" t="s">
        <v>151</v>
      </c>
      <c r="C2" t="s">
        <v>31</v>
      </c>
      <c r="D2" t="s">
        <v>30</v>
      </c>
      <c r="E2">
        <v>1</v>
      </c>
      <c r="F2">
        <v>961</v>
      </c>
      <c r="G2">
        <v>1</v>
      </c>
    </row>
    <row r="3" spans="1:7" x14ac:dyDescent="0.25">
      <c r="A3">
        <v>2</v>
      </c>
      <c r="B3" t="s">
        <v>122</v>
      </c>
      <c r="C3" t="s">
        <v>31</v>
      </c>
      <c r="D3" t="s">
        <v>30</v>
      </c>
      <c r="E3">
        <v>1</v>
      </c>
      <c r="F3">
        <v>633</v>
      </c>
      <c r="G3">
        <v>1</v>
      </c>
    </row>
    <row r="4" spans="1:7" x14ac:dyDescent="0.25">
      <c r="A4">
        <v>3</v>
      </c>
      <c r="B4" t="s">
        <v>123</v>
      </c>
      <c r="C4" t="s">
        <v>31</v>
      </c>
      <c r="D4" t="s">
        <v>30</v>
      </c>
      <c r="E4">
        <v>1</v>
      </c>
      <c r="F4">
        <v>166</v>
      </c>
      <c r="G4">
        <v>1</v>
      </c>
    </row>
    <row r="5" spans="1:7" x14ac:dyDescent="0.25">
      <c r="A5">
        <v>4</v>
      </c>
      <c r="B5" t="s">
        <v>153</v>
      </c>
      <c r="C5" t="s">
        <v>31</v>
      </c>
      <c r="D5" t="s">
        <v>30</v>
      </c>
      <c r="E5">
        <v>1</v>
      </c>
      <c r="F5">
        <v>219</v>
      </c>
      <c r="G5">
        <v>1</v>
      </c>
    </row>
    <row r="6" spans="1:7" x14ac:dyDescent="0.25">
      <c r="A6">
        <v>5</v>
      </c>
      <c r="B6" t="s">
        <v>154</v>
      </c>
      <c r="C6" t="s">
        <v>31</v>
      </c>
      <c r="D6" t="s">
        <v>30</v>
      </c>
      <c r="E6">
        <v>1</v>
      </c>
      <c r="F6">
        <v>81</v>
      </c>
      <c r="G6">
        <v>1</v>
      </c>
    </row>
    <row r="7" spans="1:7" x14ac:dyDescent="0.25">
      <c r="A7">
        <v>6</v>
      </c>
      <c r="B7" t="s">
        <v>102</v>
      </c>
      <c r="C7" t="s">
        <v>31</v>
      </c>
      <c r="D7" t="s">
        <v>30</v>
      </c>
      <c r="E7">
        <v>1</v>
      </c>
      <c r="F7">
        <v>439</v>
      </c>
      <c r="G7">
        <v>1</v>
      </c>
    </row>
    <row r="8" spans="1:7" x14ac:dyDescent="0.25">
      <c r="A8">
        <v>1</v>
      </c>
      <c r="B8" t="s">
        <v>151</v>
      </c>
      <c r="C8" t="s">
        <v>31</v>
      </c>
      <c r="D8" t="s">
        <v>10</v>
      </c>
      <c r="E8">
        <v>2</v>
      </c>
      <c r="F8">
        <v>1286</v>
      </c>
      <c r="G8">
        <v>1</v>
      </c>
    </row>
    <row r="9" spans="1:7" x14ac:dyDescent="0.25">
      <c r="A9">
        <v>2</v>
      </c>
      <c r="B9" t="s">
        <v>122</v>
      </c>
      <c r="C9" t="s">
        <v>31</v>
      </c>
      <c r="D9" t="s">
        <v>10</v>
      </c>
      <c r="E9">
        <v>2</v>
      </c>
      <c r="F9">
        <v>994</v>
      </c>
      <c r="G9">
        <v>1</v>
      </c>
    </row>
    <row r="10" spans="1:7" x14ac:dyDescent="0.25">
      <c r="A10">
        <v>3</v>
      </c>
      <c r="B10" t="s">
        <v>123</v>
      </c>
      <c r="C10" t="s">
        <v>31</v>
      </c>
      <c r="D10" t="s">
        <v>10</v>
      </c>
      <c r="E10">
        <v>2</v>
      </c>
      <c r="F10">
        <v>296</v>
      </c>
      <c r="G10">
        <v>1</v>
      </c>
    </row>
    <row r="11" spans="1:7" x14ac:dyDescent="0.25">
      <c r="A11">
        <v>4</v>
      </c>
      <c r="B11" t="s">
        <v>153</v>
      </c>
      <c r="C11" t="s">
        <v>31</v>
      </c>
      <c r="D11" t="s">
        <v>10</v>
      </c>
      <c r="E11">
        <v>2</v>
      </c>
      <c r="F11">
        <v>343</v>
      </c>
      <c r="G11">
        <v>1</v>
      </c>
    </row>
    <row r="12" spans="1:7" x14ac:dyDescent="0.25">
      <c r="A12">
        <v>5</v>
      </c>
      <c r="B12" t="s">
        <v>154</v>
      </c>
      <c r="C12" t="s">
        <v>31</v>
      </c>
      <c r="D12" t="s">
        <v>10</v>
      </c>
      <c r="E12">
        <v>2</v>
      </c>
      <c r="F12">
        <v>124</v>
      </c>
      <c r="G12">
        <v>1</v>
      </c>
    </row>
    <row r="13" spans="1:7" x14ac:dyDescent="0.25">
      <c r="A13">
        <v>6</v>
      </c>
      <c r="B13" t="s">
        <v>102</v>
      </c>
      <c r="C13" t="s">
        <v>31</v>
      </c>
      <c r="D13" t="s">
        <v>10</v>
      </c>
      <c r="E13">
        <v>2</v>
      </c>
      <c r="F13">
        <v>553</v>
      </c>
      <c r="G13">
        <v>1</v>
      </c>
    </row>
    <row r="14" spans="1:7" x14ac:dyDescent="0.25">
      <c r="A14">
        <v>1</v>
      </c>
      <c r="B14" t="s">
        <v>151</v>
      </c>
      <c r="C14" t="s">
        <v>55</v>
      </c>
      <c r="D14" t="s">
        <v>30</v>
      </c>
      <c r="E14">
        <v>1</v>
      </c>
      <c r="F14">
        <v>972</v>
      </c>
      <c r="G14">
        <v>2</v>
      </c>
    </row>
    <row r="15" spans="1:7" x14ac:dyDescent="0.25">
      <c r="A15">
        <v>2</v>
      </c>
      <c r="B15" t="s">
        <v>122</v>
      </c>
      <c r="C15" s="2" t="s">
        <v>55</v>
      </c>
      <c r="D15" t="s">
        <v>30</v>
      </c>
      <c r="E15">
        <v>1</v>
      </c>
      <c r="F15" s="2">
        <v>732</v>
      </c>
      <c r="G15">
        <v>2</v>
      </c>
    </row>
    <row r="16" spans="1:7" x14ac:dyDescent="0.25">
      <c r="A16">
        <v>3</v>
      </c>
      <c r="B16" t="s">
        <v>123</v>
      </c>
      <c r="C16" s="2" t="s">
        <v>55</v>
      </c>
      <c r="D16" t="s">
        <v>30</v>
      </c>
      <c r="E16">
        <v>1</v>
      </c>
      <c r="F16" s="2">
        <v>311</v>
      </c>
      <c r="G16">
        <v>2</v>
      </c>
    </row>
    <row r="17" spans="1:7" x14ac:dyDescent="0.25">
      <c r="A17">
        <v>4</v>
      </c>
      <c r="B17" t="s">
        <v>153</v>
      </c>
      <c r="C17" s="2" t="s">
        <v>55</v>
      </c>
      <c r="D17" t="s">
        <v>30</v>
      </c>
      <c r="E17">
        <v>1</v>
      </c>
      <c r="F17" s="2">
        <v>276</v>
      </c>
      <c r="G17">
        <v>2</v>
      </c>
    </row>
    <row r="18" spans="1:7" x14ac:dyDescent="0.25">
      <c r="A18">
        <v>5</v>
      </c>
      <c r="B18" t="s">
        <v>154</v>
      </c>
      <c r="C18" s="2" t="s">
        <v>55</v>
      </c>
      <c r="D18" t="s">
        <v>30</v>
      </c>
      <c r="E18">
        <v>1</v>
      </c>
      <c r="F18" s="2">
        <v>84</v>
      </c>
      <c r="G18">
        <v>2</v>
      </c>
    </row>
    <row r="19" spans="1:7" x14ac:dyDescent="0.25">
      <c r="A19">
        <v>6</v>
      </c>
      <c r="B19" t="s">
        <v>102</v>
      </c>
      <c r="C19" s="2" t="s">
        <v>55</v>
      </c>
      <c r="D19" t="s">
        <v>30</v>
      </c>
      <c r="E19">
        <v>1</v>
      </c>
      <c r="F19" s="2">
        <v>516</v>
      </c>
      <c r="G19">
        <v>2</v>
      </c>
    </row>
    <row r="20" spans="1:7" x14ac:dyDescent="0.25">
      <c r="A20">
        <v>1</v>
      </c>
      <c r="B20" t="s">
        <v>151</v>
      </c>
      <c r="C20" s="2" t="s">
        <v>55</v>
      </c>
      <c r="D20" t="s">
        <v>10</v>
      </c>
      <c r="E20">
        <v>2</v>
      </c>
      <c r="F20" s="2">
        <v>1314</v>
      </c>
      <c r="G20">
        <v>2</v>
      </c>
    </row>
    <row r="21" spans="1:7" x14ac:dyDescent="0.25">
      <c r="A21">
        <v>2</v>
      </c>
      <c r="B21" t="s">
        <v>122</v>
      </c>
      <c r="C21" s="2" t="s">
        <v>55</v>
      </c>
      <c r="D21" t="s">
        <v>10</v>
      </c>
      <c r="E21">
        <v>2</v>
      </c>
      <c r="F21" s="2">
        <v>1161</v>
      </c>
      <c r="G21">
        <v>2</v>
      </c>
    </row>
    <row r="22" spans="1:7" x14ac:dyDescent="0.25">
      <c r="A22">
        <v>3</v>
      </c>
      <c r="B22" t="s">
        <v>123</v>
      </c>
      <c r="C22" s="2" t="s">
        <v>55</v>
      </c>
      <c r="D22" t="s">
        <v>10</v>
      </c>
      <c r="E22">
        <v>2</v>
      </c>
      <c r="F22" s="2">
        <v>616</v>
      </c>
      <c r="G22">
        <v>2</v>
      </c>
    </row>
    <row r="23" spans="1:7" x14ac:dyDescent="0.25">
      <c r="A23">
        <v>4</v>
      </c>
      <c r="B23" t="s">
        <v>153</v>
      </c>
      <c r="C23" s="2" t="s">
        <v>55</v>
      </c>
      <c r="D23" t="s">
        <v>10</v>
      </c>
      <c r="E23">
        <v>2</v>
      </c>
      <c r="F23" s="2">
        <v>461</v>
      </c>
      <c r="G23">
        <v>2</v>
      </c>
    </row>
    <row r="24" spans="1:7" x14ac:dyDescent="0.25">
      <c r="A24">
        <v>5</v>
      </c>
      <c r="B24" t="s">
        <v>154</v>
      </c>
      <c r="C24" s="2" t="s">
        <v>55</v>
      </c>
      <c r="D24" t="s">
        <v>10</v>
      </c>
      <c r="E24">
        <v>2</v>
      </c>
      <c r="F24" s="2">
        <v>136</v>
      </c>
      <c r="G24">
        <v>2</v>
      </c>
    </row>
    <row r="25" spans="1:7" x14ac:dyDescent="0.25">
      <c r="A25">
        <v>6</v>
      </c>
      <c r="B25" t="s">
        <v>102</v>
      </c>
      <c r="C25" s="2" t="s">
        <v>55</v>
      </c>
      <c r="D25" t="s">
        <v>10</v>
      </c>
      <c r="E25">
        <v>2</v>
      </c>
      <c r="F25" s="2">
        <v>685</v>
      </c>
      <c r="G25">
        <v>2</v>
      </c>
    </row>
    <row r="26" spans="1:7" x14ac:dyDescent="0.25">
      <c r="A26">
        <v>1</v>
      </c>
      <c r="B26" t="s">
        <v>151</v>
      </c>
      <c r="C26" t="s">
        <v>103</v>
      </c>
      <c r="D26" t="s">
        <v>30</v>
      </c>
      <c r="E26">
        <v>1</v>
      </c>
      <c r="F26">
        <v>3</v>
      </c>
      <c r="G26">
        <v>3</v>
      </c>
    </row>
    <row r="27" spans="1:7" x14ac:dyDescent="0.25">
      <c r="A27">
        <v>2</v>
      </c>
      <c r="B27" t="s">
        <v>122</v>
      </c>
      <c r="C27" t="s">
        <v>103</v>
      </c>
      <c r="D27" t="s">
        <v>30</v>
      </c>
      <c r="E27">
        <v>1</v>
      </c>
      <c r="F27">
        <v>4</v>
      </c>
      <c r="G27">
        <v>3</v>
      </c>
    </row>
    <row r="28" spans="1:7" x14ac:dyDescent="0.25">
      <c r="A28">
        <v>3</v>
      </c>
      <c r="B28" t="s">
        <v>123</v>
      </c>
      <c r="C28" t="s">
        <v>103</v>
      </c>
      <c r="D28" t="s">
        <v>30</v>
      </c>
      <c r="E28">
        <v>1</v>
      </c>
      <c r="F28">
        <v>5</v>
      </c>
      <c r="G28">
        <v>3</v>
      </c>
    </row>
    <row r="29" spans="1:7" x14ac:dyDescent="0.25">
      <c r="A29">
        <v>4</v>
      </c>
      <c r="B29" t="s">
        <v>153</v>
      </c>
      <c r="C29" t="s">
        <v>103</v>
      </c>
      <c r="D29" t="s">
        <v>30</v>
      </c>
      <c r="E29">
        <v>1</v>
      </c>
      <c r="F29">
        <v>2</v>
      </c>
      <c r="G29">
        <v>3</v>
      </c>
    </row>
    <row r="30" spans="1:7" x14ac:dyDescent="0.25">
      <c r="A30">
        <v>5</v>
      </c>
      <c r="B30" t="s">
        <v>154</v>
      </c>
      <c r="C30" t="s">
        <v>103</v>
      </c>
      <c r="D30" t="s">
        <v>30</v>
      </c>
      <c r="E30">
        <v>1</v>
      </c>
      <c r="F30">
        <v>17</v>
      </c>
      <c r="G30">
        <v>3</v>
      </c>
    </row>
    <row r="31" spans="1:7" x14ac:dyDescent="0.25">
      <c r="A31">
        <v>6</v>
      </c>
      <c r="B31" t="s">
        <v>102</v>
      </c>
      <c r="C31" t="s">
        <v>103</v>
      </c>
      <c r="D31" t="s">
        <v>30</v>
      </c>
      <c r="E31">
        <v>1</v>
      </c>
      <c r="F31">
        <v>9</v>
      </c>
      <c r="G31">
        <v>3</v>
      </c>
    </row>
    <row r="32" spans="1:7" x14ac:dyDescent="0.25">
      <c r="A32">
        <v>1</v>
      </c>
      <c r="B32" t="s">
        <v>151</v>
      </c>
      <c r="C32" t="s">
        <v>103</v>
      </c>
      <c r="D32" t="s">
        <v>10</v>
      </c>
      <c r="E32">
        <v>2</v>
      </c>
      <c r="F32">
        <v>3</v>
      </c>
      <c r="G32">
        <v>3</v>
      </c>
    </row>
    <row r="33" spans="1:7" x14ac:dyDescent="0.25">
      <c r="A33">
        <v>2</v>
      </c>
      <c r="B33" t="s">
        <v>122</v>
      </c>
      <c r="C33" t="s">
        <v>103</v>
      </c>
      <c r="D33" t="s">
        <v>10</v>
      </c>
      <c r="E33">
        <v>2</v>
      </c>
      <c r="F33">
        <v>5</v>
      </c>
      <c r="G33">
        <v>3</v>
      </c>
    </row>
    <row r="34" spans="1:7" x14ac:dyDescent="0.25">
      <c r="A34">
        <v>3</v>
      </c>
      <c r="B34" t="s">
        <v>123</v>
      </c>
      <c r="C34" t="s">
        <v>103</v>
      </c>
      <c r="D34" t="s">
        <v>10</v>
      </c>
      <c r="E34">
        <v>2</v>
      </c>
      <c r="F34">
        <v>13</v>
      </c>
      <c r="G34">
        <v>3</v>
      </c>
    </row>
    <row r="35" spans="1:7" x14ac:dyDescent="0.25">
      <c r="A35">
        <v>4</v>
      </c>
      <c r="B35" t="s">
        <v>153</v>
      </c>
      <c r="C35" t="s">
        <v>103</v>
      </c>
      <c r="D35" t="s">
        <v>10</v>
      </c>
      <c r="E35">
        <v>2</v>
      </c>
      <c r="F35">
        <v>6</v>
      </c>
      <c r="G35">
        <v>3</v>
      </c>
    </row>
    <row r="36" spans="1:7" x14ac:dyDescent="0.25">
      <c r="A36">
        <v>5</v>
      </c>
      <c r="B36" t="s">
        <v>154</v>
      </c>
      <c r="C36" t="s">
        <v>103</v>
      </c>
      <c r="D36" t="s">
        <v>10</v>
      </c>
      <c r="E36">
        <v>2</v>
      </c>
      <c r="F36">
        <v>39</v>
      </c>
      <c r="G36">
        <v>3</v>
      </c>
    </row>
    <row r="37" spans="1:7" x14ac:dyDescent="0.25">
      <c r="A37">
        <v>6</v>
      </c>
      <c r="B37" t="s">
        <v>102</v>
      </c>
      <c r="C37" t="s">
        <v>103</v>
      </c>
      <c r="D37" t="s">
        <v>10</v>
      </c>
      <c r="E37">
        <v>2</v>
      </c>
      <c r="F37">
        <v>9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E7"/>
  <sheetViews>
    <sheetView workbookViewId="0">
      <selection activeCell="B7" sqref="B7"/>
    </sheetView>
  </sheetViews>
  <sheetFormatPr defaultRowHeight="15" x14ac:dyDescent="0.25"/>
  <cols>
    <col min="1" max="1" width="5.28515625" bestFit="1" customWidth="1"/>
    <col min="2" max="2" width="16.28515625" bestFit="1" customWidth="1"/>
    <col min="3" max="3" width="13.5703125" bestFit="1" customWidth="1"/>
    <col min="4" max="4" width="20.5703125" bestFit="1" customWidth="1"/>
    <col min="5" max="5" width="10.5703125" bestFit="1" customWidth="1"/>
  </cols>
  <sheetData>
    <row r="1" spans="1:5" x14ac:dyDescent="0.25">
      <c r="A1" t="s">
        <v>95</v>
      </c>
      <c r="B1" t="s">
        <v>0</v>
      </c>
      <c r="C1" t="s">
        <v>57</v>
      </c>
      <c r="D1" t="s">
        <v>104</v>
      </c>
      <c r="E1" t="s">
        <v>54</v>
      </c>
    </row>
    <row r="2" spans="1:5" x14ac:dyDescent="0.25">
      <c r="A2">
        <v>1</v>
      </c>
      <c r="B2" t="s">
        <v>124</v>
      </c>
      <c r="C2">
        <v>2682</v>
      </c>
      <c r="D2">
        <v>1239</v>
      </c>
      <c r="E2">
        <v>31</v>
      </c>
    </row>
    <row r="3" spans="1:5" x14ac:dyDescent="0.25">
      <c r="A3">
        <v>2</v>
      </c>
      <c r="B3" t="s">
        <v>125</v>
      </c>
      <c r="C3">
        <v>219</v>
      </c>
      <c r="D3">
        <v>142</v>
      </c>
      <c r="E3">
        <v>5</v>
      </c>
    </row>
    <row r="4" spans="1:5" x14ac:dyDescent="0.25">
      <c r="A4">
        <v>3</v>
      </c>
      <c r="B4" t="s">
        <v>135</v>
      </c>
      <c r="C4">
        <v>122</v>
      </c>
      <c r="D4">
        <v>92</v>
      </c>
      <c r="E4">
        <v>0</v>
      </c>
    </row>
    <row r="5" spans="1:5" x14ac:dyDescent="0.25">
      <c r="A5" s="2">
        <v>4</v>
      </c>
      <c r="B5" s="2" t="s">
        <v>155</v>
      </c>
      <c r="C5" s="2">
        <v>114</v>
      </c>
      <c r="D5" s="2">
        <v>100</v>
      </c>
      <c r="E5" s="2">
        <v>0</v>
      </c>
    </row>
    <row r="6" spans="1:5" x14ac:dyDescent="0.25">
      <c r="A6" s="2">
        <v>5</v>
      </c>
      <c r="B6" s="2" t="s">
        <v>136</v>
      </c>
      <c r="C6" s="2">
        <v>58</v>
      </c>
      <c r="D6" s="2">
        <v>43</v>
      </c>
      <c r="E6" s="2">
        <v>6</v>
      </c>
    </row>
    <row r="7" spans="1:5" x14ac:dyDescent="0.25">
      <c r="A7" s="2">
        <v>6</v>
      </c>
      <c r="B7" s="2" t="s">
        <v>102</v>
      </c>
      <c r="C7" s="2">
        <v>141</v>
      </c>
      <c r="D7" s="2">
        <v>99</v>
      </c>
      <c r="E7" s="2">
        <v>9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E7"/>
  <sheetViews>
    <sheetView workbookViewId="0">
      <selection activeCell="B2" sqref="B2"/>
    </sheetView>
  </sheetViews>
  <sheetFormatPr defaultRowHeight="15" x14ac:dyDescent="0.25"/>
  <cols>
    <col min="1" max="1" width="5.28515625" bestFit="1" customWidth="1"/>
    <col min="2" max="2" width="16.28515625" bestFit="1" customWidth="1"/>
    <col min="3" max="3" width="15.5703125" bestFit="1" customWidth="1"/>
    <col min="4" max="4" width="20.5703125" bestFit="1" customWidth="1"/>
    <col min="5" max="5" width="10.5703125" bestFit="1" customWidth="1"/>
  </cols>
  <sheetData>
    <row r="1" spans="1:5" x14ac:dyDescent="0.25">
      <c r="A1" t="s">
        <v>95</v>
      </c>
      <c r="B1" t="s">
        <v>0</v>
      </c>
      <c r="C1" t="s">
        <v>59</v>
      </c>
      <c r="D1" t="s">
        <v>104</v>
      </c>
      <c r="E1" t="s">
        <v>54</v>
      </c>
    </row>
    <row r="2" spans="1:5" x14ac:dyDescent="0.25">
      <c r="A2" s="2">
        <v>1</v>
      </c>
      <c r="B2" s="2" t="s">
        <v>124</v>
      </c>
      <c r="C2" s="2">
        <v>33</v>
      </c>
      <c r="D2" s="2">
        <v>30</v>
      </c>
      <c r="E2" s="2">
        <v>15</v>
      </c>
    </row>
    <row r="3" spans="1:5" x14ac:dyDescent="0.25">
      <c r="A3" s="2">
        <v>2</v>
      </c>
      <c r="B3" s="2" t="s">
        <v>125</v>
      </c>
      <c r="C3" s="2">
        <v>16</v>
      </c>
      <c r="D3" s="2">
        <v>16</v>
      </c>
      <c r="E3" s="2">
        <v>6</v>
      </c>
    </row>
    <row r="4" spans="1:5" x14ac:dyDescent="0.25">
      <c r="A4" s="2">
        <v>3</v>
      </c>
      <c r="B4" s="2" t="s">
        <v>156</v>
      </c>
      <c r="C4" s="2">
        <v>15</v>
      </c>
      <c r="D4" s="2">
        <v>16</v>
      </c>
      <c r="E4" s="2">
        <v>3</v>
      </c>
    </row>
    <row r="5" spans="1:5" x14ac:dyDescent="0.25">
      <c r="A5" s="2">
        <v>4</v>
      </c>
      <c r="B5" s="2" t="s">
        <v>157</v>
      </c>
      <c r="C5" s="2">
        <v>11</v>
      </c>
      <c r="D5" s="2">
        <v>9</v>
      </c>
      <c r="E5" s="2">
        <v>3</v>
      </c>
    </row>
    <row r="6" spans="1:5" x14ac:dyDescent="0.25">
      <c r="A6" s="2">
        <v>5</v>
      </c>
      <c r="B6" s="2" t="s">
        <v>158</v>
      </c>
      <c r="C6" s="2">
        <v>8</v>
      </c>
      <c r="D6" s="2">
        <v>10</v>
      </c>
      <c r="E6" s="2">
        <v>2</v>
      </c>
    </row>
    <row r="7" spans="1:5" x14ac:dyDescent="0.25">
      <c r="A7" s="2">
        <v>6</v>
      </c>
      <c r="B7" s="2" t="s">
        <v>102</v>
      </c>
      <c r="C7" s="2">
        <v>24</v>
      </c>
      <c r="D7" s="2">
        <v>14</v>
      </c>
      <c r="E7" s="2">
        <v>2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C2"/>
  <sheetViews>
    <sheetView workbookViewId="0">
      <selection activeCell="A2" sqref="A2"/>
    </sheetView>
  </sheetViews>
  <sheetFormatPr defaultRowHeight="15" x14ac:dyDescent="0.25"/>
  <cols>
    <col min="1" max="3" width="12.140625" bestFit="1" customWidth="1"/>
  </cols>
  <sheetData>
    <row r="1" spans="1:3" x14ac:dyDescent="0.25">
      <c r="A1" t="s">
        <v>119</v>
      </c>
      <c r="B1" t="s">
        <v>120</v>
      </c>
      <c r="C1" t="s">
        <v>121</v>
      </c>
    </row>
    <row r="2" spans="1:3" x14ac:dyDescent="0.25">
      <c r="A2" s="1" t="s">
        <v>148</v>
      </c>
      <c r="B2" s="1" t="s">
        <v>149</v>
      </c>
      <c r="C2" s="1" t="s">
        <v>150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D13"/>
  <sheetViews>
    <sheetView workbookViewId="0"/>
  </sheetViews>
  <sheetFormatPr defaultRowHeight="15" x14ac:dyDescent="0.25"/>
  <cols>
    <col min="1" max="1" width="8.5703125" bestFit="1" customWidth="1"/>
    <col min="2" max="2" width="11.5703125" bestFit="1" customWidth="1"/>
    <col min="3" max="3" width="24.5703125" bestFit="1" customWidth="1"/>
    <col min="4" max="4" width="5.28515625" bestFit="1" customWidth="1"/>
  </cols>
  <sheetData>
    <row r="1" spans="1:4" x14ac:dyDescent="0.25">
      <c r="A1" t="s">
        <v>100</v>
      </c>
      <c r="B1" t="s">
        <v>118</v>
      </c>
      <c r="C1" t="s">
        <v>110</v>
      </c>
      <c r="D1" t="s">
        <v>95</v>
      </c>
    </row>
    <row r="2" spans="1:4" x14ac:dyDescent="0.25">
      <c r="A2">
        <v>0</v>
      </c>
      <c r="B2" t="s">
        <v>88</v>
      </c>
      <c r="C2" t="s">
        <v>65</v>
      </c>
      <c r="D2">
        <v>1</v>
      </c>
    </row>
    <row r="3" spans="1:4" x14ac:dyDescent="0.25">
      <c r="A3">
        <v>0</v>
      </c>
      <c r="B3" t="s">
        <v>88</v>
      </c>
      <c r="C3" t="s">
        <v>90</v>
      </c>
      <c r="D3">
        <v>2</v>
      </c>
    </row>
    <row r="4" spans="1:4" x14ac:dyDescent="0.25">
      <c r="A4">
        <v>0</v>
      </c>
      <c r="B4" t="s">
        <v>88</v>
      </c>
      <c r="C4" t="s">
        <v>64</v>
      </c>
      <c r="D4">
        <v>3</v>
      </c>
    </row>
    <row r="5" spans="1:4" x14ac:dyDescent="0.25">
      <c r="A5">
        <v>0</v>
      </c>
      <c r="B5" t="s">
        <v>88</v>
      </c>
      <c r="C5" t="s">
        <v>89</v>
      </c>
      <c r="D5">
        <v>4</v>
      </c>
    </row>
    <row r="6" spans="1:4" x14ac:dyDescent="0.25">
      <c r="A6">
        <v>389</v>
      </c>
      <c r="B6" t="s">
        <v>51</v>
      </c>
      <c r="C6" t="s">
        <v>65</v>
      </c>
      <c r="D6">
        <v>1</v>
      </c>
    </row>
    <row r="7" spans="1:4" x14ac:dyDescent="0.25">
      <c r="A7">
        <v>0</v>
      </c>
      <c r="B7" t="s">
        <v>51</v>
      </c>
      <c r="C7" t="s">
        <v>90</v>
      </c>
      <c r="D7">
        <v>2</v>
      </c>
    </row>
    <row r="8" spans="1:4" x14ac:dyDescent="0.25">
      <c r="A8">
        <v>0</v>
      </c>
      <c r="B8" t="s">
        <v>51</v>
      </c>
      <c r="C8" t="s">
        <v>64</v>
      </c>
      <c r="D8">
        <v>3</v>
      </c>
    </row>
    <row r="9" spans="1:4" x14ac:dyDescent="0.25">
      <c r="A9">
        <v>0</v>
      </c>
      <c r="B9" t="s">
        <v>51</v>
      </c>
      <c r="C9" t="s">
        <v>89</v>
      </c>
      <c r="D9">
        <v>4</v>
      </c>
    </row>
    <row r="10" spans="1:4" x14ac:dyDescent="0.25">
      <c r="A10">
        <v>0</v>
      </c>
      <c r="B10" t="s">
        <v>52</v>
      </c>
      <c r="C10" t="s">
        <v>65</v>
      </c>
      <c r="D10">
        <v>1</v>
      </c>
    </row>
    <row r="11" spans="1:4" x14ac:dyDescent="0.25">
      <c r="A11">
        <v>0</v>
      </c>
      <c r="B11" t="s">
        <v>52</v>
      </c>
      <c r="C11" t="s">
        <v>90</v>
      </c>
      <c r="D11">
        <v>2</v>
      </c>
    </row>
    <row r="12" spans="1:4" x14ac:dyDescent="0.25">
      <c r="A12">
        <v>0</v>
      </c>
      <c r="B12" t="s">
        <v>52</v>
      </c>
      <c r="C12" t="s">
        <v>64</v>
      </c>
      <c r="D12">
        <v>3</v>
      </c>
    </row>
    <row r="13" spans="1:4" x14ac:dyDescent="0.25">
      <c r="A13">
        <v>0</v>
      </c>
      <c r="B13" t="s">
        <v>52</v>
      </c>
      <c r="C13" t="s">
        <v>89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aport programu Report Builder" ma:contentTypeID="0x010100C3676CDFA2F24E1D949A8BF2B06F6B8B009A7B203AB3090D4E8EE8602E25C0B754" ma:contentTypeVersion="1" ma:contentTypeDescription="Tworzy nowy raport programu Report Builder." ma:contentTypeScope="" ma:versionID="2ec256da1ad0f54ef01f7f717a6bf98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fdb080088ddf1bdd98b8e55b33ddc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5FCF27-C05A-47F7-AB6B-3FBE333CBFD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4C4F52F-2DA3-4579-B65D-D56B93E62B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D053771-9B70-4F39-9638-641F51FA38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Meldunek tygodniowy</vt:lpstr>
      <vt:lpstr>Arkusz15</vt:lpstr>
      <vt:lpstr>Arkusz1</vt:lpstr>
      <vt:lpstr>Arkusz2</vt:lpstr>
      <vt:lpstr>Arkusz3</vt:lpstr>
      <vt:lpstr>Arkusz4</vt:lpstr>
      <vt:lpstr>Arkusz5</vt:lpstr>
      <vt:lpstr>Arkusz18</vt:lpstr>
      <vt:lpstr>Arkusz16</vt:lpstr>
      <vt:lpstr>Arkusz17</vt:lpstr>
      <vt:lpstr>Arkusz6</vt:lpstr>
      <vt:lpstr>Arkusz7</vt:lpstr>
      <vt:lpstr>Arkusz8</vt:lpstr>
      <vt:lpstr>Arkusz9</vt:lpstr>
      <vt:lpstr>Arkusz10</vt:lpstr>
      <vt:lpstr>Arkusz11</vt:lpstr>
      <vt:lpstr>Arkusz12</vt:lpstr>
      <vt:lpstr>Arkusz13</vt:lpstr>
      <vt:lpstr>Arkusz14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Meldunek tygodniowy</dc:title>
  <dc:creator>Sebastian</dc:creator>
  <cp:lastModifiedBy>Kozłowska Magdalena</cp:lastModifiedBy>
  <cp:lastPrinted>2015-01-07T11:10:02Z</cp:lastPrinted>
  <dcterms:created xsi:type="dcterms:W3CDTF">2014-07-29T18:33:30Z</dcterms:created>
  <dcterms:modified xsi:type="dcterms:W3CDTF">2022-07-01T13:57:29Z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0x010100C3676CDFA2F24E1D949A8BF2B06F6B8B009A7B203AB3090D4E8EE8602E25C0B754</vt:lpwstr>
  </property>
</Properties>
</file>