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105" yWindow="0" windowWidth="12750" windowHeight="12375"/>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Arkusz13!$A$1:$E$129</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45621"/>
</workbook>
</file>

<file path=xl/calcChain.xml><?xml version="1.0" encoding="utf-8"?>
<calcChain xmlns="http://schemas.openxmlformats.org/spreadsheetml/2006/main">
  <c r="P407" i="1" l="1"/>
  <c r="P397" i="1"/>
  <c r="P406" i="1"/>
  <c r="P399" i="1"/>
  <c r="S398" i="1" l="1"/>
  <c r="S399" i="1"/>
  <c r="S400" i="1"/>
  <c r="S401" i="1"/>
  <c r="S402" i="1"/>
  <c r="S403" i="1"/>
  <c r="S404" i="1"/>
  <c r="S405" i="1"/>
  <c r="S406" i="1"/>
  <c r="S407" i="1"/>
  <c r="S408" i="1"/>
  <c r="S409" i="1"/>
  <c r="S410" i="1"/>
  <c r="S411" i="1"/>
  <c r="S412" i="1"/>
  <c r="S397" i="1"/>
  <c r="R398" i="1"/>
  <c r="R399" i="1"/>
  <c r="R400" i="1"/>
  <c r="R401" i="1"/>
  <c r="R402" i="1"/>
  <c r="R403" i="1"/>
  <c r="R404" i="1"/>
  <c r="R405" i="1"/>
  <c r="R406" i="1"/>
  <c r="R407" i="1"/>
  <c r="R408" i="1"/>
  <c r="R409" i="1"/>
  <c r="R410" i="1"/>
  <c r="R411" i="1"/>
  <c r="R412" i="1"/>
  <c r="R397" i="1"/>
  <c r="Q398" i="1"/>
  <c r="Q399" i="1"/>
  <c r="Q400" i="1"/>
  <c r="Q401" i="1"/>
  <c r="Q402" i="1"/>
  <c r="Q403" i="1"/>
  <c r="Q404" i="1"/>
  <c r="Q405" i="1"/>
  <c r="Q406" i="1"/>
  <c r="Q407" i="1"/>
  <c r="Q408" i="1"/>
  <c r="Q409" i="1"/>
  <c r="Q410" i="1"/>
  <c r="Q411" i="1"/>
  <c r="Q412" i="1"/>
  <c r="Q397" i="1"/>
  <c r="P398" i="1"/>
  <c r="P400" i="1"/>
  <c r="P401" i="1"/>
  <c r="P402" i="1"/>
  <c r="P403" i="1"/>
  <c r="P404" i="1"/>
  <c r="P405" i="1"/>
  <c r="P408" i="1"/>
  <c r="P409" i="1"/>
  <c r="P410" i="1"/>
  <c r="P411" i="1"/>
  <c r="P412" i="1"/>
  <c r="O398" i="1"/>
  <c r="O399" i="1"/>
  <c r="O400" i="1"/>
  <c r="O401" i="1"/>
  <c r="O402" i="1"/>
  <c r="O403" i="1"/>
  <c r="O404" i="1"/>
  <c r="O405" i="1"/>
  <c r="O406" i="1"/>
  <c r="O407" i="1"/>
  <c r="O408" i="1"/>
  <c r="O409" i="1"/>
  <c r="O410" i="1"/>
  <c r="O411" i="1"/>
  <c r="O412" i="1"/>
  <c r="O397" i="1"/>
  <c r="N398" i="1"/>
  <c r="N399" i="1"/>
  <c r="N400" i="1"/>
  <c r="N401" i="1"/>
  <c r="N402" i="1"/>
  <c r="N403" i="1"/>
  <c r="N404" i="1"/>
  <c r="N405" i="1"/>
  <c r="N406" i="1"/>
  <c r="T406" i="1" s="1"/>
  <c r="N407" i="1"/>
  <c r="T407" i="1" s="1"/>
  <c r="U407" i="1" s="1"/>
  <c r="N408" i="1"/>
  <c r="N409" i="1"/>
  <c r="N410" i="1"/>
  <c r="N411" i="1"/>
  <c r="N412" i="1"/>
  <c r="N397" i="1"/>
  <c r="T398" i="1"/>
  <c r="U398" i="1" s="1"/>
  <c r="L398" i="1"/>
  <c r="L399" i="1"/>
  <c r="L400" i="1"/>
  <c r="L401" i="1"/>
  <c r="L402" i="1"/>
  <c r="L403" i="1"/>
  <c r="L404" i="1"/>
  <c r="L405" i="1"/>
  <c r="L406" i="1"/>
  <c r="L407" i="1"/>
  <c r="L408" i="1"/>
  <c r="L409" i="1"/>
  <c r="L410" i="1"/>
  <c r="L411" i="1"/>
  <c r="L412" i="1"/>
  <c r="T404" i="1" l="1"/>
  <c r="U404" i="1" s="1"/>
  <c r="T400" i="1"/>
  <c r="T409" i="1"/>
  <c r="U409" i="1" s="1"/>
  <c r="T403" i="1"/>
  <c r="U403" i="1" s="1"/>
  <c r="T405" i="1"/>
  <c r="U405" i="1" s="1"/>
  <c r="T401" i="1"/>
  <c r="U401" i="1" s="1"/>
  <c r="T410" i="1"/>
  <c r="U410" i="1" s="1"/>
  <c r="T408" i="1"/>
  <c r="U408" i="1" s="1"/>
  <c r="T411" i="1"/>
  <c r="U411" i="1" s="1"/>
  <c r="T412" i="1"/>
  <c r="U412" i="1" s="1"/>
  <c r="T402" i="1"/>
  <c r="U402" i="1" s="1"/>
  <c r="U406" i="1"/>
  <c r="T397" i="1"/>
  <c r="U400" i="1"/>
  <c r="T399" i="1"/>
  <c r="U399" i="1" s="1"/>
  <c r="J225" i="1"/>
  <c r="V226" i="1" l="1"/>
  <c r="S226" i="1"/>
  <c r="P226" i="1"/>
  <c r="M226" i="1"/>
  <c r="J226" i="1"/>
  <c r="K453" i="1" l="1"/>
  <c r="K454" i="1"/>
  <c r="K452" i="1"/>
  <c r="H453" i="1"/>
  <c r="H454" i="1"/>
  <c r="H452" i="1"/>
  <c r="K455" i="1" l="1"/>
  <c r="H455" i="1"/>
  <c r="O25" i="1"/>
  <c r="I23" i="1" l="1"/>
  <c r="O22" i="1"/>
  <c r="T128" i="1" l="1"/>
  <c r="T129" i="1"/>
  <c r="T130" i="1"/>
  <c r="T131" i="1"/>
  <c r="T132" i="1"/>
  <c r="T127" i="1"/>
  <c r="R128" i="1"/>
  <c r="R129" i="1"/>
  <c r="R130" i="1"/>
  <c r="R131" i="1"/>
  <c r="R132" i="1"/>
  <c r="R127" i="1"/>
  <c r="P128" i="1"/>
  <c r="P129" i="1"/>
  <c r="P130" i="1"/>
  <c r="P131" i="1"/>
  <c r="P132" i="1"/>
  <c r="P127" i="1"/>
  <c r="M128" i="1"/>
  <c r="M129" i="1"/>
  <c r="M130" i="1"/>
  <c r="M131" i="1"/>
  <c r="M132" i="1"/>
  <c r="M127" i="1"/>
  <c r="H128" i="1"/>
  <c r="H129" i="1"/>
  <c r="H130" i="1"/>
  <c r="H131" i="1"/>
  <c r="H132" i="1"/>
  <c r="F128" i="1"/>
  <c r="F129" i="1"/>
  <c r="F130" i="1"/>
  <c r="F131" i="1"/>
  <c r="F132" i="1"/>
  <c r="D128" i="1"/>
  <c r="D129" i="1"/>
  <c r="D130" i="1"/>
  <c r="D131" i="1"/>
  <c r="D132" i="1"/>
  <c r="A128" i="1"/>
  <c r="A129" i="1"/>
  <c r="A130" i="1"/>
  <c r="A131" i="1"/>
  <c r="A132" i="1"/>
  <c r="R133" i="1" l="1"/>
  <c r="T133" i="1"/>
  <c r="P133" i="1"/>
  <c r="G473" i="1"/>
  <c r="G464" i="1"/>
  <c r="M301" i="1"/>
  <c r="L395" i="1"/>
  <c r="M267" i="1"/>
  <c r="G150" i="1"/>
  <c r="G19" i="1"/>
  <c r="G162" i="1"/>
  <c r="M124" i="1"/>
  <c r="A124" i="1"/>
  <c r="G51" i="1"/>
  <c r="E9" i="1"/>
  <c r="P477" i="1"/>
  <c r="M477" i="1"/>
  <c r="J477" i="1"/>
  <c r="G477" i="1"/>
  <c r="P476" i="1"/>
  <c r="M476" i="1"/>
  <c r="J476" i="1"/>
  <c r="G476" i="1"/>
  <c r="P475" i="1"/>
  <c r="P478" i="1" s="1"/>
  <c r="M475" i="1"/>
  <c r="M478" i="1" s="1"/>
  <c r="J475" i="1"/>
  <c r="J478" i="1" s="1"/>
  <c r="G475" i="1"/>
  <c r="G478" i="1" s="1"/>
  <c r="P468" i="1"/>
  <c r="M468" i="1"/>
  <c r="J468" i="1"/>
  <c r="G468" i="1"/>
  <c r="J467" i="1"/>
  <c r="M467" i="1"/>
  <c r="P467" i="1"/>
  <c r="G467" i="1"/>
  <c r="P466" i="1"/>
  <c r="M466" i="1"/>
  <c r="M469" i="1" s="1"/>
  <c r="J466" i="1"/>
  <c r="G466" i="1"/>
  <c r="Q440" i="1"/>
  <c r="N440" i="1"/>
  <c r="L440" i="1"/>
  <c r="L397" i="1"/>
  <c r="Q332" i="1"/>
  <c r="O332" i="1"/>
  <c r="Q331" i="1"/>
  <c r="O331" i="1"/>
  <c r="Q330" i="1"/>
  <c r="O330" i="1"/>
  <c r="Q329" i="1"/>
  <c r="O329" i="1"/>
  <c r="Q305" i="1"/>
  <c r="O305" i="1"/>
  <c r="M305" i="1"/>
  <c r="K305" i="1"/>
  <c r="Q304" i="1"/>
  <c r="O304" i="1"/>
  <c r="M304" i="1"/>
  <c r="K304" i="1"/>
  <c r="Q303" i="1"/>
  <c r="O303" i="1"/>
  <c r="M303" i="1"/>
  <c r="M306" i="1" s="1"/>
  <c r="K303" i="1"/>
  <c r="K306" i="1" s="1"/>
  <c r="Q271" i="1"/>
  <c r="O271" i="1"/>
  <c r="M271" i="1"/>
  <c r="K271" i="1"/>
  <c r="Q270" i="1"/>
  <c r="O270" i="1"/>
  <c r="M270" i="1"/>
  <c r="K270" i="1"/>
  <c r="Q269" i="1"/>
  <c r="O269" i="1"/>
  <c r="M269" i="1"/>
  <c r="K269" i="1"/>
  <c r="Q296" i="1"/>
  <c r="O296" i="1"/>
  <c r="Q295" i="1"/>
  <c r="O295" i="1"/>
  <c r="Q294" i="1"/>
  <c r="O294" i="1"/>
  <c r="Q293" i="1"/>
  <c r="O293" i="1"/>
  <c r="V225" i="1"/>
  <c r="S225" i="1"/>
  <c r="P225" i="1"/>
  <c r="M225" i="1"/>
  <c r="V224" i="1"/>
  <c r="S224" i="1"/>
  <c r="P224" i="1"/>
  <c r="M224" i="1"/>
  <c r="J224" i="1"/>
  <c r="V223" i="1"/>
  <c r="S223" i="1"/>
  <c r="P223" i="1"/>
  <c r="M223" i="1"/>
  <c r="J223" i="1"/>
  <c r="V222" i="1"/>
  <c r="S222" i="1"/>
  <c r="P222" i="1"/>
  <c r="M222" i="1"/>
  <c r="J222" i="1"/>
  <c r="V221" i="1"/>
  <c r="S221" i="1"/>
  <c r="P221" i="1"/>
  <c r="M221" i="1"/>
  <c r="J221" i="1"/>
  <c r="S165" i="1"/>
  <c r="S166" i="1"/>
  <c r="S167" i="1"/>
  <c r="S168" i="1"/>
  <c r="S169" i="1"/>
  <c r="S164" i="1"/>
  <c r="P165" i="1"/>
  <c r="P166" i="1"/>
  <c r="P167" i="1"/>
  <c r="P168" i="1"/>
  <c r="P169" i="1"/>
  <c r="P164" i="1"/>
  <c r="M165" i="1"/>
  <c r="M166" i="1"/>
  <c r="M167" i="1"/>
  <c r="M168" i="1"/>
  <c r="M169" i="1"/>
  <c r="M164" i="1"/>
  <c r="J165" i="1"/>
  <c r="J166" i="1"/>
  <c r="J167" i="1"/>
  <c r="J168" i="1"/>
  <c r="J169" i="1"/>
  <c r="J164" i="1"/>
  <c r="G165" i="1"/>
  <c r="G166" i="1"/>
  <c r="G167" i="1"/>
  <c r="G168" i="1"/>
  <c r="G169" i="1"/>
  <c r="G164" i="1"/>
  <c r="C165" i="1"/>
  <c r="C166" i="1"/>
  <c r="C167" i="1"/>
  <c r="C168" i="1"/>
  <c r="C169" i="1"/>
  <c r="C164" i="1"/>
  <c r="S153" i="1"/>
  <c r="S154" i="1"/>
  <c r="S155" i="1"/>
  <c r="S156" i="1"/>
  <c r="S157" i="1"/>
  <c r="S152" i="1"/>
  <c r="P153" i="1"/>
  <c r="P154" i="1"/>
  <c r="P155" i="1"/>
  <c r="P156" i="1"/>
  <c r="P157" i="1"/>
  <c r="P152" i="1"/>
  <c r="M153" i="1"/>
  <c r="M154" i="1"/>
  <c r="M155" i="1"/>
  <c r="M156" i="1"/>
  <c r="M157" i="1"/>
  <c r="M152" i="1"/>
  <c r="J153" i="1"/>
  <c r="J154" i="1"/>
  <c r="J155" i="1"/>
  <c r="J156" i="1"/>
  <c r="J157" i="1"/>
  <c r="J152" i="1"/>
  <c r="G153" i="1"/>
  <c r="G154" i="1"/>
  <c r="G155" i="1"/>
  <c r="G156" i="1"/>
  <c r="G157" i="1"/>
  <c r="G152" i="1"/>
  <c r="C153" i="1"/>
  <c r="C154" i="1"/>
  <c r="C155" i="1"/>
  <c r="C156" i="1"/>
  <c r="C157" i="1"/>
  <c r="C152" i="1"/>
  <c r="H127" i="1"/>
  <c r="F127" i="1"/>
  <c r="D127" i="1"/>
  <c r="A127" i="1"/>
  <c r="Q55" i="1"/>
  <c r="Q56" i="1"/>
  <c r="Q57" i="1"/>
  <c r="Q58" i="1"/>
  <c r="Q59" i="1"/>
  <c r="Q54" i="1"/>
  <c r="O55" i="1"/>
  <c r="O56" i="1"/>
  <c r="O57" i="1"/>
  <c r="O58" i="1"/>
  <c r="O59" i="1"/>
  <c r="O54" i="1"/>
  <c r="M55" i="1"/>
  <c r="M56" i="1"/>
  <c r="M57" i="1"/>
  <c r="M58" i="1"/>
  <c r="M59" i="1"/>
  <c r="M54" i="1"/>
  <c r="K55" i="1"/>
  <c r="K56" i="1"/>
  <c r="K57" i="1"/>
  <c r="K58" i="1"/>
  <c r="K59" i="1"/>
  <c r="K54" i="1"/>
  <c r="I55" i="1"/>
  <c r="U55" i="1" s="1"/>
  <c r="I56" i="1"/>
  <c r="U56" i="1" s="1"/>
  <c r="I57" i="1"/>
  <c r="U57" i="1" s="1"/>
  <c r="I58" i="1"/>
  <c r="I59" i="1"/>
  <c r="U59" i="1" s="1"/>
  <c r="I54" i="1"/>
  <c r="U54" i="1" s="1"/>
  <c r="G54" i="1"/>
  <c r="G55" i="1"/>
  <c r="G56" i="1"/>
  <c r="G57" i="1"/>
  <c r="G58" i="1"/>
  <c r="G59" i="1"/>
  <c r="C55" i="1"/>
  <c r="C56" i="1"/>
  <c r="C57" i="1"/>
  <c r="C58" i="1"/>
  <c r="C59" i="1"/>
  <c r="C54" i="1"/>
  <c r="Q23" i="1"/>
  <c r="Q24" i="1"/>
  <c r="Q25" i="1"/>
  <c r="Q26" i="1"/>
  <c r="Q27" i="1"/>
  <c r="Q22" i="1"/>
  <c r="O23" i="1"/>
  <c r="O24" i="1"/>
  <c r="O26" i="1"/>
  <c r="O27" i="1"/>
  <c r="M23" i="1"/>
  <c r="M24" i="1"/>
  <c r="M25" i="1"/>
  <c r="M26" i="1"/>
  <c r="M27" i="1"/>
  <c r="M22" i="1"/>
  <c r="K23" i="1"/>
  <c r="K24" i="1"/>
  <c r="K25" i="1"/>
  <c r="K26" i="1"/>
  <c r="K27" i="1"/>
  <c r="K22" i="1"/>
  <c r="C23" i="1"/>
  <c r="C24" i="1"/>
  <c r="C25" i="1"/>
  <c r="C26" i="1"/>
  <c r="C27" i="1"/>
  <c r="I24" i="1"/>
  <c r="I25" i="1"/>
  <c r="I26" i="1"/>
  <c r="I27" i="1"/>
  <c r="I22" i="1"/>
  <c r="G23" i="1"/>
  <c r="G24" i="1"/>
  <c r="G25" i="1"/>
  <c r="G26" i="1"/>
  <c r="G27" i="1"/>
  <c r="G22" i="1"/>
  <c r="S22" i="1" s="1"/>
  <c r="C22" i="1"/>
  <c r="Q306" i="1" l="1"/>
  <c r="J227" i="1"/>
  <c r="V227" i="1"/>
  <c r="U58" i="1"/>
  <c r="S227" i="1"/>
  <c r="U397" i="1"/>
  <c r="P227" i="1"/>
  <c r="M227" i="1"/>
  <c r="S24" i="1"/>
  <c r="O306" i="1"/>
  <c r="G469" i="1"/>
  <c r="J469" i="1"/>
  <c r="Q333" i="1"/>
  <c r="S57" i="1"/>
  <c r="S27" i="1"/>
  <c r="S23" i="1"/>
  <c r="U25" i="1"/>
  <c r="S170" i="1"/>
  <c r="U26" i="1"/>
  <c r="P469" i="1"/>
  <c r="S54" i="1"/>
  <c r="S56" i="1"/>
  <c r="G158" i="1"/>
  <c r="M158" i="1"/>
  <c r="S158" i="1"/>
  <c r="F133" i="1"/>
  <c r="S58" i="1"/>
  <c r="S59" i="1"/>
  <c r="S25" i="1"/>
  <c r="U27" i="1"/>
  <c r="U23" i="1"/>
  <c r="S26" i="1"/>
  <c r="U22" i="1"/>
  <c r="O333" i="1"/>
  <c r="J170" i="1"/>
  <c r="P170" i="1"/>
  <c r="G170" i="1"/>
  <c r="M170" i="1"/>
  <c r="P158" i="1"/>
  <c r="J158" i="1"/>
  <c r="D133" i="1"/>
  <c r="H133" i="1"/>
  <c r="S55" i="1"/>
  <c r="U24" i="1"/>
  <c r="S413" i="1"/>
  <c r="R413" i="1"/>
  <c r="Q413" i="1"/>
  <c r="P413" i="1"/>
  <c r="O413" i="1"/>
  <c r="N413" i="1"/>
  <c r="L413" i="1"/>
  <c r="Q297" i="1"/>
  <c r="O297" i="1"/>
  <c r="Q272" i="1"/>
  <c r="O272" i="1"/>
  <c r="M272" i="1"/>
  <c r="K272" i="1"/>
  <c r="Q60" i="1"/>
  <c r="O60" i="1"/>
  <c r="M60" i="1"/>
  <c r="K60" i="1"/>
  <c r="I60" i="1"/>
  <c r="G60" i="1"/>
  <c r="Q28" i="1"/>
  <c r="O28" i="1"/>
  <c r="M28" i="1"/>
  <c r="K28" i="1"/>
  <c r="I28" i="1"/>
  <c r="G28" i="1"/>
  <c r="T413" i="1" l="1"/>
  <c r="U413" i="1"/>
  <c r="S28" i="1"/>
  <c r="U28" i="1"/>
  <c r="S60" i="1"/>
  <c r="U60" i="1"/>
</calcChain>
</file>

<file path=xl/connections.xml><?xml version="1.0" encoding="utf-8"?>
<connections xmlns="http://schemas.openxmlformats.org/spreadsheetml/2006/main">
  <connection id="1" keepAlive="1" name="SP_Meldunek_parametry"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15-09-01', '2015-09-30' "/>
  </connection>
  <connection id="2" keepAlive="1" name="SP_Meldunek_sekcja_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15-09-01', '2015-09-30' "/>
  </connection>
  <connection id="3" keepAlive="1" name="SP_Meldunek_sekcja_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15-09-01', '2015-09-30' "/>
  </connection>
  <connection id="4" keepAlive="1" name="SP_Meldunek_sekcja_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15-09-01', '2015-09-30' "/>
  </connection>
  <connection id="5" keepAlive="1" name="SP_Meldunek_sekcja_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15-09-01', '2015-09-30' "/>
  </connection>
  <connection id="6" keepAlive="1" name="SP_Meldunek_sekcja_I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15-09-01', '2015-09-30' "/>
  </connection>
  <connection id="7" keepAlive="1" name="SP_Meldunek_sekcja_I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15-09-01', '2015-09-30' "/>
  </connection>
  <connection id="8" keepAlive="1" name="SP_Meldunek_sekcja_IV"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15-09-01', '2015-09-30' "/>
  </connection>
  <connection id="9" keepAlive="1" name="SP_Meldunek_sekcja_IX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15-09-01', '2015-09-30' "/>
  </connection>
  <connection id="10" keepAlive="1" name="SP_Meldunek_sekcja_IX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15-09-01', '2015-09-30' "/>
  </connection>
  <connection id="11" keepAlive="1" name="SP_Meldunek_sekcja_V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15-09-01', '2015-09-30' "/>
  </connection>
  <connection id="12" keepAlive="1" name="SP_Meldunek_sekcja_V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15-09-01', '2015-09-30' "/>
  </connection>
  <connection id="13" keepAlive="1" name="SP_Meldunek_sekcja_V_tab_3"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15-09-01', '2015-09-30' "/>
  </connection>
  <connection id="14" keepAlive="1" name="SP_Meldunek_sekcja_V_tab_4"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15-09-01', '2015-09-30' "/>
  </connection>
  <connection id="15" keepAlive="1" name="SP_Meldunek_sekcja_V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15-09-01', '2015-09-30' "/>
  </connection>
  <connection id="16" keepAlive="1" name="SP_Meldunek_sekcja_V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15-09-01', '2015-09-30' "/>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15-09-01', '2015-09-30' "/>
  </connection>
</connections>
</file>

<file path=xl/sharedStrings.xml><?xml version="1.0" encoding="utf-8"?>
<sst xmlns="http://schemas.openxmlformats.org/spreadsheetml/2006/main" count="955" uniqueCount="174">
  <si>
    <t>Obywatelstwo</t>
  </si>
  <si>
    <t>Razem</t>
  </si>
  <si>
    <t>I. Przyjęte wnioski o nadanie statusu uchodźcy w RP:</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</si>
  <si>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</si>
  <si>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</si>
  <si>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</si>
  <si>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</si>
  <si>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</si>
  <si>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</si>
  <si>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</si>
  <si>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</si>
  <si>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</si>
  <si>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</si>
  <si>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</si>
  <si>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</si>
  <si>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</si>
  <si>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</si>
  <si>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</si>
  <si>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</si>
  <si>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</si>
  <si>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</si>
  <si>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</si>
  <si>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</si>
  <si>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</si>
  <si>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pobyt rezyd. UE</t>
  </si>
  <si>
    <t>pozytywne</t>
  </si>
  <si>
    <t>negatywne</t>
  </si>
  <si>
    <t>umorzenia</t>
  </si>
  <si>
    <t>………………………………………………………</t>
  </si>
  <si>
    <t>(zatwierdził)</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</si>
  <si>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</si>
  <si>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</si>
  <si>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</si>
  <si>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</si>
  <si>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</si>
  <si>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</si>
  <si>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</si>
  <si>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</si>
  <si>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</si>
  <si>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</si>
  <si>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</si>
  <si>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</si>
  <si>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</si>
  <si>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</si>
  <si>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</si>
  <si>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</si>
  <si>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</si>
  <si>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</si>
  <si>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</si>
  <si>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</si>
  <si>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Placówka</t>
  </si>
  <si>
    <t>RAZEM</t>
  </si>
  <si>
    <t>Lwów</t>
  </si>
  <si>
    <t>Łuck</t>
  </si>
  <si>
    <t>uchylenie 
i umorzenie</t>
  </si>
  <si>
    <t>Transfer</t>
  </si>
  <si>
    <t>SUMA</t>
  </si>
  <si>
    <t>Państwo</t>
  </si>
  <si>
    <t>Wniosek IN</t>
  </si>
  <si>
    <t>Decyzja pozytywna</t>
  </si>
  <si>
    <t>Wniosek OUT</t>
  </si>
  <si>
    <t>III. Wydane decyzje w sprawie o nadanie statusu uchodźcy:</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</si>
  <si>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</si>
  <si>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</si>
  <si>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</si>
  <si>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</si>
  <si>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</si>
  <si>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</si>
  <si>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</si>
  <si>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</si>
  <si>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</si>
  <si>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r>
      <t>*</t>
    </r>
    <r>
      <rPr>
        <i/>
        <sz val="6"/>
        <color theme="1"/>
        <rFont val="Tahoma"/>
        <family val="2"/>
        <charset val="238"/>
      </rPr>
      <t xml:space="preserve"> zgodnie z nowym aquis azylowym od 1.01.2014 r. wznowienie postępowania po tzw. transferze dublińskim liczy się jako kolejny wniosek o nadanie statusu uchodźcy</t>
    </r>
  </si>
  <si>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</si>
  <si>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</si>
  <si>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</si>
  <si>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</si>
  <si>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</si>
  <si>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</si>
  <si>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</si>
  <si>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</si>
  <si>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</si>
  <si>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</si>
  <si>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</si>
  <si>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</si>
  <si>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</si>
  <si>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</si>
  <si>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</si>
  <si>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</si>
  <si>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</si>
  <si>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</si>
  <si>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</si>
  <si>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</si>
  <si>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</si>
  <si>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</si>
  <si>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</si>
  <si>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</si>
  <si>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</si>
  <si>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IV. Cudzoziemcy, w sprawie których wszczęto postępowanie o nadanie statusu uchodźcy i którym zapewniono zakwaterowanie w ośrodkach dla cudzoziemców: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</si>
  <si>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</si>
  <si>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</si>
  <si>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</si>
  <si>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</si>
  <si>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</si>
  <si>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</si>
  <si>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</si>
  <si>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</si>
  <si>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</si>
  <si>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</si>
  <si>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</si>
  <si>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</si>
  <si>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</si>
  <si>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</si>
  <si>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</si>
  <si>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</si>
  <si>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</si>
  <si>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</si>
  <si>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</si>
  <si>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</si>
  <si>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</si>
  <si>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</si>
  <si>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</si>
  <si>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</si>
  <si>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</si>
  <si>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</si>
  <si>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</si>
  <si>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</si>
  <si>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</si>
  <si>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</si>
  <si>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</si>
  <si>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</si>
  <si>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</si>
  <si>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</si>
  <si>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AUSTRIA</t>
  </si>
  <si>
    <t>Wnioskujacy</t>
  </si>
  <si>
    <t>Decyzje</t>
  </si>
  <si>
    <t>Inne_panstwo</t>
  </si>
  <si>
    <t>Konsul_RP</t>
  </si>
  <si>
    <t>Czynnosc</t>
  </si>
  <si>
    <t>zawieszenie wpisów</t>
  </si>
  <si>
    <t>małoletni</t>
  </si>
  <si>
    <t>01.01.2015</t>
  </si>
  <si>
    <t>WNIOSEK O ZAREJESTROWANIE POBYTU OBYWATELA UE</t>
  </si>
  <si>
    <t>WNIOSEK O WYDANIE DOK. POTW. PRAWO STAŁEGO POBYTU</t>
  </si>
  <si>
    <t>WNIOSEK O WYDANIE KP CZŁ. RODZINY OBYWATELA UE</t>
  </si>
  <si>
    <t>WNIOSEK O WYDANIE KSP CZŁ. RODZINY OBYWATELA UE</t>
  </si>
  <si>
    <t>GRUZJA</t>
  </si>
  <si>
    <t>TADŻYKISTAN</t>
  </si>
  <si>
    <t>WZNOWIENIA</t>
  </si>
  <si>
    <t>BELGIA</t>
  </si>
  <si>
    <t>SZWECJA</t>
  </si>
  <si>
    <t>WĘGRY</t>
  </si>
  <si>
    <t>WŁOCHY</t>
  </si>
  <si>
    <t>01.09.2015</t>
  </si>
  <si>
    <t>30.09.2015</t>
  </si>
  <si>
    <t>SYRIA</t>
  </si>
  <si>
    <t>LITWA</t>
  </si>
  <si>
    <t>24.09.2015 - 30.09.2015</t>
  </si>
  <si>
    <t>17.09.2015 - 23.09.2015</t>
  </si>
  <si>
    <t>10.09.2015 - 16.09.2015</t>
  </si>
  <si>
    <t>03.09.2015 - 09.09.2015</t>
  </si>
  <si>
    <t>27.08.2015 - 02.09.2015</t>
  </si>
  <si>
    <t>Łącznie od początku roku większość zezwoleń MRG (64%) wydano tradycyjnie w Rosji, pozostałe 36% na Ukrainie. Wydano 136 odmów wydania zezwolenia: 90% (122) na Ukrainie, 10% (14) w Rosji, a unieważniono 202 zezwolenia: 92% (186) wydanych na Ukrainie, a 8%  (16) w Rosji. W porównaniu do poprzedniego miesiąca wydano ponad 2 razy więcej zezwoleń.  Liczba wydanych zezwoleń fluktuuje: od maja 2015 r. nastąpił skok wydanych zezwoleń- z ponad 7,8 tys. do ponad 12,7 tys. na koniec lipca, w sierpniu odnotowano ponownie spadek, a we wrześniu znaczny wzrost do 16,8 tys. wydanych zezwoleń.</t>
  </si>
  <si>
    <t xml:space="preserve">We wrześniu przyjęto prawie 54 tys. wniosków w sprawie konsultacji wizowych, przy czym 94% z nich inicjowało inne państwo. W tym samym okresie wydano ponad 65,4 tys. decyzji - 95% z nich wobec wniosków innych państw. </t>
  </si>
  <si>
    <t>VII. Konsultacje wizowe</t>
  </si>
  <si>
    <t>VIII.  Informacja o Małym Ruchu Granicznym</t>
  </si>
  <si>
    <t>IX. Ogólne trendy</t>
  </si>
  <si>
    <t xml:space="preserve">Do końca września 2015 r. cudzoziemcy złożyli 2265 odwołań od decyzji organów pierwszej instancji: 59% dotyczyła pobytu czasowego, 27% zobowiązania do powrotu, a 9% pobytu stałego i uzyskali 1881 decyzji Szefa UdSC w sprawach o legalizację pobytu na terytorium RP, z czego 42% stanowiło utrzymanie decyzji, od której się odwołano. 12% postępowań odwoławczych zakończyło się uchyleniem decyzji organu pierwszej instancji i udzieleniem zezwolenia, a 17% decyzji uchylono i przekazano do ponownego rozpatrzenia. </t>
  </si>
  <si>
    <t>Warszawa, 16 października 2015 r.</t>
  </si>
  <si>
    <t>Liczba cudzoziemców objętych wnioskami o przejęcie odpowiedzialności za wniosek o nadanie statusu uchodźcy złożony na terytorium innego państwa członkowskiego (tzw. IN) do końca września wyniosła 4 588 os. - średnio 510 os. miesięcznie. Polska wystąpiła z takim wnioskiem do innych krajów europejskich (OUT) w przypadku 179 os. (średnio 20 wniosków miesięcznie),  z czego 82%  wniosków IN oraz 53% wniosków OUT zostało rozpatrzonych pozytywnie. 59% wniosków IN oraz prawie 29% wniosków OUT dotyczy współpracy z Niemcami. Poza tym osoby, które ubiegały się o ochronę międzynarodową w Polsce składały niezmiennie kolejne wnioski we Francji, Austrii, Szwecji  i Belgii  Z kolei dalsze wnioski OUT z Polski kierowane były  tradycyjnie głównie do  Węgier, Francji, Włoch, i na Litwę (pojawia się od 5 miesięcy w wykazach wniosków OUT). W ostatnim kwartale zanotowano wysoką na tle roku liczbę wniosków IN: około 550-560 miesięcznie, więcej wniosków jedynie w kwietniu (569). Liczba wniosków OUT we wrześniu 2015 r. (29) jest taka sama jak w kwietniu i jednocześnie najwyższa w roku.</t>
  </si>
  <si>
    <t xml:space="preserve">UJĘCIE ROCZNE
Od początku 2015 r. wnioski o nadanie statusu uchodźcy 8 409 os., w tym 493 w ramach wznowienia postępowania, we wrześniu 2015 r. odpowiednio 1689 i 44 os. Najliczniejszymi grupami wnioskującymi o ochronę byli niezmiennie obywatele Rosji (5 061 os., 60% ogółu) i Ukrainy (1 900 os., 23% ogółu. W gronie pozostałych dominujących grup znalazły się również wnioski złożone przez obywateli Gruzji (332 os., 4% ogółu),  Tadżykistanu (300 os., 3% ogółu),  Syrii (266 os., 3% ogółu), Armenii (115 os., 1% ogółu), Kirgistanu (102 os., 1% ogółu), Iraku (53 os., 1% ogółu), bezpaństwowcy (35 os.) oraz obywatele Wietnamu (35 os.). Porównując okres od początku roku 2015 r. z analogicznym okresem w 2014 roku można zaobserwować wzrost liczby złożonych wniosków o 39% - o 2344 os. więcej (średnio o  260 wniosków miesięcznie więcej), przy czy do najbardziej istotnych zmian można zaliczyć: 
* wzrost liczby aplikujących Rosjan o 62% (5 061/3 123); liczba wnioskodawców z FR stale rośnie od początku 2015 r. ze średnio 250 os/m-c w I kwartale, przez średnio 500 os. w okresie kwiecień lipiec, by w sierpniu przekroczyć 1 tys., a we wrześniu 1,2 tys., 
przy czym w 2015 r. udział odsetek wznowień postępowania na tle łącznej liczby wniosków składanych przez obywateli Rosji spadł z 37% w 2014 r. na 9%,
* 7-krotny wzrost liczby wniosków składanych przez obywateli Tadżykistanu (300/45), w ciągu 9 miesięcy 2015 r. złożono dwa razy więcej wniosków niż w okresie 2000-2014
* 3-krotny wzrost liczby wniosków składanych przez obywateli Syrii (266/82) wynikający głównie z przyjazdu w lipcu 2015 r. 50 rodzin syryjskich chrześcijan zorganizowanego z inicjatywy Fundacji Estera,
* 3-krotny wzrost wniosków składanych przez obywateli Iraku (53/18),
UJĘCIE MIESIĘCZNE
Od początku roku liczba składanych miesięcznie  wniosków stale rośnie - we wrześniu osiągnęła najwyższą wartość. W I kwartale roku o nadanie statusu uchodźcy ubiegało się pomiędzy 600 a 630 osób/m-c, kolejny kwartał przyniósł wzrost liczby wnioskodawców do przedziału 730 a 860, by w III zbliżyć się do 1,2 tys. we wrześniu, przekroczyć 1,4 tys. w sierpniu i zamknąć kwartał zbliżając się  we wrześniu do wartości 1,7 tys. Tradycyjnie najliczniej o ochronę ubiegali się obywatele Rosji i Ukrainy, odpowiednio 1 229 osób (73% wszystkich wnioskodawców) i 213 (14% wszystkich wnioskodawców).  W  gronie pozostałych dominujących grup znalazły się również wnioski złożone przez obywateli Tadżykistanu (95 os.), Gruzji (40 os.), Armenii (28 os.), Syrii (17 os. i Iraku (12 os.) i Kirgistanu ( 11os.). 
W porównaniu do sierpnia 2015 r. widoczny jest wzrost liczby wniosków składanych głównie przez obywateli Ukrainy (o 75%, 231/132), Tadżykistanu (o 70%, 95/56) oraz Armenii (75%, 28/16). Najbardziej zaś spadła zaś liczba wniosków składanych przez obywateli Kirgistanu (o 54%, 11/24). 
W porównaniu do września 2014 r. wpłynęło głównie: 4-krotnie wniosków więcej od obywateli Rosji(1229/340), 5-krotnie więcej wniosków z Tadżykistanu (95/21), 4 razy więcej wniosków z Armenii (28/8) i 2 razy więcej wniosków z Iraku (12/5). Spadła natomiast liczba wnioskodawców głównie z Ukrainy o 28% (231/319) i Gruzji o 38% (40/64).
</t>
  </si>
  <si>
    <t xml:space="preserve">DANE W UJĘCIU ROCZNYM
Od początku 2015 r. Szef Urzędu do Spraw Cudzoziemców wydał 8 622 decyzje dot. postępowań o nadanie statusu uchodźcy: 
* udzielił ochrony 552 osobom (312 decyzji o nadaniu statusu uchodźcy, 134 decyzje o udzieleniu ochrony uzupełniającej, 106 zgód na pobyt tolerowany), 
* 2 310 os. uzyskało decyzję negatywną,
* 5 760 postępowań umorzono. 
Najliczniejszymi beneficjentami  decyzji przyznających ochronę (status uchodźcy, ochrona uzupełniająca i pobyt tolerowany) są obywatele:
* Syrii (36%, głównie status uchodźcy- 195 decyzji) i Rosji (33%, przeważa po ok. połowie ochrona uzupełniająca oraz pobyt tolerowany), 
*Iraku (7%, po około połowie ochrona uzupełniająca i status uchodźcy), 
* bezpaństwowcy (3%, prawie wszyscy posiadają status uchodźcy), 
* Egiptu (3%, tylko status uchodźcy), 
* Afganistanu (3%, po połowie ochrona uzupełniająca i status uchodźcy), 
* Białorusi (2%, status uchodźcy), 
* Armenii (2%, głównie pobyt tolerowany), 
* Ukrainy (2%, po połowie ochrona uzupełniająca i pobyt tolerowany),
* Turkmenistanu (2%, tylko status uchodźcy).
Najwięcej decyzji o nadaniu statusu uchodźcy uzyskali obywatele: Syrii - 195 os., Rosji - 20 os., Iraku -18 os., osoby bez obywatelstwa i obywatele Egiptu -po 15 os., Białorusi - 12 os., Turkmenistanu -10 os. Ochronę uzupełniającą udzielano głównie Rosjanom - 66 osób  (+12 Rada ds. Uch.), Irakijczykom - 21 os., Erytrejczykom - 9 os., Afgańczykom - 6 os., Ukraińcom - 5 os. Pobyt tolerowany zdominowany jest przez obywateli Rosji - przyznano go 65 obywatelom FR (+5 Rada) oraz 9 obywatelom Armenii, 6 obywatelom Gruzji i 3 obywatelom Ukrainy. Warto zauważyć, że Rada ds. Uchodźców wydała do 31.07.2015 r. 10 decyzji o udzieleniu ochrony wobec obywateli Ukrainy (2 x nadanie statusu uchodźcy + 8 x przyznanie ochrony uzupełniającej).
W porównaniu z analogicznym okresem 2014 r., w 2015 r. wydano o 50%  decyzji więcej oraz zanotowano wzrost w zakresie liczby wszystkich typów rozstrzygnięć wniosków o nadanie statusu uchodźcy z wyjątkiem udzielenia zgody na pobyt tolerowany i ochrony uzupełniającej. Proporcjonalny udział poszczególnych typów decyzji w stosunku do liczby wszystkich wydanych decyzji pozostał bez większych zmian. Szczegółowo przestawiając sytuację, widoczny jest:
* wzrost łącznej liczby decyzji wydanych w 2015 r. o 50% (8 622/5 740),
*stałą łączną liczbę decyzji o udzieleniu ochrony w 2015 r. (552/532),,
* wzrost liczby decyzji o nadaniu statusu uchodźcy o 54% w 2015 r. (312/202) .
* spadek o 5% w liczby decyzji o przyznaniu ochrony uzupełniającej (134/141),
* wzrost liczby umorzeń postępowań o 47% w stosunku do 2014 r. (5 760/3 911),
* wzrost liczby decyzji o nieudzieleniu żadnej z form ochrony o 78%,(2 310/1 297).
W 2015 r. uznawalność wynosi 15%, w analogicznym okresie 2014 r. wynosiła 18%, a w całym 2014 r. - 16%.
Średni okres trwania postępowania to 127 dni (4 miesiące i 5 dni).
DANE W UJĘCIU MIESIĘCZNYM
We wrześniu 2015 r. Szef Urzędu do Spraw Cudzoziemców wydał drugą największą od początku roku liczbę wszystkich decyzji (1384), drugą największą liczbę decyzji przyznających ochronę (81), w tym drugą największą liczbę decyzji o nadaniu statusu uchodźcy (63 os. Głównie: Syria -44, Rosja -6). Pozostałe pozytywne decyzje przyznają ochronę uzupełniającą (16 os., głównie: Rosja -8, Ukraina – 3, Erytrea -2) oraz pobyt tolerowany (2 os.: Rosja – 1, Turcja- 1).
Najliczniejszymi  beneficjantami ochrony byli obywatele Syrii (44 os.), Rosji (15 os.), Afganistanu, Kuby i Ukrainy (po 3. os.).
</t>
  </si>
  <si>
    <t xml:space="preserve">We wrześniu 2015 r. Szef UdSC miał pod swoją opieką średnio 4 142 osób dziennie, najwięcej od początku roku, po raz pierwszy w 2015 r liczba beneficjentów pomocy socjalnej Szefa UdSC przekroczyła 4,1 tys. Jednocześnie cały czas występuje duże zainteresowanie funkcjonowaniem poza ośrodkami dla cudzoziemców  - 61% świadczeniobiorców wynajmuje mieszkania i utrzymuje się ze środków otrzymywanych z Urzędu (najniższy odsetek od początku 2015 r.), podczas gdy  w zeszłym roku z tej formy korzystała średnio 54% cudzoziemców. </t>
  </si>
  <si>
    <r>
      <t xml:space="preserve">DANE W UJĘCIU ROCZNYM
Od początku roku złożono ponad 77.5 tys. wniosków w sprawach o udzielenie zezwolenia na pobyt, z czego:
*ponad 66 tys. wniosków dotyczących pobytu czasowego (85% ogółu),
*ponad 9,4 tys. - dotyczących pobytu stałego (12% ogółu),
* prawie 2 tys.- dotyczących zezwolenia na pobyt rezydenta UE (3% ogółu). 
Najliczniejszymi wnioskodawcami zezwoleń na pobyt łącznie są obywatele: Ukrainy - 63% (ponad 48 tys.). Pozostałe najliczniejsze obywatelstwa to: Chiny- 4% (3 332 os.), Wietnam- 4% (2 846 os.), Białoruś- 4% (2 778 os.), Rosja -3% (2 202 os.), Indie - 2% (1787 os.), Turcja- 2% (1 407 os.), Armenia-1% (1 069os.), Korea Południowa- 1% (880 os.) oraz Stany Zjednoczone- 1% (855 os.)
Wnioski dotyczące pobytu czasowego w największej liczbie złożyli obywatele: 
* Ukrainy - 63% (ponad 41 tys. os.), 
* Chin - 5% (3 046 os.), 
* Wietnamu - 4% (2 403 os.), 
* po 3% obywatele Rosji (1 781 os.),  Indii (1 642 os.),
* po 2% obywatele Białorusi (1 492 os.) i Turcji (1 235 os.).
W sprawach dotyczących legalizacji pobytu stałego najliczniejsi wnioskodawcy pochodzą z: 
* Ukrainy - 70% (6 8430 os.), 
* Białorusi 13% (1 206 os.),
* Rosji - 4% (349 os.),
* Wietnamu- 2% (183 os.).
O zezwolenie na pobyt rezydenta UE najliczniej wnioskowali obywatele: 
* Ukrainy - 34% (ponad 666 os.),
* Wietnamu - 13% (260 os.),
* Chin - 11% (219os.),
* po 5% Turcji - (101 os), Indii (90 os.),
* po 4% Armenii (83 os.), Białorusi (80 os.), Nepalu (74 os.), Rosji (72 os.)
91% ogółu powyższych postępowań zostało zakończonych udzieleniem zezwolenia na pobyt (po 92% decyzji pozytywnych - pobyt czasowy i pobyt stały, 81% - pobyt rezydenta długoterminowego UE).
W stosunku do analogicznego okresu w 2014 r., w bieżącym roku do końca września wpłynęło o 65% więcej wniosków legalizacyjnych (77 520/49 996). Odnośnie poszczególnych typów wniosków odnotowano wzrost  52% wniosków dotyczących pozwolenia na pobyt stały, wzrost  71% dotyczący wniosków na pobyt czasowy oraz 4% spadek wniosków o pozwolenie na pobyt rezydenta UE. Natomiast pomimo zmiany  liczby składanych wniosków, odsetek poszczególnych typów wniosków w ogólnej liczbie złożonych dokumentów pozostał bez znaczących zmian. 
</t>
    </r>
    <r>
      <rPr>
        <sz val="11"/>
        <rFont val="Calibri"/>
        <family val="2"/>
        <charset val="238"/>
        <scheme val="minor"/>
      </rPr>
      <t>W stosunku do analogicznego okresu w 2014 r. największe zmiany dotyczą obywateli Ukrainy (ponad 2-krotny wzrost: 48 227/19 208)</t>
    </r>
    <r>
      <rPr>
        <sz val="11"/>
        <color theme="1"/>
        <rFont val="Calibri"/>
        <family val="2"/>
        <charset val="238"/>
        <scheme val="minor"/>
      </rPr>
      <t xml:space="preserve">. W widocznym stopniu wzrosła także liczba wniosków  z Chin (o 20%, 3 332/2 786), Indii (o 30%, 1 787/1 1373), natomiast spadła - z Wietnamu (o 23% (2 846/  3 702) i Armenii (o 21%, 1 069/1 1358). Wnioski dotyczące pobytu czasowego składali w 2015 r. częściej obywatele: Ukrainy (+167%), 41 078/15 367, Chin (+20%, 3 046/2 539), Indii (+38%, 1 642 /1 186), Arabii Saudyjskiej (ponad dwukrotny, 677/295), natomiast spadek zainteresowania pobytem czasowym widać szczególnie wśród obywateli Wietnamu (-24%, 2 403/3 143) i Armenii (-19%, 926/1 140). Spośród osób ubiegających się o pozwolenie na pobyt stały największy wzrost zanotowano w przypadku obywateli: Ukrainy (ponad dwukrotny, 6 483/3 187), Białorusi (+22%, 1 206/1 005) oraz Egiptu (+98%, 83/42). W przypadku zezwolenia na pobyt rezydenta UE wzrosła liczba wniosków głównie od obywateli: Wietnamu (+19%, 260/234), Chin (+40%, 219/156) i Nepalu (+64%, 74/45), spadła natomiast głównie od obywateli: Turcji (-22%, 101/130), Armenii (-35%, 83/128), Rosji (-27%, 72/99) i Białorusi (-29%, 80/112).
DANE W UJĘCIU MIESIĘCZNYM
Wrzesień 2015 r. powtarza trendy roczne. Najbardziej zainteresowani legalizacją pobytu byli obywatele Ukrainy (70%, 7 858 os.), Chin, Białorusi, Rosji – po 3%, Wietnamu i Indii- po 2%. Spośród ponad 11,2 tys. złożonych wniosków 89% dotyczyło uzyskania zezwolenia na pobyt czasowy (Ukraina -71%,  7 029 os., Chiny 3%,  Rosja Wietnam i Indie - po 2%), 9% zezwolenia na pobyt stały (Ukraina- 70%: 752 os., Białoruś -13%, Rosja- 4%), a 2% zezwolenia pobytu rezydenta UE (Ukraina- 34%, 77 os., Chiny- 14%, Wietnam 10%). Porównując miesięcznie wrzesień 2015 r z sierpniem 2015 r. i wrześniem 2014 r., największe zmiany dotyczące wzrostu liczby składanych wniosków widoczne są w przypadku o zezwolenia na pobyt czasowy (przyrost we wrześniu 2015 w stosunku do pozostałych miesięcy odpowiednio +26%, +53%), mniejsze w przypadku pobytu stałego (przyrost we wrześniu 2015 w stosunku do pozostałych miesięcy odpowiednio +5%, +12%) oraz rezydenta UE (przyrost we wrześniu 2015 w stosunku do pozostałych miesięcy odpowiednio, +5%, -5%).
</t>
    </r>
  </si>
  <si>
    <t xml:space="preserve">Sytuacja migracyjna w Polsce jest nadal zdominowana przez zwiększony napływ obywateli Ukrainy. Wzrost liczby obywateli tego państwa ubiegających się o ochronę międzynarodową i legalizację pobytu na terytorium RP jest stale monitorowany. Wnioski o ochronę stanowiły  5% postępowań prowadzonych wobec obywateli Ukrainy. Zdecydowana większość obywateli Ukrainy przybywających do Polski preferuje legalizację pobytu umożliwiającą podjęcie pracy (nie ma takiej możliwości w trakcie pierwszych 6 miesięcy procedury uchodźczej) i samodzielne utrzymanie rodziny. O zezwolenie na pobyt stały występują głównie cudzoziemcy, którzy od lat przedłużali swój pobyt czasowy w Polsce. Zdecydowana większość z nich to osoby polskiego pochodzenia, w tym legitymujące się Kartą Polaka bądź małżonkowie obywateli RP. Wśród pobytów czasowych największym zainteresowaniem cieszą się te uzasadniane podjęciem pracy, w tym tzw. jednolite zezwolenia na pobyt i pracę. 
• Zwiększony napływ cudzoziemców do Polski obserwujemy od 2008 r. 
• Liczba ważnych dokumentów potwierdzających prawo pobytu na terytorium RP - wg stanu  na dzień 1.07.2015 r. - wynosi 194 tys.
• 27% wszystkich cudzoziemców posiadających zezwolenie na pobyt w RP stanowią obywatele Ukrainy (ok. 52 tys.). Kolejne obywatelstwa według liczebności to: Niemcy (21 tys.), Rosja (11 tys.),  Białoruś (11 tys.), Wietnam (10 tys.), Włochy (6 tys.), Francja (5 tys.) Chiny (5 tys.), Bułgaria  (5 tys.), Wielka Brytania (5 tys.), przy czym obywatele państw sąsiednich (Rosja i Białoruś) mają przewagę zezwoleń na pobyt stały (dawne osiedlenie się) oraz pobyt czasowy (dawne zamieszkanie) podczas, gdy w przypadku pozostałych obywatelstw liczba wydawanych zezwoleń czasowych (dawne zamieszkanie) przewyższa liczbę zezwoleń stałych.
• Dominują migracje czasowe (7 razy więcej wniosków o pobyt czasowy niż stały).
• Szczególnie dużym zainteresowaniem wśród cudzoziemców cieszy się imigracja zarobkowa do Polski (52% wniosków na pobyt czasowy uzasadnionych chęcią podjęcia pracy).
• Od 2014 r. obserwujemy zwiększony napływ wniosków o udzielenie zezwolenia na pobyt czasowy wynikający z:
            -upływu terminu ważności zezwoleń wydanych beneficjentom abolicji 2012,
            -sytuacją na Ukrainie (większe zainteresowanie dłuższym jednolitym zezwoleniem), 
            -wejściem w życie nowej ustawy o cudzoziemcach (uproszczenie procedur).
• Oprócz obywateli Ukrainy zezwolenie na pobyt czasowy najczęściej uzyskują: Wietnamczycy, Białorusini, Chińczycy i Rosjanie    – około 30 tys. rocznie, w tym: ok. 12 tys. – w związku z pracą, ok. 5 tys. – małżeństwa z obywatelem RP, ok. 5 tys. studentów. Poza tym w Polsce na stałe osiedlają się głównie obywatele: Białorusi, Rosji, Wietnamu i Armenii.
• Obywatele Ukrainy posiadają 52 tysiące ważnych kart pobytu, co stanowi 27% populacji cudzoziemców w Polsce (ponad 21 tys. – pobyt stały, prawie 28 tys. – zezwolenie na pobyt czasowy, blisko 3 tys. - pobyt rezydenta długoterminowego UE, 82 osoby - prawo pobytu członka rodziny obywatela UE, 24 osoby - prawo stałego pobytu członka rodziny obywatela UE,  ochrona uzupełniająca – 18, pobyt tolerowany - 188 osób - status uchodźcy – 3, pobyt ze względów humanitarnych-3);
• 60% stanowią kobiety (głównie w wieku 18-30 lat – przy pobycie czasowym, 31-45 lat – przy pobycie stałym);
• Większość zezwoleń na pobyt czasowy wydano w związku z pracą (40%), małżonkom obywateli RP (18%) lub studentom (16%);
• W wyniku abolicji 2012 (dla cudzoziemców przebywających w Polsce nielegalnie) zezwolenie uzyskało 1,5 tys. obywateli Ukrainy;
• 38% obywateli Ukrainy mieszka w Województwie Mazowieckim, 10% w Województwie Lubelskim i 9%  w Województwie Małopolskim;
• Rośnie liczba odwołań od decyzji w sprawach o nadanie statusu uchodźcy złożonych do Rady do Spraw Uchodźców: z 73 w styczniu 2014 r. wzrosła do 278 w lutym 2015 r. Począwszy od czerwca 2014 r. znaczący udział w liczbie złożonych odwołań mają obywatele Ukrainy, aktualnie ich udział w ogólnej liczbie odwołań waha się pomiędzy 50 a 60% (na 01.07.2015- 756 odwołań na 1494 ogółem).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</si>
</sst>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37"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8"/>
      <color theme="1"/>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i/>
      <sz val="6"/>
      <color theme="1"/>
      <name val="Tahoma"/>
      <family val="2"/>
      <charset val="238"/>
    </font>
    <font>
      <b/>
      <sz val="8"/>
      <name val="Tahoma"/>
      <family val="2"/>
      <charset val="238"/>
    </font>
    <font>
      <b/>
      <sz val="9"/>
      <name val="Tahoma"/>
      <family val="2"/>
      <charset val="238"/>
    </font>
    <font>
      <sz val="9"/>
      <name val="Tahoma"/>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E8E8E8"/>
      </left>
      <right style="thin">
        <color rgb="FFE8E8E8"/>
      </right>
      <top style="thin">
        <color rgb="FFE8E8E8"/>
      </top>
      <bottom style="thin">
        <color rgb="FFE8E8E8"/>
      </bottom>
      <diagonal/>
    </border>
    <border>
      <left style="thin">
        <color rgb="FFE8E8E8"/>
      </left>
      <right style="thin">
        <color rgb="FFE8E8E8"/>
      </right>
      <top/>
      <bottom style="thin">
        <color rgb="FFE8E8E8"/>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cellStyleXfs>
  <cellXfs count="305">
    <xf numFmtId="0" fontId="0" fillId="0" borderId="0" xfId="0"/>
    <xf numFmtId="0" fontId="0" fillId="0" borderId="0" xfId="0"/>
    <xf numFmtId="0" fontId="0" fillId="0" borderId="0" xfId="0"/>
    <xf numFmtId="0" fontId="0" fillId="0" borderId="0" xfId="0" applyProtection="1">
      <protection locked="0"/>
    </xf>
    <xf numFmtId="0" fontId="0" fillId="0" borderId="0" xfId="0" applyBorder="1"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protection locked="0"/>
    </xf>
    <xf numFmtId="0" fontId="29" fillId="0" borderId="0" xfId="0" applyFont="1" applyAlignment="1" applyProtection="1">
      <alignment vertical="center"/>
      <protection locked="0"/>
    </xf>
    <xf numFmtId="0" fontId="30" fillId="0" borderId="0" xfId="0" applyFont="1" applyProtection="1">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0" fillId="0" borderId="44" xfId="0" applyBorder="1" applyProtection="1">
      <protection locked="0"/>
    </xf>
    <xf numFmtId="0" fontId="0" fillId="0" borderId="44" xfId="0" applyFill="1" applyBorder="1" applyProtection="1">
      <protection locked="0"/>
    </xf>
    <xf numFmtId="0" fontId="35" fillId="0" borderId="45" xfId="10" applyFont="1" applyFill="1" applyBorder="1" applyAlignment="1" applyProtection="1">
      <alignment horizontal="left" vertical="center"/>
      <protection locked="0"/>
    </xf>
    <xf numFmtId="0" fontId="35" fillId="0" borderId="45" xfId="10" applyFont="1" applyFill="1" applyBorder="1" applyAlignment="1" applyProtection="1">
      <alignment horizontal="center" vertical="center"/>
      <protection locked="0"/>
    </xf>
    <xf numFmtId="0" fontId="32" fillId="0" borderId="0" xfId="0" applyFont="1" applyAlignment="1" applyProtection="1">
      <alignment horizontal="center" vertical="center" wrapText="1"/>
      <protection locked="0"/>
    </xf>
    <xf numFmtId="165" fontId="32" fillId="0" borderId="0" xfId="0" applyNumberFormat="1" applyFont="1" applyAlignment="1" applyProtection="1">
      <alignment horizontal="center" vertical="center"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4"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1" fillId="35" borderId="46" xfId="24" applyFont="1" applyFill="1" applyBorder="1" applyAlignment="1" applyProtection="1">
      <alignment horizontal="left" vertical="center" wrapText="1" indent="1"/>
      <protection locked="0"/>
    </xf>
    <xf numFmtId="0" fontId="31" fillId="35" borderId="47" xfId="24" applyFont="1" applyFill="1" applyBorder="1" applyAlignment="1" applyProtection="1">
      <alignment horizontal="left" vertical="center" wrapText="1" indent="1"/>
      <protection locked="0"/>
    </xf>
    <xf numFmtId="0" fontId="31" fillId="35" borderId="47" xfId="0" applyFont="1" applyFill="1" applyBorder="1" applyAlignment="1" applyProtection="1">
      <alignment horizontal="center" vertical="center"/>
      <protection locked="0"/>
    </xf>
    <xf numFmtId="3" fontId="31" fillId="35" borderId="47" xfId="0" applyNumberFormat="1" applyFont="1" applyFill="1" applyBorder="1" applyAlignment="1" applyProtection="1">
      <alignment horizontal="center" vertical="center"/>
      <protection locked="0"/>
    </xf>
    <xf numFmtId="3" fontId="31" fillId="35" borderId="47" xfId="43" applyNumberFormat="1" applyFont="1" applyFill="1" applyBorder="1" applyAlignment="1" applyProtection="1">
      <alignment horizontal="center" vertical="center"/>
      <protection locked="0"/>
    </xf>
    <xf numFmtId="0" fontId="0" fillId="0" borderId="47" xfId="0" applyBorder="1" applyProtection="1">
      <protection locked="0"/>
    </xf>
    <xf numFmtId="0" fontId="31" fillId="35" borderId="46" xfId="0" applyFont="1" applyFill="1" applyBorder="1" applyAlignment="1" applyProtection="1">
      <alignment horizontal="center" vertical="center"/>
      <protection locked="0"/>
    </xf>
    <xf numFmtId="3" fontId="31" fillId="35" borderId="46" xfId="0" applyNumberFormat="1" applyFont="1" applyFill="1" applyBorder="1" applyAlignment="1" applyProtection="1">
      <alignment horizontal="center" vertical="center"/>
      <protection locked="0"/>
    </xf>
    <xf numFmtId="3" fontId="31" fillId="35" borderId="46" xfId="43" applyNumberFormat="1" applyFont="1" applyFill="1" applyBorder="1" applyAlignment="1" applyProtection="1">
      <alignment horizontal="center" vertical="center"/>
      <protection locked="0"/>
    </xf>
    <xf numFmtId="0" fontId="0" fillId="0" borderId="46" xfId="0" applyBorder="1" applyProtection="1">
      <protection locked="0"/>
    </xf>
    <xf numFmtId="0" fontId="25" fillId="0" borderId="0" xfId="0" applyFont="1" applyAlignment="1" applyProtection="1">
      <alignment vertical="top"/>
      <protection locked="0"/>
    </xf>
    <xf numFmtId="165" fontId="25" fillId="0" borderId="0" xfId="0" applyNumberFormat="1" applyFont="1" applyAlignment="1" applyProtection="1">
      <alignment vertical="top"/>
      <protection locked="0"/>
    </xf>
    <xf numFmtId="0" fontId="35" fillId="35" borderId="0" xfId="0" applyFont="1" applyFill="1" applyBorder="1" applyAlignment="1" applyProtection="1">
      <alignment horizontal="center" vertical="center"/>
      <protection locked="0"/>
    </xf>
    <xf numFmtId="3" fontId="35" fillId="35" borderId="0" xfId="0" applyNumberFormat="1" applyFont="1" applyFill="1" applyBorder="1" applyAlignment="1" applyProtection="1">
      <alignment horizontal="center" vertical="center"/>
      <protection locked="0"/>
    </xf>
    <xf numFmtId="3" fontId="35" fillId="35" borderId="0" xfId="24" applyNumberFormat="1" applyFont="1" applyFill="1" applyBorder="1" applyAlignment="1" applyProtection="1">
      <alignment horizontal="center" vertical="center" wrapText="1"/>
      <protection locked="0"/>
    </xf>
    <xf numFmtId="165" fontId="35" fillId="35" borderId="0" xfId="24" applyNumberFormat="1"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textRotation="90" wrapText="1"/>
      <protection locked="0"/>
    </xf>
    <xf numFmtId="0" fontId="31" fillId="35" borderId="0" xfId="10" applyFont="1" applyFill="1" applyBorder="1" applyAlignment="1" applyProtection="1">
      <alignment horizontal="center" vertical="center"/>
      <protection locked="0"/>
    </xf>
    <xf numFmtId="0" fontId="31" fillId="35" borderId="0" xfId="10" applyFont="1" applyFill="1" applyBorder="1" applyAlignment="1" applyProtection="1">
      <alignment horizontal="left" vertical="center" indent="1"/>
      <protection locked="0"/>
    </xf>
    <xf numFmtId="0" fontId="20" fillId="0" borderId="0" xfId="0" applyFont="1" applyAlignment="1" applyProtection="1">
      <alignment horizontal="left"/>
      <protection locked="0"/>
    </xf>
    <xf numFmtId="0" fontId="26" fillId="0" borderId="0" xfId="0" applyFont="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indent="1"/>
      <protection locked="0"/>
    </xf>
    <xf numFmtId="0" fontId="22" fillId="0" borderId="0" xfId="0" applyFont="1" applyAlignment="1" applyProtection="1">
      <alignment horizontal="center"/>
      <protection locked="0"/>
    </xf>
    <xf numFmtId="3" fontId="36" fillId="0" borderId="10" xfId="0" applyNumberFormat="1" applyFont="1" applyBorder="1" applyAlignment="1" applyProtection="1">
      <alignment horizontal="right" vertical="center"/>
    </xf>
    <xf numFmtId="3" fontId="35" fillId="35" borderId="49" xfId="10" applyNumberFormat="1" applyFont="1" applyFill="1" applyBorder="1" applyAlignment="1" applyProtection="1">
      <alignment horizontal="center" vertical="center"/>
    </xf>
    <xf numFmtId="0" fontId="0" fillId="0" borderId="54" xfId="0" applyBorder="1" applyProtection="1">
      <protection locked="0"/>
    </xf>
    <xf numFmtId="3" fontId="36" fillId="0" borderId="10" xfId="0" applyNumberFormat="1" applyFont="1" applyBorder="1" applyAlignment="1" applyProtection="1">
      <alignment horizontal="right" vertical="center"/>
    </xf>
    <xf numFmtId="0" fontId="0" fillId="0" borderId="0" xfId="0" applyProtection="1">
      <protection locked="0"/>
    </xf>
    <xf numFmtId="0" fontId="0" fillId="0" borderId="0" xfId="0" applyProtection="1">
      <protection locked="0"/>
    </xf>
    <xf numFmtId="0" fontId="0" fillId="0" borderId="0" xfId="0" applyBorder="1" applyAlignment="1" applyProtection="1">
      <protection locked="0"/>
    </xf>
    <xf numFmtId="0" fontId="0" fillId="0" borderId="0" xfId="0" applyBorder="1" applyAlignment="1"/>
    <xf numFmtId="0" fontId="0" fillId="0" borderId="0" xfId="0" applyProtection="1">
      <protection locked="0"/>
    </xf>
    <xf numFmtId="3" fontId="0" fillId="0" borderId="0" xfId="0" applyNumberFormat="1" applyProtection="1">
      <protection locked="0"/>
    </xf>
    <xf numFmtId="0" fontId="31" fillId="0" borderId="0" xfId="10" applyFont="1" applyFill="1" applyBorder="1" applyAlignment="1" applyProtection="1">
      <alignment horizontal="center" vertical="center" wrapText="1"/>
      <protection locked="0"/>
    </xf>
    <xf numFmtId="0" fontId="31" fillId="0" borderId="0" xfId="10" applyFont="1" applyFill="1" applyBorder="1" applyAlignment="1" applyProtection="1">
      <alignment horizontal="center" vertical="center"/>
      <protection locked="0"/>
    </xf>
    <xf numFmtId="0" fontId="0" fillId="0" borderId="0" xfId="0" applyFill="1" applyProtection="1">
      <protection locked="0"/>
    </xf>
    <xf numFmtId="165" fontId="0" fillId="0" borderId="0" xfId="0" applyNumberFormat="1" applyFill="1" applyProtection="1">
      <protection locked="0"/>
    </xf>
    <xf numFmtId="0" fontId="35" fillId="0" borderId="0" xfId="10" applyFont="1" applyFill="1" applyBorder="1" applyAlignment="1" applyProtection="1">
      <alignment horizontal="center" vertical="center"/>
      <protection locked="0"/>
    </xf>
    <xf numFmtId="0" fontId="0" fillId="0" borderId="0" xfId="0" applyProtection="1">
      <protection locked="0"/>
    </xf>
    <xf numFmtId="0" fontId="0" fillId="0" borderId="0" xfId="0" applyProtection="1">
      <protection locked="0"/>
    </xf>
    <xf numFmtId="0" fontId="36" fillId="35" borderId="25" xfId="0" applyFont="1" applyFill="1" applyBorder="1" applyAlignment="1" applyProtection="1">
      <alignment horizontal="left" vertical="center"/>
    </xf>
    <xf numFmtId="0" fontId="36" fillId="35" borderId="10" xfId="0" applyFont="1" applyFill="1" applyBorder="1" applyAlignment="1" applyProtection="1">
      <alignment horizontal="left" vertical="center"/>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3" fontId="36" fillId="35" borderId="17" xfId="0" applyNumberFormat="1" applyFont="1" applyFill="1" applyBorder="1" applyAlignment="1" applyProtection="1">
      <alignment horizontal="right" vertical="center" wrapText="1"/>
    </xf>
    <xf numFmtId="3" fontId="36" fillId="35" borderId="26" xfId="0" applyNumberFormat="1" applyFont="1" applyFill="1" applyBorder="1" applyAlignment="1" applyProtection="1">
      <alignment horizontal="right" vertical="center" wrapText="1"/>
    </xf>
    <xf numFmtId="3" fontId="36" fillId="36" borderId="17" xfId="0" applyNumberFormat="1" applyFont="1" applyFill="1" applyBorder="1" applyAlignment="1" applyProtection="1">
      <alignment horizontal="right" vertical="center" wrapText="1"/>
    </xf>
    <xf numFmtId="3" fontId="36" fillId="36" borderId="26" xfId="0" applyNumberFormat="1" applyFont="1" applyFill="1" applyBorder="1" applyAlignment="1" applyProtection="1">
      <alignment horizontal="right" vertical="center" wrapText="1"/>
    </xf>
    <xf numFmtId="0" fontId="35" fillId="36" borderId="48" xfId="0" applyFont="1" applyFill="1" applyBorder="1" applyAlignment="1" applyProtection="1">
      <alignment horizontal="center" vertical="center"/>
    </xf>
    <xf numFmtId="0" fontId="35" fillId="36" borderId="49" xfId="0" applyFont="1" applyFill="1" applyBorder="1" applyAlignment="1" applyProtection="1">
      <alignment horizontal="center" vertical="center"/>
    </xf>
    <xf numFmtId="3" fontId="35" fillId="36" borderId="49" xfId="0" applyNumberFormat="1" applyFont="1" applyFill="1" applyBorder="1" applyAlignment="1" applyProtection="1">
      <alignment horizontal="center" vertical="center"/>
    </xf>
    <xf numFmtId="3" fontId="35" fillId="36" borderId="50" xfId="0" applyNumberFormat="1" applyFont="1" applyFill="1" applyBorder="1" applyAlignment="1" applyProtection="1">
      <alignment horizontal="center" vertical="center"/>
    </xf>
    <xf numFmtId="0" fontId="36" fillId="36" borderId="25" xfId="24" applyFont="1" applyFill="1" applyBorder="1" applyAlignment="1" applyProtection="1">
      <alignment horizontal="left" vertical="center" wrapText="1"/>
    </xf>
    <xf numFmtId="0" fontId="36" fillId="36" borderId="10" xfId="24" applyFont="1" applyFill="1" applyBorder="1" applyAlignment="1" applyProtection="1">
      <alignment horizontal="left" vertical="center" wrapText="1"/>
    </xf>
    <xf numFmtId="3" fontId="36" fillId="36" borderId="10" xfId="24" applyNumberFormat="1" applyFont="1" applyFill="1" applyBorder="1" applyAlignment="1" applyProtection="1">
      <alignment horizontal="right" vertical="center"/>
    </xf>
    <xf numFmtId="3" fontId="36" fillId="36" borderId="10" xfId="24" applyNumberFormat="1" applyFont="1" applyFill="1" applyBorder="1" applyAlignment="1" applyProtection="1">
      <alignment horizontal="right" vertical="center" wrapText="1"/>
    </xf>
    <xf numFmtId="3" fontId="36" fillId="36" borderId="11" xfId="0" applyNumberFormat="1" applyFont="1" applyFill="1" applyBorder="1" applyAlignment="1" applyProtection="1">
      <alignment horizontal="right" vertical="center" wrapText="1"/>
    </xf>
    <xf numFmtId="3" fontId="36" fillId="36" borderId="35" xfId="0" applyNumberFormat="1" applyFont="1" applyFill="1" applyBorder="1" applyAlignment="1" applyProtection="1">
      <alignment horizontal="right" vertical="center" wrapText="1"/>
    </xf>
    <xf numFmtId="3" fontId="35" fillId="35" borderId="51" xfId="24" applyNumberFormat="1" applyFont="1" applyFill="1" applyBorder="1" applyAlignment="1" applyProtection="1">
      <alignment horizontal="center" vertical="center" wrapText="1"/>
    </xf>
    <xf numFmtId="3" fontId="35" fillId="35" borderId="53" xfId="24" applyNumberFormat="1" applyFont="1" applyFill="1" applyBorder="1" applyAlignment="1" applyProtection="1">
      <alignment horizontal="center" vertical="center" wrapText="1"/>
    </xf>
    <xf numFmtId="3" fontId="36" fillId="0" borderId="42" xfId="0" applyNumberFormat="1" applyFont="1" applyBorder="1" applyAlignment="1" applyProtection="1">
      <alignment horizontal="right" vertical="center"/>
    </xf>
    <xf numFmtId="3" fontId="36" fillId="0" borderId="42" xfId="0" applyNumberFormat="1" applyFont="1" applyBorder="1" applyAlignment="1" applyProtection="1">
      <alignment horizontal="right" vertical="center" wrapText="1"/>
    </xf>
    <xf numFmtId="3" fontId="36" fillId="0" borderId="43" xfId="0" applyNumberFormat="1" applyFont="1" applyBorder="1" applyAlignment="1" applyProtection="1">
      <alignment horizontal="right" vertical="center" wrapText="1"/>
    </xf>
    <xf numFmtId="0" fontId="35" fillId="36" borderId="10" xfId="0" applyFont="1" applyFill="1" applyBorder="1" applyAlignment="1" applyProtection="1">
      <alignment horizontal="center" vertical="center" textRotation="90"/>
      <protection locked="0"/>
    </xf>
    <xf numFmtId="0" fontId="35" fillId="36" borderId="32" xfId="0" applyFont="1" applyFill="1" applyBorder="1" applyAlignment="1" applyProtection="1">
      <alignment horizontal="center" vertical="center" textRotation="90"/>
      <protection locked="0"/>
    </xf>
    <xf numFmtId="0" fontId="16" fillId="36" borderId="2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protection locked="0"/>
    </xf>
    <xf numFmtId="0" fontId="16" fillId="36" borderId="25" xfId="0" applyFont="1" applyFill="1" applyBorder="1" applyAlignment="1" applyProtection="1">
      <alignment horizontal="center" vertical="center"/>
      <protection locked="0"/>
    </xf>
    <xf numFmtId="0" fontId="16" fillId="36" borderId="1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textRotation="90"/>
      <protection locked="0"/>
    </xf>
    <xf numFmtId="0" fontId="16" fillId="36" borderId="10" xfId="0" applyFont="1" applyFill="1" applyBorder="1" applyAlignment="1" applyProtection="1">
      <alignment horizontal="center" vertical="center" textRotation="90"/>
      <protection locked="0"/>
    </xf>
    <xf numFmtId="0" fontId="36" fillId="33" borderId="25" xfId="0" applyFont="1" applyFill="1" applyBorder="1" applyAlignment="1" applyProtection="1">
      <alignment horizontal="left" vertical="center" indent="1"/>
      <protection locked="0"/>
    </xf>
    <xf numFmtId="0" fontId="36" fillId="33" borderId="10" xfId="0" applyFont="1" applyFill="1" applyBorder="1" applyAlignment="1" applyProtection="1">
      <alignment horizontal="left" vertical="center" indent="1"/>
      <protection locked="0"/>
    </xf>
    <xf numFmtId="3" fontId="36" fillId="33" borderId="10" xfId="24" applyNumberFormat="1" applyFont="1" applyFill="1" applyBorder="1" applyAlignment="1" applyProtection="1">
      <alignment horizontal="right" vertical="center"/>
    </xf>
    <xf numFmtId="3" fontId="36" fillId="36" borderId="10" xfId="0" applyNumberFormat="1" applyFont="1" applyFill="1" applyBorder="1" applyAlignment="1" applyProtection="1">
      <alignment horizontal="right" vertical="center" wrapText="1"/>
    </xf>
    <xf numFmtId="3" fontId="36" fillId="35" borderId="10" xfId="0" applyNumberFormat="1" applyFont="1" applyFill="1" applyBorder="1" applyAlignment="1" applyProtection="1">
      <alignment horizontal="right" vertical="center" wrapText="1"/>
    </xf>
    <xf numFmtId="0" fontId="35" fillId="36" borderId="20" xfId="0" applyFont="1" applyFill="1" applyBorder="1" applyAlignment="1" applyProtection="1">
      <alignment horizontal="center" vertical="center"/>
      <protection locked="0"/>
    </xf>
    <xf numFmtId="0" fontId="35" fillId="36" borderId="21" xfId="0" applyFont="1" applyFill="1" applyBorder="1" applyAlignment="1" applyProtection="1">
      <alignment horizontal="center" vertical="center"/>
      <protection locked="0"/>
    </xf>
    <xf numFmtId="0" fontId="35" fillId="36" borderId="25" xfId="0" applyFont="1" applyFill="1" applyBorder="1" applyAlignment="1" applyProtection="1">
      <alignment horizontal="center" vertical="center"/>
      <protection locked="0"/>
    </xf>
    <xf numFmtId="0" fontId="35" fillId="36" borderId="10" xfId="0" applyFont="1" applyFill="1" applyBorder="1" applyAlignment="1" applyProtection="1">
      <alignment horizontal="center" vertical="center"/>
      <protection locked="0"/>
    </xf>
    <xf numFmtId="0" fontId="35" fillId="36" borderId="21" xfId="0" applyFont="1" applyFill="1" applyBorder="1" applyAlignment="1" applyProtection="1">
      <alignment horizontal="center" vertical="center" wrapText="1"/>
    </xf>
    <xf numFmtId="0" fontId="35" fillId="36" borderId="31" xfId="0" applyFont="1" applyFill="1" applyBorder="1" applyAlignment="1" applyProtection="1">
      <alignment horizontal="center" vertical="center" wrapText="1"/>
    </xf>
    <xf numFmtId="3" fontId="35" fillId="35" borderId="49" xfId="0" applyNumberFormat="1" applyFont="1" applyFill="1" applyBorder="1" applyAlignment="1" applyProtection="1">
      <alignment horizontal="center" vertical="center"/>
    </xf>
    <xf numFmtId="3" fontId="35" fillId="35" borderId="50" xfId="0" applyNumberFormat="1" applyFont="1" applyFill="1" applyBorder="1" applyAlignment="1" applyProtection="1">
      <alignment horizontal="center" vertical="center"/>
    </xf>
    <xf numFmtId="0" fontId="20" fillId="0" borderId="40" xfId="0" applyFont="1" applyBorder="1" applyAlignment="1" applyProtection="1">
      <alignment horizontal="center" vertical="center" wrapText="1"/>
    </xf>
    <xf numFmtId="0" fontId="36" fillId="36" borderId="25" xfId="0" applyFont="1" applyFill="1" applyBorder="1" applyAlignment="1" applyProtection="1">
      <alignment horizontal="left" vertical="center"/>
    </xf>
    <xf numFmtId="0" fontId="36" fillId="36" borderId="10" xfId="0" applyFont="1" applyFill="1" applyBorder="1" applyAlignment="1" applyProtection="1">
      <alignment horizontal="left" vertical="center"/>
    </xf>
    <xf numFmtId="3" fontId="36" fillId="36" borderId="32" xfId="24" applyNumberFormat="1" applyFont="1" applyFill="1" applyBorder="1" applyAlignment="1" applyProtection="1">
      <alignment horizontal="right" vertical="center" wrapText="1"/>
    </xf>
    <xf numFmtId="0" fontId="36" fillId="0" borderId="41" xfId="0" applyFont="1" applyFill="1" applyBorder="1" applyAlignment="1" applyProtection="1">
      <alignment horizontal="left" vertical="center" wrapText="1"/>
    </xf>
    <xf numFmtId="0" fontId="36" fillId="0" borderId="42" xfId="0" applyFont="1" applyFill="1" applyBorder="1" applyAlignment="1" applyProtection="1">
      <alignment horizontal="left" vertical="center" wrapText="1"/>
    </xf>
    <xf numFmtId="3" fontId="35" fillId="36" borderId="49" xfId="10" applyNumberFormat="1" applyFont="1" applyFill="1" applyBorder="1" applyAlignment="1" applyProtection="1">
      <alignment horizontal="center" vertical="center"/>
    </xf>
    <xf numFmtId="0" fontId="36" fillId="0" borderId="25" xfId="0" applyFont="1" applyFill="1" applyBorder="1" applyAlignment="1" applyProtection="1">
      <alignment horizontal="left" vertical="center"/>
      <protection locked="0"/>
    </xf>
    <xf numFmtId="0" fontId="36" fillId="0" borderId="10" xfId="0" applyFont="1" applyFill="1" applyBorder="1" applyAlignment="1" applyProtection="1">
      <alignment horizontal="left" vertical="center"/>
      <protection locked="0"/>
    </xf>
    <xf numFmtId="3" fontId="36" fillId="0" borderId="42" xfId="0" applyNumberFormat="1" applyFont="1" applyFill="1" applyBorder="1" applyAlignment="1" applyProtection="1">
      <alignment horizontal="right" vertical="center"/>
    </xf>
    <xf numFmtId="3" fontId="35" fillId="34" borderId="49" xfId="0" applyNumberFormat="1" applyFont="1" applyFill="1" applyBorder="1" applyAlignment="1" applyProtection="1">
      <alignment horizontal="center" vertical="center"/>
    </xf>
    <xf numFmtId="0" fontId="35" fillId="35" borderId="20" xfId="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wrapText="1"/>
      <protection locked="0"/>
    </xf>
    <xf numFmtId="3" fontId="36" fillId="34" borderId="10" xfId="0" applyNumberFormat="1" applyFont="1" applyFill="1" applyBorder="1" applyAlignment="1" applyProtection="1">
      <alignment horizontal="right" vertical="center"/>
    </xf>
    <xf numFmtId="0" fontId="36" fillId="0" borderId="41" xfId="0" applyFont="1" applyFill="1" applyBorder="1" applyAlignment="1" applyProtection="1">
      <alignment horizontal="left" vertical="center" wrapText="1"/>
      <protection locked="0"/>
    </xf>
    <xf numFmtId="0" fontId="36" fillId="0" borderId="42" xfId="0" applyFont="1" applyFill="1" applyBorder="1" applyAlignment="1" applyProtection="1">
      <alignment horizontal="left" vertical="center" wrapText="1"/>
      <protection locked="0"/>
    </xf>
    <xf numFmtId="3" fontId="36" fillId="35" borderId="10" xfId="0" applyNumberFormat="1" applyFont="1" applyFill="1" applyBorder="1" applyAlignment="1" applyProtection="1">
      <alignment horizontal="right" vertical="center"/>
    </xf>
    <xf numFmtId="3" fontId="36" fillId="35" borderId="42" xfId="0" applyNumberFormat="1" applyFont="1" applyFill="1" applyBorder="1" applyAlignment="1" applyProtection="1">
      <alignment horizontal="right" vertical="center"/>
    </xf>
    <xf numFmtId="0" fontId="36" fillId="0" borderId="25"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3" fontId="36" fillId="0" borderId="10" xfId="0" applyNumberFormat="1" applyFont="1" applyBorder="1" applyAlignment="1" applyProtection="1">
      <alignment horizontal="right" vertical="center"/>
    </xf>
    <xf numFmtId="3" fontId="36" fillId="0" borderId="10" xfId="0" applyNumberFormat="1" applyFont="1" applyBorder="1" applyAlignment="1" applyProtection="1">
      <alignment horizontal="right" vertical="center" wrapText="1"/>
    </xf>
    <xf numFmtId="3" fontId="36" fillId="0" borderId="32" xfId="0" applyNumberFormat="1" applyFont="1" applyBorder="1" applyAlignment="1" applyProtection="1">
      <alignment horizontal="right" vertical="center" wrapText="1"/>
    </xf>
    <xf numFmtId="3" fontId="35" fillId="36" borderId="50" xfId="10" applyNumberFormat="1" applyFont="1" applyFill="1" applyBorder="1" applyAlignment="1" applyProtection="1">
      <alignment horizontal="center" vertical="center"/>
    </xf>
    <xf numFmtId="3" fontId="36" fillId="36" borderId="42" xfId="24" applyNumberFormat="1" applyFont="1" applyFill="1" applyBorder="1" applyAlignment="1" applyProtection="1">
      <alignment horizontal="right" vertical="center" wrapText="1"/>
    </xf>
    <xf numFmtId="0" fontId="36" fillId="36" borderId="41" xfId="0" applyFont="1" applyFill="1" applyBorder="1" applyAlignment="1" applyProtection="1">
      <alignment horizontal="left" vertical="center"/>
    </xf>
    <xf numFmtId="0" fontId="36" fillId="36" borderId="42" xfId="0" applyFont="1" applyFill="1" applyBorder="1" applyAlignment="1" applyProtection="1">
      <alignment horizontal="left" vertical="center"/>
    </xf>
    <xf numFmtId="0" fontId="35" fillId="35" borderId="48" xfId="0" applyFont="1" applyFill="1" applyBorder="1" applyAlignment="1" applyProtection="1">
      <alignment horizontal="center" vertical="center"/>
    </xf>
    <xf numFmtId="0" fontId="35" fillId="35" borderId="49" xfId="0" applyFont="1" applyFill="1" applyBorder="1" applyAlignment="1" applyProtection="1">
      <alignment horizontal="center" vertical="center"/>
    </xf>
    <xf numFmtId="0" fontId="35" fillId="35" borderId="22" xfId="0" applyFont="1" applyFill="1" applyBorder="1" applyAlignment="1" applyProtection="1">
      <alignment horizontal="center" vertical="center"/>
    </xf>
    <xf numFmtId="0" fontId="35" fillId="35" borderId="23" xfId="0" applyFont="1" applyFill="1" applyBorder="1" applyAlignment="1" applyProtection="1">
      <alignment horizontal="center" vertical="center"/>
    </xf>
    <xf numFmtId="0" fontId="35" fillId="35" borderId="24" xfId="0" applyFont="1" applyFill="1" applyBorder="1" applyAlignment="1" applyProtection="1">
      <alignment horizontal="center" vertical="center"/>
    </xf>
    <xf numFmtId="0" fontId="36" fillId="35" borderId="11" xfId="43" applyFont="1" applyFill="1" applyBorder="1" applyAlignment="1" applyProtection="1">
      <alignment horizontal="right" vertical="center"/>
    </xf>
    <xf numFmtId="0" fontId="36" fillId="35" borderId="35" xfId="43" applyFont="1" applyFill="1" applyBorder="1" applyAlignment="1" applyProtection="1">
      <alignment horizontal="right" vertical="center"/>
    </xf>
    <xf numFmtId="0" fontId="36" fillId="35" borderId="13" xfId="43" applyFont="1" applyFill="1" applyBorder="1" applyAlignment="1" applyProtection="1">
      <alignment horizontal="right" vertical="center"/>
    </xf>
    <xf numFmtId="0" fontId="35" fillId="35" borderId="20" xfId="44" applyFont="1" applyFill="1" applyBorder="1" applyAlignment="1" applyProtection="1">
      <alignment horizontal="center" vertical="center"/>
      <protection locked="0"/>
    </xf>
    <xf numFmtId="0" fontId="35" fillId="35" borderId="21" xfId="44" applyFont="1" applyFill="1" applyBorder="1" applyAlignment="1" applyProtection="1">
      <alignment horizontal="center" vertical="center"/>
      <protection locked="0"/>
    </xf>
    <xf numFmtId="0" fontId="35" fillId="35" borderId="25" xfId="44" applyFont="1" applyFill="1" applyBorder="1" applyAlignment="1" applyProtection="1">
      <alignment horizontal="center" vertical="center"/>
      <protection locked="0"/>
    </xf>
    <xf numFmtId="0" fontId="35" fillId="35" borderId="10" xfId="44" applyFont="1" applyFill="1" applyBorder="1" applyAlignment="1" applyProtection="1">
      <alignment horizontal="center" vertical="center"/>
      <protection locked="0"/>
    </xf>
    <xf numFmtId="0" fontId="36" fillId="35" borderId="17" xfId="43" applyFont="1" applyFill="1" applyBorder="1" applyAlignment="1" applyProtection="1">
      <alignment horizontal="right" vertical="center"/>
    </xf>
    <xf numFmtId="0" fontId="36" fillId="35" borderId="26" xfId="43" applyFont="1" applyFill="1" applyBorder="1" applyAlignment="1" applyProtection="1">
      <alignment horizontal="right" vertical="center"/>
    </xf>
    <xf numFmtId="0" fontId="36" fillId="35" borderId="19" xfId="43" applyFont="1" applyFill="1" applyBorder="1" applyAlignment="1" applyProtection="1">
      <alignment horizontal="right" vertical="center"/>
    </xf>
    <xf numFmtId="0" fontId="36" fillId="34" borderId="17" xfId="43" applyFont="1" applyFill="1" applyBorder="1" applyAlignment="1" applyProtection="1">
      <alignment horizontal="right" vertical="center"/>
    </xf>
    <xf numFmtId="0" fontId="36" fillId="34" borderId="26" xfId="43" applyFont="1" applyFill="1" applyBorder="1" applyAlignment="1" applyProtection="1">
      <alignment horizontal="right" vertical="center"/>
    </xf>
    <xf numFmtId="0" fontId="36" fillId="34" borderId="19" xfId="43" applyFont="1" applyFill="1" applyBorder="1" applyAlignment="1" applyProtection="1">
      <alignment horizontal="right" vertical="center"/>
    </xf>
    <xf numFmtId="0" fontId="36" fillId="35" borderId="25" xfId="0" applyFont="1" applyFill="1" applyBorder="1" applyAlignment="1" applyProtection="1">
      <alignment horizontal="left" vertical="center" wrapText="1" indent="1"/>
    </xf>
    <xf numFmtId="0" fontId="36" fillId="35" borderId="10" xfId="0" applyFont="1" applyFill="1" applyBorder="1" applyAlignment="1" applyProtection="1">
      <alignment horizontal="left" vertical="center" wrapText="1" indent="1"/>
    </xf>
    <xf numFmtId="0" fontId="36" fillId="35" borderId="10" xfId="0" applyFont="1" applyFill="1" applyBorder="1" applyAlignment="1" applyProtection="1">
      <alignment horizontal="right" vertical="center"/>
    </xf>
    <xf numFmtId="0" fontId="36" fillId="35" borderId="25" xfId="0" applyFont="1" applyFill="1" applyBorder="1" applyAlignment="1" applyProtection="1">
      <alignment horizontal="left" vertical="center" wrapText="1"/>
    </xf>
    <xf numFmtId="0" fontId="36" fillId="35" borderId="10" xfId="0" applyFont="1" applyFill="1" applyBorder="1" applyAlignment="1" applyProtection="1">
      <alignment horizontal="left" vertical="center" wrapText="1"/>
    </xf>
    <xf numFmtId="0" fontId="36" fillId="34" borderId="25" xfId="0" applyFont="1" applyFill="1" applyBorder="1" applyAlignment="1" applyProtection="1">
      <alignment horizontal="left" vertical="center" wrapText="1" indent="1"/>
    </xf>
    <xf numFmtId="0" fontId="36" fillId="34" borderId="10" xfId="0" applyFont="1" applyFill="1" applyBorder="1" applyAlignment="1" applyProtection="1">
      <alignment horizontal="left" vertical="center" wrapText="1" indent="1"/>
    </xf>
    <xf numFmtId="0" fontId="36" fillId="34" borderId="10" xfId="0" applyFont="1" applyFill="1" applyBorder="1" applyAlignment="1" applyProtection="1">
      <alignment horizontal="right" vertical="center"/>
    </xf>
    <xf numFmtId="0" fontId="36" fillId="34" borderId="32" xfId="0" applyFont="1" applyFill="1" applyBorder="1" applyAlignment="1" applyProtection="1">
      <alignment horizontal="right" vertical="center"/>
    </xf>
    <xf numFmtId="0" fontId="36" fillId="35" borderId="32" xfId="0" applyFont="1" applyFill="1" applyBorder="1" applyAlignment="1" applyProtection="1">
      <alignment horizontal="right" vertical="center"/>
    </xf>
    <xf numFmtId="0" fontId="35" fillId="35" borderId="25" xfId="0" applyFont="1" applyFill="1" applyBorder="1" applyAlignment="1" applyProtection="1">
      <alignment horizontal="center" vertical="center" wrapText="1"/>
      <protection locked="0"/>
    </xf>
    <xf numFmtId="0" fontId="35" fillId="35" borderId="10" xfId="0" applyFont="1" applyFill="1" applyBorder="1" applyAlignment="1" applyProtection="1">
      <alignment horizontal="center" vertical="center" wrapText="1"/>
      <protection locked="0"/>
    </xf>
    <xf numFmtId="0" fontId="36" fillId="35" borderId="42" xfId="0" applyFont="1" applyFill="1" applyBorder="1" applyAlignment="1" applyProtection="1">
      <alignment horizontal="right" vertical="center"/>
    </xf>
    <xf numFmtId="0" fontId="0" fillId="33" borderId="0" xfId="0" applyFill="1" applyAlignment="1" applyProtection="1">
      <alignment horizontal="left" vertical="top" wrapText="1"/>
      <protection locked="0"/>
    </xf>
    <xf numFmtId="0" fontId="20" fillId="0" borderId="0" xfId="0" applyFont="1" applyAlignment="1" applyProtection="1">
      <alignment horizontal="left" vertical="center" wrapText="1"/>
      <protection locked="0"/>
    </xf>
    <xf numFmtId="0" fontId="36" fillId="35" borderId="43" xfId="0" applyFont="1" applyFill="1" applyBorder="1" applyAlignment="1" applyProtection="1">
      <alignment horizontal="right" vertical="center"/>
    </xf>
    <xf numFmtId="0" fontId="35" fillId="35" borderId="17" xfId="0" applyFont="1" applyFill="1" applyBorder="1" applyAlignment="1" applyProtection="1">
      <alignment horizontal="center" vertical="center" textRotation="90" wrapText="1"/>
      <protection locked="0"/>
    </xf>
    <xf numFmtId="0" fontId="35" fillId="35" borderId="18" xfId="0" applyFont="1" applyFill="1" applyBorder="1" applyAlignment="1" applyProtection="1">
      <alignment horizontal="center" vertical="center" textRotation="90" wrapText="1"/>
      <protection locked="0"/>
    </xf>
    <xf numFmtId="0" fontId="35" fillId="35" borderId="19" xfId="0" applyFont="1" applyFill="1" applyBorder="1" applyAlignment="1" applyProtection="1">
      <alignment horizontal="center" vertical="center" textRotation="90" wrapText="1"/>
      <protection locked="0"/>
    </xf>
    <xf numFmtId="0" fontId="35" fillId="35" borderId="26" xfId="0" applyFont="1" applyFill="1" applyBorder="1" applyAlignment="1" applyProtection="1">
      <alignment horizontal="center" vertical="center" textRotation="90" wrapText="1"/>
      <protection locked="0"/>
    </xf>
    <xf numFmtId="3" fontId="36" fillId="33" borderId="17" xfId="24" applyNumberFormat="1" applyFont="1" applyFill="1" applyBorder="1" applyAlignment="1" applyProtection="1">
      <alignment horizontal="right" vertical="center"/>
    </xf>
    <xf numFmtId="3" fontId="36" fillId="33" borderId="18" xfId="24" applyNumberFormat="1" applyFont="1" applyFill="1" applyBorder="1" applyAlignment="1" applyProtection="1">
      <alignment horizontal="right" vertical="center"/>
    </xf>
    <xf numFmtId="3" fontId="36" fillId="33" borderId="19" xfId="24" applyNumberFormat="1" applyFont="1" applyFill="1" applyBorder="1" applyAlignment="1" applyProtection="1">
      <alignment horizontal="right" vertical="center"/>
    </xf>
    <xf numFmtId="0" fontId="36" fillId="0" borderId="25" xfId="24" applyFont="1" applyFill="1" applyBorder="1" applyAlignment="1" applyProtection="1">
      <alignment horizontal="left" vertical="center" indent="1"/>
      <protection locked="0"/>
    </xf>
    <xf numFmtId="0" fontId="36" fillId="0" borderId="10" xfId="24" applyFont="1" applyFill="1" applyBorder="1" applyAlignment="1" applyProtection="1">
      <alignment horizontal="left" vertical="center" indent="1"/>
      <protection locked="0"/>
    </xf>
    <xf numFmtId="0" fontId="36" fillId="34" borderId="25" xfId="0" applyFont="1" applyFill="1" applyBorder="1" applyAlignment="1" applyProtection="1">
      <alignment horizontal="left" vertical="center"/>
    </xf>
    <xf numFmtId="0" fontId="36" fillId="34" borderId="10" xfId="0" applyFont="1" applyFill="1" applyBorder="1" applyAlignment="1" applyProtection="1">
      <alignment horizontal="left" vertical="center"/>
    </xf>
    <xf numFmtId="0" fontId="36" fillId="34" borderId="48" xfId="0" applyFont="1" applyFill="1" applyBorder="1" applyAlignment="1" applyProtection="1">
      <alignment horizontal="left" vertical="center"/>
    </xf>
    <xf numFmtId="0" fontId="36" fillId="34" borderId="49" xfId="0" applyFont="1" applyFill="1" applyBorder="1" applyAlignment="1" applyProtection="1">
      <alignment horizontal="left" vertical="center"/>
    </xf>
    <xf numFmtId="0" fontId="36" fillId="35" borderId="41" xfId="0" applyFont="1" applyFill="1" applyBorder="1" applyAlignment="1" applyProtection="1">
      <alignment horizontal="left" vertical="center"/>
    </xf>
    <xf numFmtId="0" fontId="36" fillId="35" borderId="42" xfId="0" applyFont="1" applyFill="1" applyBorder="1" applyAlignment="1" applyProtection="1">
      <alignment horizontal="left" vertical="center"/>
    </xf>
    <xf numFmtId="0" fontId="36" fillId="34" borderId="25" xfId="0" applyFont="1" applyFill="1" applyBorder="1" applyAlignment="1" applyProtection="1">
      <alignment horizontal="left" vertical="center" wrapText="1"/>
      <protection locked="0"/>
    </xf>
    <xf numFmtId="0" fontId="36" fillId="34" borderId="10" xfId="0" applyFont="1" applyFill="1" applyBorder="1" applyAlignment="1" applyProtection="1">
      <alignment horizontal="left" vertical="center" wrapText="1"/>
      <protection locked="0"/>
    </xf>
    <xf numFmtId="0" fontId="36" fillId="0" borderId="25" xfId="0" applyFont="1" applyFill="1" applyBorder="1" applyAlignment="1" applyProtection="1">
      <alignment horizontal="left" vertical="center" wrapText="1"/>
      <protection locked="0"/>
    </xf>
    <xf numFmtId="0" fontId="36" fillId="0" borderId="10" xfId="0" applyFont="1" applyFill="1" applyBorder="1" applyAlignment="1" applyProtection="1">
      <alignment horizontal="left" vertical="center" wrapText="1"/>
      <protection locked="0"/>
    </xf>
    <xf numFmtId="0" fontId="36" fillId="34" borderId="25" xfId="0" applyFont="1" applyFill="1" applyBorder="1" applyAlignment="1" applyProtection="1">
      <alignment horizontal="left" vertical="center" wrapText="1"/>
    </xf>
    <xf numFmtId="0" fontId="36" fillId="34" borderId="10" xfId="0" applyFont="1" applyFill="1" applyBorder="1" applyAlignment="1" applyProtection="1">
      <alignment horizontal="left" vertical="center" wrapText="1"/>
    </xf>
    <xf numFmtId="3" fontId="35" fillId="35" borderId="49" xfId="10" applyNumberFormat="1" applyFont="1" applyFill="1" applyBorder="1" applyAlignment="1" applyProtection="1">
      <alignment horizontal="center" vertical="center"/>
    </xf>
    <xf numFmtId="0" fontId="35" fillId="36" borderId="20" xfId="0"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wrapText="1"/>
      <protection locked="0"/>
    </xf>
    <xf numFmtId="0" fontId="0" fillId="33" borderId="0" xfId="0" applyFont="1" applyFill="1" applyAlignment="1" applyProtection="1">
      <alignment horizontal="left" vertical="top" wrapText="1"/>
      <protection locked="0"/>
    </xf>
    <xf numFmtId="0" fontId="0" fillId="33" borderId="0" xfId="0" applyFont="1" applyFill="1" applyAlignment="1" applyProtection="1">
      <alignment horizontal="left" vertical="top"/>
      <protection locked="0"/>
    </xf>
    <xf numFmtId="0" fontId="36" fillId="34" borderId="41" xfId="0" applyFont="1" applyFill="1" applyBorder="1" applyAlignment="1" applyProtection="1">
      <alignment horizontal="left" vertical="center" wrapText="1"/>
      <protection locked="0"/>
    </xf>
    <xf numFmtId="0" fontId="36" fillId="34" borderId="42" xfId="0" applyFont="1" applyFill="1" applyBorder="1" applyAlignment="1" applyProtection="1">
      <alignment horizontal="left" vertical="center" wrapText="1"/>
      <protection locked="0"/>
    </xf>
    <xf numFmtId="3" fontId="36" fillId="0" borderId="32" xfId="0" applyNumberFormat="1" applyFont="1" applyBorder="1" applyAlignment="1" applyProtection="1">
      <alignment horizontal="right" vertical="center"/>
    </xf>
    <xf numFmtId="0" fontId="35" fillId="36" borderId="21" xfId="0" applyFont="1" applyFill="1" applyBorder="1" applyAlignment="1" applyProtection="1">
      <alignment horizontal="center" vertical="center" textRotation="90" wrapText="1"/>
      <protection locked="0"/>
    </xf>
    <xf numFmtId="0" fontId="35" fillId="36" borderId="31" xfId="0" applyFont="1" applyFill="1" applyBorder="1" applyAlignment="1" applyProtection="1">
      <alignment horizontal="center" vertical="center" textRotation="90" wrapText="1"/>
      <protection locked="0"/>
    </xf>
    <xf numFmtId="3" fontId="36" fillId="0" borderId="10" xfId="0" applyNumberFormat="1" applyFont="1" applyFill="1" applyBorder="1" applyAlignment="1" applyProtection="1">
      <alignment horizontal="right" vertical="center"/>
    </xf>
    <xf numFmtId="0" fontId="36" fillId="35" borderId="41" xfId="0" applyFont="1" applyFill="1" applyBorder="1" applyAlignment="1" applyProtection="1">
      <alignment horizontal="left" vertical="center" wrapText="1"/>
    </xf>
    <xf numFmtId="0" fontId="36" fillId="35" borderId="42" xfId="0" applyFont="1" applyFill="1" applyBorder="1" applyAlignment="1" applyProtection="1">
      <alignment horizontal="left" vertical="center" wrapText="1"/>
    </xf>
    <xf numFmtId="0" fontId="35" fillId="36" borderId="48" xfId="10" applyFont="1" applyFill="1" applyBorder="1" applyAlignment="1" applyProtection="1">
      <alignment vertical="center" wrapText="1"/>
    </xf>
    <xf numFmtId="0" fontId="35" fillId="36" borderId="49" xfId="10" applyFont="1" applyFill="1" applyBorder="1" applyAlignment="1" applyProtection="1">
      <alignment vertical="center" wrapText="1"/>
    </xf>
    <xf numFmtId="0" fontId="35" fillId="36" borderId="49" xfId="10" applyFont="1" applyFill="1" applyBorder="1" applyAlignment="1" applyProtection="1">
      <alignment horizontal="center" vertical="center"/>
    </xf>
    <xf numFmtId="0" fontId="35" fillId="36" borderId="50" xfId="10" applyFont="1" applyFill="1" applyBorder="1" applyAlignment="1" applyProtection="1">
      <alignment horizontal="center" vertical="center"/>
    </xf>
    <xf numFmtId="0" fontId="35" fillId="35" borderId="21" xfId="0" applyFont="1" applyFill="1" applyBorder="1" applyAlignment="1" applyProtection="1">
      <alignment horizontal="center" vertical="center"/>
    </xf>
    <xf numFmtId="0" fontId="35" fillId="35" borderId="31" xfId="0" applyFont="1" applyFill="1" applyBorder="1" applyAlignment="1" applyProtection="1">
      <alignment horizontal="center" vertical="center"/>
    </xf>
    <xf numFmtId="0" fontId="32" fillId="0" borderId="0" xfId="0" applyFont="1" applyAlignment="1" applyProtection="1">
      <alignment horizontal="center" vertical="center" wrapText="1"/>
      <protection locked="0"/>
    </xf>
    <xf numFmtId="0" fontId="35" fillId="36" borderId="48" xfId="10" applyFont="1" applyFill="1" applyBorder="1" applyAlignment="1" applyProtection="1">
      <alignment horizontal="left" vertical="center" indent="1"/>
    </xf>
    <xf numFmtId="0" fontId="35" fillId="36" borderId="49" xfId="10" applyFont="1" applyFill="1" applyBorder="1" applyAlignment="1" applyProtection="1">
      <alignment horizontal="left" vertical="center" indent="1"/>
    </xf>
    <xf numFmtId="0" fontId="36" fillId="35" borderId="41" xfId="0" applyFont="1" applyFill="1" applyBorder="1" applyAlignment="1" applyProtection="1">
      <alignment horizontal="left" vertical="center" wrapText="1" indent="1"/>
    </xf>
    <xf numFmtId="0" fontId="36" fillId="35" borderId="42" xfId="0" applyFont="1" applyFill="1" applyBorder="1" applyAlignment="1" applyProtection="1">
      <alignment horizontal="left" vertical="center" wrapText="1" indent="1"/>
    </xf>
    <xf numFmtId="0" fontId="35" fillId="35" borderId="11" xfId="44" applyFont="1" applyFill="1" applyBorder="1" applyAlignment="1" applyProtection="1">
      <alignment horizontal="center" vertical="center" textRotation="90" wrapText="1"/>
      <protection locked="0"/>
    </xf>
    <xf numFmtId="0" fontId="35" fillId="35" borderId="13" xfId="44" applyFont="1" applyFill="1" applyBorder="1" applyAlignment="1" applyProtection="1">
      <alignment horizontal="center" vertical="center" textRotation="90" wrapText="1"/>
      <protection locked="0"/>
    </xf>
    <xf numFmtId="0" fontId="35" fillId="35" borderId="14" xfId="44" applyFont="1" applyFill="1" applyBorder="1" applyAlignment="1" applyProtection="1">
      <alignment horizontal="center" vertical="center" textRotation="90" wrapText="1"/>
      <protection locked="0"/>
    </xf>
    <xf numFmtId="0" fontId="35" fillId="35" borderId="16" xfId="44" applyFont="1" applyFill="1" applyBorder="1" applyAlignment="1" applyProtection="1">
      <alignment horizontal="center" vertical="center" textRotation="90" wrapText="1"/>
      <protection locked="0"/>
    </xf>
    <xf numFmtId="0" fontId="35" fillId="35" borderId="33" xfId="44" applyFont="1" applyFill="1" applyBorder="1" applyAlignment="1" applyProtection="1">
      <alignment horizontal="center" vertical="center" textRotation="90"/>
      <protection locked="0"/>
    </xf>
    <xf numFmtId="0" fontId="35" fillId="35" borderId="12" xfId="44" applyFont="1" applyFill="1" applyBorder="1" applyAlignment="1" applyProtection="1">
      <alignment horizontal="center" vertical="center" textRotation="90"/>
      <protection locked="0"/>
    </xf>
    <xf numFmtId="0" fontId="35" fillId="35" borderId="13" xfId="44" applyFont="1" applyFill="1" applyBorder="1" applyAlignment="1" applyProtection="1">
      <alignment horizontal="center" vertical="center" textRotation="90"/>
      <protection locked="0"/>
    </xf>
    <xf numFmtId="0" fontId="35" fillId="35" borderId="34" xfId="44" applyFont="1" applyFill="1" applyBorder="1" applyAlignment="1" applyProtection="1">
      <alignment horizontal="center" vertical="center" textRotation="90"/>
      <protection locked="0"/>
    </xf>
    <xf numFmtId="0" fontId="35" fillId="35" borderId="15" xfId="44" applyFont="1" applyFill="1" applyBorder="1" applyAlignment="1" applyProtection="1">
      <alignment horizontal="center" vertical="center" textRotation="90"/>
      <protection locked="0"/>
    </xf>
    <xf numFmtId="0" fontId="35" fillId="35" borderId="16" xfId="44" applyFont="1" applyFill="1" applyBorder="1" applyAlignment="1" applyProtection="1">
      <alignment horizontal="center" vertical="center" textRotation="90"/>
      <protection locked="0"/>
    </xf>
    <xf numFmtId="0" fontId="36" fillId="34" borderId="10" xfId="43" applyFont="1" applyFill="1" applyBorder="1" applyAlignment="1" applyProtection="1">
      <alignment horizontal="right" vertical="center"/>
    </xf>
    <xf numFmtId="0" fontId="0" fillId="0" borderId="0" xfId="0" applyProtection="1">
      <protection locked="0"/>
    </xf>
    <xf numFmtId="0" fontId="35" fillId="36" borderId="48" xfId="10" applyFont="1" applyFill="1" applyBorder="1" applyAlignment="1" applyProtection="1">
      <alignment horizontal="left" vertical="center"/>
    </xf>
    <xf numFmtId="0" fontId="35" fillId="36" borderId="49" xfId="10" applyFont="1" applyFill="1" applyBorder="1" applyAlignment="1" applyProtection="1">
      <alignment horizontal="left" vertical="center"/>
    </xf>
    <xf numFmtId="0" fontId="35" fillId="35" borderId="20" xfId="0" applyFont="1" applyFill="1" applyBorder="1" applyAlignment="1" applyProtection="1">
      <alignment horizontal="center"/>
    </xf>
    <xf numFmtId="0" fontId="35" fillId="35" borderId="21" xfId="0" applyFont="1" applyFill="1" applyBorder="1" applyAlignment="1" applyProtection="1">
      <alignment horizontal="center"/>
    </xf>
    <xf numFmtId="0" fontId="35" fillId="35" borderId="31" xfId="0" applyFont="1" applyFill="1" applyBorder="1" applyAlignment="1" applyProtection="1">
      <alignment horizontal="center"/>
    </xf>
    <xf numFmtId="0" fontId="35" fillId="35" borderId="35" xfId="44" applyFont="1" applyFill="1" applyBorder="1" applyAlignment="1" applyProtection="1">
      <alignment horizontal="center" vertical="center" textRotation="90" wrapText="1"/>
      <protection locked="0"/>
    </xf>
    <xf numFmtId="0" fontId="35" fillId="35" borderId="36" xfId="44" applyFont="1" applyFill="1" applyBorder="1" applyAlignment="1" applyProtection="1">
      <alignment horizontal="center" vertical="center" textRotation="90" wrapText="1"/>
      <protection locked="0"/>
    </xf>
    <xf numFmtId="164" fontId="28" fillId="0" borderId="0" xfId="2" applyNumberFormat="1" applyFont="1" applyBorder="1" applyAlignment="1" applyProtection="1">
      <alignment horizontal="center"/>
    </xf>
    <xf numFmtId="0" fontId="36" fillId="35" borderId="10" xfId="43" applyFont="1" applyFill="1" applyBorder="1" applyAlignment="1" applyProtection="1">
      <alignment horizontal="right" vertical="center"/>
    </xf>
    <xf numFmtId="0" fontId="35" fillId="35" borderId="17" xfId="44" applyFont="1" applyFill="1" applyBorder="1" applyAlignment="1" applyProtection="1">
      <alignment horizontal="center" vertical="center" wrapText="1"/>
      <protection locked="0"/>
    </xf>
    <xf numFmtId="0" fontId="35" fillId="35" borderId="19" xfId="44" applyFont="1" applyFill="1" applyBorder="1" applyAlignment="1" applyProtection="1">
      <alignment horizontal="center" vertical="center" wrapText="1"/>
      <protection locked="0"/>
    </xf>
    <xf numFmtId="0" fontId="35" fillId="35" borderId="17" xfId="44" applyFont="1" applyFill="1" applyBorder="1" applyAlignment="1" applyProtection="1">
      <alignment horizontal="center" vertical="center"/>
      <protection locked="0"/>
    </xf>
    <xf numFmtId="0" fontId="35" fillId="35" borderId="19" xfId="44" applyFont="1" applyFill="1" applyBorder="1" applyAlignment="1" applyProtection="1">
      <alignment horizontal="center" vertical="center"/>
      <protection locked="0"/>
    </xf>
    <xf numFmtId="0" fontId="36" fillId="35" borderId="42" xfId="43" applyFont="1" applyFill="1" applyBorder="1" applyAlignment="1" applyProtection="1">
      <alignment horizontal="right" vertical="center"/>
    </xf>
    <xf numFmtId="0" fontId="36" fillId="35" borderId="43" xfId="43" applyFont="1" applyFill="1" applyBorder="1" applyAlignment="1" applyProtection="1">
      <alignment horizontal="right" vertical="center"/>
    </xf>
    <xf numFmtId="0" fontId="35" fillId="35" borderId="32" xfId="44" applyFont="1" applyFill="1" applyBorder="1" applyAlignment="1" applyProtection="1">
      <alignment horizontal="center" vertical="center"/>
      <protection locked="0"/>
    </xf>
    <xf numFmtId="0" fontId="35" fillId="35" borderId="10" xfId="44" applyFont="1" applyFill="1" applyBorder="1" applyAlignment="1" applyProtection="1">
      <alignment horizontal="center" vertical="center" wrapText="1"/>
      <protection locked="0"/>
    </xf>
    <xf numFmtId="0" fontId="35" fillId="35" borderId="18" xfId="44" applyFont="1" applyFill="1" applyBorder="1" applyAlignment="1" applyProtection="1">
      <alignment horizontal="center" vertical="center"/>
      <protection locked="0"/>
    </xf>
    <xf numFmtId="0" fontId="35" fillId="36" borderId="51" xfId="10" applyFont="1" applyFill="1" applyBorder="1" applyAlignment="1" applyProtection="1">
      <alignment horizontal="center" vertical="center"/>
    </xf>
    <xf numFmtId="0" fontId="35" fillId="36" borderId="52" xfId="10" applyFont="1" applyFill="1" applyBorder="1" applyAlignment="1" applyProtection="1">
      <alignment horizontal="center" vertical="center"/>
    </xf>
    <xf numFmtId="0" fontId="35" fillId="35" borderId="26" xfId="44" applyFont="1" applyFill="1" applyBorder="1" applyAlignment="1" applyProtection="1">
      <alignment horizontal="center" vertical="center"/>
      <protection locked="0"/>
    </xf>
    <xf numFmtId="0" fontId="27" fillId="35" borderId="0" xfId="1" applyFont="1" applyFill="1" applyBorder="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36" fillId="34" borderId="32" xfId="43" applyFont="1" applyFill="1" applyBorder="1" applyAlignment="1" applyProtection="1">
      <alignment horizontal="right" vertical="center"/>
    </xf>
    <xf numFmtId="0" fontId="36" fillId="35" borderId="32" xfId="43" applyFont="1" applyFill="1" applyBorder="1" applyAlignment="1" applyProtection="1">
      <alignment horizontal="right" vertical="center"/>
    </xf>
    <xf numFmtId="0" fontId="35" fillId="36" borderId="53" xfId="10" applyFont="1" applyFill="1" applyBorder="1" applyAlignment="1" applyProtection="1">
      <alignment horizontal="center" vertical="center"/>
    </xf>
    <xf numFmtId="0" fontId="36" fillId="34" borderId="25" xfId="24" applyFont="1" applyFill="1" applyBorder="1" applyAlignment="1" applyProtection="1">
      <alignment horizontal="left" vertical="center" wrapText="1"/>
      <protection locked="0"/>
    </xf>
    <xf numFmtId="0" fontId="36" fillId="34" borderId="10" xfId="24" applyFont="1" applyFill="1" applyBorder="1" applyAlignment="1" applyProtection="1">
      <alignment horizontal="left" vertical="center" wrapText="1"/>
      <protection locked="0"/>
    </xf>
    <xf numFmtId="0" fontId="0" fillId="33" borderId="0" xfId="0" applyFill="1" applyAlignment="1" applyProtection="1">
      <alignment horizontal="left" vertical="top"/>
      <protection locked="0"/>
    </xf>
    <xf numFmtId="0" fontId="34" fillId="35" borderId="21" xfId="0" applyFont="1" applyFill="1" applyBorder="1" applyAlignment="1" applyProtection="1">
      <alignment horizontal="center" vertical="center" wrapText="1"/>
    </xf>
    <xf numFmtId="0" fontId="34" fillId="35" borderId="31" xfId="0" applyFont="1" applyFill="1" applyBorder="1" applyAlignment="1" applyProtection="1">
      <alignment horizontal="center" vertical="center" wrapText="1"/>
    </xf>
    <xf numFmtId="0" fontId="36" fillId="34" borderId="25" xfId="24" applyFont="1" applyFill="1" applyBorder="1" applyAlignment="1" applyProtection="1">
      <alignment horizontal="left" vertical="center"/>
      <protection locked="0"/>
    </xf>
    <xf numFmtId="0" fontId="36" fillId="34" borderId="10" xfId="24" applyFont="1" applyFill="1" applyBorder="1" applyAlignment="1" applyProtection="1">
      <alignment horizontal="left" vertical="center"/>
      <protection locked="0"/>
    </xf>
    <xf numFmtId="0" fontId="35" fillId="34" borderId="48" xfId="24" applyFont="1" applyFill="1" applyBorder="1" applyAlignment="1" applyProtection="1">
      <alignment horizontal="center" vertical="center" wrapText="1"/>
      <protection locked="0"/>
    </xf>
    <xf numFmtId="0" fontId="35" fillId="34" borderId="49" xfId="24" applyFont="1" applyFill="1" applyBorder="1" applyAlignment="1" applyProtection="1">
      <alignment horizontal="center" vertical="center" wrapText="1"/>
      <protection locked="0"/>
    </xf>
    <xf numFmtId="3" fontId="35" fillId="34" borderId="50" xfId="0" applyNumberFormat="1" applyFont="1" applyFill="1" applyBorder="1" applyAlignment="1" applyProtection="1">
      <alignment horizontal="center" vertical="center"/>
    </xf>
    <xf numFmtId="0" fontId="35" fillId="36" borderId="31" xfId="0" applyFont="1" applyFill="1" applyBorder="1" applyAlignment="1" applyProtection="1">
      <alignment horizontal="center" vertical="center"/>
      <protection locked="0"/>
    </xf>
    <xf numFmtId="0" fontId="36" fillId="0" borderId="25" xfId="0" applyFont="1" applyFill="1" applyBorder="1" applyAlignment="1" applyProtection="1">
      <alignment horizontal="left" vertical="center" indent="1"/>
      <protection locked="0"/>
    </xf>
    <xf numFmtId="0" fontId="36" fillId="0" borderId="10" xfId="0" applyFont="1" applyFill="1" applyBorder="1" applyAlignment="1" applyProtection="1">
      <alignment horizontal="left" vertical="center" indent="1"/>
      <protection locked="0"/>
    </xf>
    <xf numFmtId="0" fontId="36" fillId="36" borderId="25" xfId="24" applyFont="1" applyFill="1" applyBorder="1" applyAlignment="1" applyProtection="1">
      <alignment horizontal="left" vertical="center" indent="1"/>
      <protection locked="0"/>
    </xf>
    <xf numFmtId="0" fontId="36" fillId="36" borderId="10" xfId="24" applyFont="1" applyFill="1" applyBorder="1" applyAlignment="1" applyProtection="1">
      <alignment horizontal="left" vertical="center" indent="1"/>
      <protection locked="0"/>
    </xf>
    <xf numFmtId="3" fontId="36" fillId="35" borderId="28" xfId="0" applyNumberFormat="1" applyFont="1" applyFill="1" applyBorder="1" applyAlignment="1" applyProtection="1">
      <alignment horizontal="right" vertical="center" wrapText="1"/>
    </xf>
    <xf numFmtId="0" fontId="35" fillId="35" borderId="22" xfId="0" applyFont="1" applyFill="1" applyBorder="1" applyAlignment="1" applyProtection="1">
      <alignment horizontal="center" vertical="center" wrapText="1"/>
      <protection locked="0"/>
    </xf>
    <xf numFmtId="0" fontId="35" fillId="35" borderId="23" xfId="0" applyFont="1" applyFill="1" applyBorder="1" applyAlignment="1" applyProtection="1">
      <alignment horizontal="center" vertical="center" wrapText="1"/>
      <protection locked="0"/>
    </xf>
    <xf numFmtId="0" fontId="35" fillId="35" borderId="24" xfId="0" applyFont="1" applyFill="1" applyBorder="1" applyAlignment="1" applyProtection="1">
      <alignment horizontal="center" vertical="center" wrapText="1"/>
      <protection locked="0"/>
    </xf>
    <xf numFmtId="3" fontId="36" fillId="35" borderId="29" xfId="0" applyNumberFormat="1" applyFont="1" applyFill="1" applyBorder="1" applyAlignment="1" applyProtection="1">
      <alignment horizontal="right" vertical="center" wrapText="1"/>
    </xf>
    <xf numFmtId="3" fontId="36" fillId="35" borderId="37" xfId="0" applyNumberFormat="1" applyFont="1" applyFill="1" applyBorder="1" applyAlignment="1" applyProtection="1">
      <alignment horizontal="right" vertical="center" wrapText="1"/>
    </xf>
    <xf numFmtId="3" fontId="36" fillId="35" borderId="30" xfId="0" applyNumberFormat="1" applyFont="1" applyFill="1" applyBorder="1" applyAlignment="1" applyProtection="1">
      <alignment horizontal="right" vertical="center" wrapText="1"/>
    </xf>
    <xf numFmtId="3" fontId="36" fillId="0" borderId="10" xfId="24" applyNumberFormat="1" applyFont="1" applyFill="1" applyBorder="1" applyAlignment="1" applyProtection="1">
      <alignment horizontal="right" vertical="center"/>
    </xf>
    <xf numFmtId="0" fontId="35" fillId="36" borderId="48" xfId="10" applyFont="1" applyFill="1" applyBorder="1" applyAlignment="1" applyProtection="1">
      <alignment horizontal="center" vertical="center"/>
      <protection locked="0"/>
    </xf>
    <xf numFmtId="0" fontId="35" fillId="36" borderId="49" xfId="10" applyFont="1" applyFill="1" applyBorder="1" applyAlignment="1" applyProtection="1">
      <alignment horizontal="center" vertical="center"/>
      <protection locked="0"/>
    </xf>
    <xf numFmtId="0" fontId="35" fillId="33" borderId="2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protection locked="0"/>
    </xf>
    <xf numFmtId="0" fontId="35" fillId="33" borderId="25" xfId="0" applyFont="1" applyFill="1" applyBorder="1" applyAlignment="1" applyProtection="1">
      <alignment horizontal="center" vertical="center"/>
      <protection locked="0"/>
    </xf>
    <xf numFmtId="0" fontId="35" fillId="33" borderId="1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xf>
    <xf numFmtId="0" fontId="35" fillId="33" borderId="31" xfId="0" applyFont="1" applyFill="1" applyBorder="1" applyAlignment="1" applyProtection="1">
      <alignment horizontal="center" vertical="center"/>
    </xf>
    <xf numFmtId="0" fontId="35" fillId="33" borderId="10" xfId="0" applyFont="1" applyFill="1" applyBorder="1" applyAlignment="1" applyProtection="1">
      <alignment horizontal="center" vertical="center" wrapText="1"/>
      <protection locked="0"/>
    </xf>
    <xf numFmtId="0" fontId="35" fillId="33" borderId="32" xfId="0" applyFont="1" applyFill="1" applyBorder="1" applyAlignment="1" applyProtection="1">
      <alignment horizontal="center" vertical="center" wrapText="1"/>
      <protection locked="0"/>
    </xf>
    <xf numFmtId="0" fontId="36" fillId="0" borderId="41" xfId="0" applyFont="1" applyFill="1" applyBorder="1" applyAlignment="1" applyProtection="1">
      <alignment horizontal="left" vertical="center" indent="1"/>
      <protection locked="0"/>
    </xf>
    <xf numFmtId="0" fontId="36" fillId="0" borderId="42" xfId="0" applyFont="1" applyFill="1" applyBorder="1" applyAlignment="1" applyProtection="1">
      <alignment horizontal="left" vertical="center" indent="1"/>
      <protection locked="0"/>
    </xf>
    <xf numFmtId="3" fontId="35" fillId="33" borderId="49" xfId="10" applyNumberFormat="1" applyFont="1" applyFill="1" applyBorder="1" applyAlignment="1" applyProtection="1">
      <alignment horizontal="center" vertical="center"/>
    </xf>
    <xf numFmtId="3" fontId="35" fillId="33" borderId="50" xfId="10" applyNumberFormat="1" applyFont="1" applyFill="1" applyBorder="1" applyAlignment="1" applyProtection="1">
      <alignment horizontal="center" vertical="center"/>
    </xf>
    <xf numFmtId="3" fontId="36" fillId="0" borderId="42" xfId="24" applyNumberFormat="1" applyFont="1" applyFill="1" applyBorder="1" applyAlignment="1" applyProtection="1">
      <alignment horizontal="right" vertical="center"/>
    </xf>
    <xf numFmtId="0" fontId="35" fillId="33" borderId="48" xfId="10" applyFont="1" applyFill="1" applyBorder="1" applyAlignment="1" applyProtection="1">
      <alignment horizontal="center" vertical="center"/>
      <protection locked="0"/>
    </xf>
    <xf numFmtId="0" fontId="35" fillId="33" borderId="49" xfId="10" applyFont="1" applyFill="1" applyBorder="1" applyAlignment="1" applyProtection="1">
      <alignment horizontal="center" vertical="center"/>
      <protection locked="0"/>
    </xf>
    <xf numFmtId="0" fontId="35" fillId="35" borderId="48" xfId="10" applyFont="1" applyFill="1" applyBorder="1" applyAlignment="1" applyProtection="1">
      <alignment horizontal="center" vertical="center" wrapText="1"/>
      <protection locked="0"/>
    </xf>
    <xf numFmtId="0" fontId="35" fillId="35" borderId="49" xfId="1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protection locked="0"/>
    </xf>
    <xf numFmtId="3" fontId="35" fillId="35" borderId="50" xfId="10" applyNumberFormat="1" applyFont="1" applyFill="1" applyBorder="1" applyAlignment="1" applyProtection="1">
      <alignment horizontal="center" vertical="center"/>
    </xf>
    <xf numFmtId="0" fontId="36" fillId="35" borderId="27" xfId="0" applyFont="1" applyFill="1" applyBorder="1" applyAlignment="1" applyProtection="1">
      <alignment horizontal="center" vertical="center"/>
      <protection locked="0"/>
    </xf>
    <xf numFmtId="0" fontId="36" fillId="35" borderId="28" xfId="0" applyFont="1" applyFill="1" applyBorder="1" applyAlignment="1" applyProtection="1">
      <alignment horizontal="center" vertical="center"/>
      <protection locked="0"/>
    </xf>
    <xf numFmtId="0" fontId="35" fillId="35" borderId="20" xfId="0" applyFont="1" applyFill="1" applyBorder="1" applyAlignment="1" applyProtection="1">
      <alignment horizontal="center" vertical="center"/>
      <protection locked="0"/>
    </xf>
    <xf numFmtId="0" fontId="36" fillId="0" borderId="41" xfId="24" applyFont="1" applyFill="1" applyBorder="1" applyAlignment="1" applyProtection="1">
      <alignment horizontal="left" vertical="center" indent="1"/>
      <protection locked="0"/>
    </xf>
    <xf numFmtId="0" fontId="36" fillId="0" borderId="42" xfId="24" applyFont="1" applyFill="1" applyBorder="1" applyAlignment="1" applyProtection="1">
      <alignment horizontal="left" vertical="center" indent="1"/>
      <protection locked="0"/>
    </xf>
  </cellXfs>
  <cellStyles count="46">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e"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e" xfId="8" builtinId="28" customBuiltin="1"/>
    <cellStyle name="Normalny" xfId="0" builtinId="0"/>
    <cellStyle name="Normalny 2" xfId="43"/>
    <cellStyle name="Normalny 3" xfId="34"/>
    <cellStyle name="Normalny 4" xfId="45"/>
    <cellStyle name="Obliczenia" xfId="11" builtinId="22" customBuiltin="1"/>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e"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tygodniowy'!$C$54</c:f>
              <c:strCache>
                <c:ptCount val="1"/>
                <c:pt idx="0">
                  <c:v>ROSJA</c:v>
                </c:pt>
              </c:strCache>
            </c:strRef>
          </c:tx>
          <c:spPr>
            <a:solidFill>
              <a:srgbClr val="FF0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tygodniowy'!$G$54:$R$54</c:f>
              <c:numCache>
                <c:formatCode>General</c:formatCode>
                <c:ptCount val="12"/>
                <c:pt idx="0">
                  <c:v>1570</c:v>
                </c:pt>
                <c:pt idx="2">
                  <c:v>4411</c:v>
                </c:pt>
                <c:pt idx="4">
                  <c:v>149</c:v>
                </c:pt>
                <c:pt idx="6">
                  <c:v>363</c:v>
                </c:pt>
                <c:pt idx="8">
                  <c:v>121</c:v>
                </c:pt>
                <c:pt idx="10">
                  <c:v>286</c:v>
                </c:pt>
              </c:numCache>
            </c:numRef>
          </c:val>
        </c:ser>
        <c:ser>
          <c:idx val="1"/>
          <c:order val="1"/>
          <c:tx>
            <c:strRef>
              <c:f>'Meldunek tygodniowy'!$C$55</c:f>
              <c:strCache>
                <c:ptCount val="1"/>
                <c:pt idx="0">
                  <c:v>UKRAINA</c:v>
                </c:pt>
              </c:strCache>
            </c:strRef>
          </c:tx>
          <c:spPr>
            <a:solidFill>
              <a:srgbClr val="FFC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tygodniowy'!$G$55:$R$55</c:f>
              <c:numCache>
                <c:formatCode>General</c:formatCode>
                <c:ptCount val="12"/>
                <c:pt idx="0">
                  <c:v>821</c:v>
                </c:pt>
                <c:pt idx="2">
                  <c:v>1396</c:v>
                </c:pt>
                <c:pt idx="4">
                  <c:v>191</c:v>
                </c:pt>
                <c:pt idx="6">
                  <c:v>417</c:v>
                </c:pt>
                <c:pt idx="8">
                  <c:v>62</c:v>
                </c:pt>
                <c:pt idx="10">
                  <c:v>87</c:v>
                </c:pt>
              </c:numCache>
            </c:numRef>
          </c:val>
        </c:ser>
        <c:ser>
          <c:idx val="2"/>
          <c:order val="2"/>
          <c:tx>
            <c:strRef>
              <c:f>'Meldunek tygodniowy'!$C$56</c:f>
              <c:strCache>
                <c:ptCount val="1"/>
                <c:pt idx="0">
                  <c:v>GRUZJA</c:v>
                </c:pt>
              </c:strCache>
            </c:strRef>
          </c:tx>
          <c:spPr>
            <a:solidFill>
              <a:srgbClr val="00B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tygodniowy'!$G$56:$R$56</c:f>
              <c:numCache>
                <c:formatCode>General</c:formatCode>
                <c:ptCount val="12"/>
                <c:pt idx="0">
                  <c:v>87</c:v>
                </c:pt>
                <c:pt idx="2">
                  <c:v>201</c:v>
                </c:pt>
                <c:pt idx="4">
                  <c:v>26</c:v>
                </c:pt>
                <c:pt idx="6">
                  <c:v>65</c:v>
                </c:pt>
                <c:pt idx="8">
                  <c:v>35</c:v>
                </c:pt>
                <c:pt idx="10">
                  <c:v>66</c:v>
                </c:pt>
              </c:numCache>
            </c:numRef>
          </c:val>
        </c:ser>
        <c:ser>
          <c:idx val="3"/>
          <c:order val="3"/>
          <c:tx>
            <c:strRef>
              <c:f>'Meldunek tygodniowy'!$C$57</c:f>
              <c:strCache>
                <c:ptCount val="1"/>
                <c:pt idx="0">
                  <c:v>TADŻYKISTAN</c:v>
                </c:pt>
              </c:strCache>
            </c:strRef>
          </c:tx>
          <c:spPr>
            <a:solidFill>
              <a:srgbClr val="92D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tygodniowy'!$G$57:$R$57</c:f>
              <c:numCache>
                <c:formatCode>General</c:formatCode>
                <c:ptCount val="12"/>
                <c:pt idx="0">
                  <c:v>105</c:v>
                </c:pt>
                <c:pt idx="2">
                  <c:v>288</c:v>
                </c:pt>
                <c:pt idx="4">
                  <c:v>0</c:v>
                </c:pt>
                <c:pt idx="6">
                  <c:v>0</c:v>
                </c:pt>
                <c:pt idx="8">
                  <c:v>7</c:v>
                </c:pt>
                <c:pt idx="10">
                  <c:v>12</c:v>
                </c:pt>
              </c:numCache>
            </c:numRef>
          </c:val>
        </c:ser>
        <c:ser>
          <c:idx val="5"/>
          <c:order val="4"/>
          <c:tx>
            <c:strRef>
              <c:f>'Meldunek tygodniowy'!$C$58</c:f>
              <c:strCache>
                <c:ptCount val="1"/>
                <c:pt idx="0">
                  <c:v>SYRIA</c:v>
                </c:pt>
              </c:strCache>
            </c:strRef>
          </c:tx>
          <c:spPr>
            <a:solidFill>
              <a:srgbClr val="0070C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'Meldunek tygodniowy'!$G$58:$R$58</c:f>
              <c:numCache>
                <c:formatCode>General</c:formatCode>
                <c:ptCount val="12"/>
                <c:pt idx="0">
                  <c:v>161</c:v>
                </c:pt>
                <c:pt idx="2">
                  <c:v>254</c:v>
                </c:pt>
                <c:pt idx="4">
                  <c:v>3</c:v>
                </c:pt>
                <c:pt idx="6">
                  <c:v>5</c:v>
                </c:pt>
                <c:pt idx="8">
                  <c:v>7</c:v>
                </c:pt>
                <c:pt idx="10">
                  <c:v>7</c:v>
                </c:pt>
              </c:numCache>
            </c:numRef>
          </c:val>
        </c:ser>
        <c:ser>
          <c:idx val="4"/>
          <c:order val="5"/>
          <c:tx>
            <c:strRef>
              <c:f>'Meldunek tygodniowy'!$C$59</c:f>
              <c:strCache>
                <c:ptCount val="1"/>
                <c:pt idx="0">
                  <c:v>Pozostałe</c:v>
                </c:pt>
              </c:strCache>
            </c:strRef>
          </c:tx>
          <c:spPr>
            <a:solidFill>
              <a:srgbClr val="00206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tygodniowy'!$G$59:$R$59</c:f>
              <c:numCache>
                <c:formatCode>General</c:formatCode>
                <c:ptCount val="12"/>
                <c:pt idx="0">
                  <c:v>283</c:v>
                </c:pt>
                <c:pt idx="2">
                  <c:v>441</c:v>
                </c:pt>
                <c:pt idx="4">
                  <c:v>55</c:v>
                </c:pt>
                <c:pt idx="6">
                  <c:v>75</c:v>
                </c:pt>
                <c:pt idx="8">
                  <c:v>22</c:v>
                </c:pt>
                <c:pt idx="10">
                  <c:v>35</c:v>
                </c:pt>
              </c:numCache>
            </c:numRef>
          </c:val>
        </c:ser>
        <c:dLbls>
          <c:showLegendKey val="0"/>
          <c:showVal val="0"/>
          <c:showCatName val="0"/>
          <c:showSerName val="0"/>
          <c:showPercent val="0"/>
          <c:showBubbleSize val="0"/>
        </c:dLbls>
        <c:gapWidth val="55"/>
        <c:gapDepth val="55"/>
        <c:shape val="box"/>
        <c:axId val="98560640"/>
        <c:axId val="98718080"/>
        <c:axId val="0"/>
      </c:bar3DChart>
      <c:catAx>
        <c:axId val="98560640"/>
        <c:scaling>
          <c:orientation val="minMax"/>
        </c:scaling>
        <c:delete val="0"/>
        <c:axPos val="b"/>
        <c:numFmt formatCode="General" sourceLinked="1"/>
        <c:majorTickMark val="none"/>
        <c:minorTickMark val="none"/>
        <c:tickLblPos val="nextTo"/>
        <c:txPr>
          <a:bodyPr rot="0" vert="horz"/>
          <a:lstStyle/>
          <a:p>
            <a:pPr algn="ctr">
              <a:defRPr/>
            </a:pPr>
            <a:endParaRPr lang="en-US"/>
          </a:p>
        </c:txPr>
        <c:crossAx val="98718080"/>
        <c:crosses val="autoZero"/>
        <c:auto val="1"/>
        <c:lblAlgn val="ctr"/>
        <c:lblOffset val="100"/>
        <c:noMultiLvlLbl val="0"/>
      </c:catAx>
      <c:valAx>
        <c:axId val="98718080"/>
        <c:scaling>
          <c:orientation val="minMax"/>
        </c:scaling>
        <c:delete val="0"/>
        <c:axPos val="l"/>
        <c:majorGridlines/>
        <c:numFmt formatCode="General" sourceLinked="1"/>
        <c:majorTickMark val="none"/>
        <c:minorTickMark val="none"/>
        <c:tickLblPos val="nextTo"/>
        <c:txPr>
          <a:bodyPr/>
          <a:lstStyle/>
          <a:p>
            <a:pPr algn="ctr">
              <a:defRPr/>
            </a:pPr>
            <a:endParaRPr lang="en-US"/>
          </a:p>
        </c:txPr>
        <c:crossAx val="9856064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en-US"/>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tygodniowy'!$B$222</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tygodniowy'!$J$221,'Meldunek tygodniowy'!$M$221,'Meldunek tygodniowy'!$P$221,'Meldunek tygodniowy'!$S$221,'Meldunek tygodniowy'!$V$221)</c:f>
              <c:strCache>
                <c:ptCount val="5"/>
                <c:pt idx="0">
                  <c:v>27.08.2015 - 02.09.2015</c:v>
                </c:pt>
                <c:pt idx="1">
                  <c:v>03.09.2015 - 09.09.2015</c:v>
                </c:pt>
                <c:pt idx="2">
                  <c:v>10.09.2015 - 16.09.2015</c:v>
                </c:pt>
                <c:pt idx="3">
                  <c:v>17.09.2015 - 23.09.2015</c:v>
                </c:pt>
                <c:pt idx="4">
                  <c:v>24.09.2015 - 30.09.2015</c:v>
                </c:pt>
              </c:strCache>
            </c:strRef>
          </c:cat>
          <c:val>
            <c:numRef>
              <c:f>('Meldunek tygodniowy'!$J$222,'Meldunek tygodniowy'!$M$222,'Meldunek tygodniowy'!$P$222,'Meldunek tygodniowy'!$S$222,'Meldunek tygodniowy'!$V$222)</c:f>
              <c:numCache>
                <c:formatCode>#,##0</c:formatCode>
                <c:ptCount val="5"/>
                <c:pt idx="0">
                  <c:v>1445</c:v>
                </c:pt>
                <c:pt idx="1">
                  <c:v>1564</c:v>
                </c:pt>
                <c:pt idx="2">
                  <c:v>1652</c:v>
                </c:pt>
                <c:pt idx="3">
                  <c:v>1667</c:v>
                </c:pt>
                <c:pt idx="4">
                  <c:v>1663</c:v>
                </c:pt>
              </c:numCache>
            </c:numRef>
          </c:val>
        </c:ser>
        <c:ser>
          <c:idx val="1"/>
          <c:order val="1"/>
          <c:tx>
            <c:strRef>
              <c:f>'Meldunek tygodniowy'!$B$223</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tygodniowy'!$J$221,'Meldunek tygodniowy'!$M$221,'Meldunek tygodniowy'!$P$221,'Meldunek tygodniowy'!$S$221,'Meldunek tygodniowy'!$V$221)</c:f>
              <c:strCache>
                <c:ptCount val="5"/>
                <c:pt idx="0">
                  <c:v>27.08.2015 - 02.09.2015</c:v>
                </c:pt>
                <c:pt idx="1">
                  <c:v>03.09.2015 - 09.09.2015</c:v>
                </c:pt>
                <c:pt idx="2">
                  <c:v>10.09.2015 - 16.09.2015</c:v>
                </c:pt>
                <c:pt idx="3">
                  <c:v>17.09.2015 - 23.09.2015</c:v>
                </c:pt>
                <c:pt idx="4">
                  <c:v>24.09.2015 - 30.09.2015</c:v>
                </c:pt>
              </c:strCache>
            </c:strRef>
          </c:cat>
          <c:val>
            <c:numRef>
              <c:f>('Meldunek tygodniowy'!$J$223,'Meldunek tygodniowy'!$M$223,'Meldunek tygodniowy'!$P$223,'Meldunek tygodniowy'!$S$223,'Meldunek tygodniowy'!$V$223)</c:f>
              <c:numCache>
                <c:formatCode>#,##0</c:formatCode>
                <c:ptCount val="5"/>
                <c:pt idx="0">
                  <c:v>2514</c:v>
                </c:pt>
                <c:pt idx="1">
                  <c:v>2505</c:v>
                </c:pt>
                <c:pt idx="2">
                  <c:v>2512</c:v>
                </c:pt>
                <c:pt idx="3">
                  <c:v>2511</c:v>
                </c:pt>
                <c:pt idx="4">
                  <c:v>2530</c:v>
                </c:pt>
              </c:numCache>
            </c:numRef>
          </c:val>
        </c:ser>
        <c:ser>
          <c:idx val="5"/>
          <c:order val="2"/>
          <c:tx>
            <c:strRef>
              <c:f>'Meldunek tygodniowy'!$B$226</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tygodniowy'!$J$221,'Meldunek tygodniowy'!$M$221,'Meldunek tygodniowy'!$P$221,'Meldunek tygodniowy'!$S$221,'Meldunek tygodniowy'!$V$221)</c:f>
              <c:strCache>
                <c:ptCount val="5"/>
                <c:pt idx="0">
                  <c:v>27.08.2015 - 02.09.2015</c:v>
                </c:pt>
                <c:pt idx="1">
                  <c:v>03.09.2015 - 09.09.2015</c:v>
                </c:pt>
                <c:pt idx="2">
                  <c:v>10.09.2015 - 16.09.2015</c:v>
                </c:pt>
                <c:pt idx="3">
                  <c:v>17.09.2015 - 23.09.2015</c:v>
                </c:pt>
                <c:pt idx="4">
                  <c:v>24.09.2015 - 30.09.2015</c:v>
                </c:pt>
              </c:strCache>
            </c:strRef>
          </c:cat>
          <c:val>
            <c:numRef>
              <c:f>('Meldunek tygodniowy'!$J$226,'Meldunek tygodniowy'!$M$226,'Meldunek tygodniowy'!$P$226,'Meldunek tygodniowy'!$S$226,'Meldunek tygodniowy'!$V$226)</c:f>
              <c:numCache>
                <c:formatCode>#,##0</c:formatCode>
                <c:ptCount val="5"/>
                <c:pt idx="0">
                  <c:v>1</c:v>
                </c:pt>
                <c:pt idx="1">
                  <c:v>1</c:v>
                </c:pt>
                <c:pt idx="2">
                  <c:v>1</c:v>
                </c:pt>
                <c:pt idx="3">
                  <c:v>1</c:v>
                </c:pt>
                <c:pt idx="4">
                  <c:v>1</c:v>
                </c:pt>
              </c:numCache>
            </c:numRef>
          </c:val>
        </c:ser>
        <c:dLbls>
          <c:showLegendKey val="0"/>
          <c:showVal val="1"/>
          <c:showCatName val="0"/>
          <c:showSerName val="0"/>
          <c:showPercent val="0"/>
          <c:showBubbleSize val="0"/>
        </c:dLbls>
        <c:gapWidth val="75"/>
        <c:gapDepth val="195"/>
        <c:shape val="cylinder"/>
        <c:axId val="98757632"/>
        <c:axId val="98767616"/>
        <c:axId val="0"/>
      </c:bar3DChart>
      <c:catAx>
        <c:axId val="98757632"/>
        <c:scaling>
          <c:orientation val="minMax"/>
        </c:scaling>
        <c:delete val="0"/>
        <c:axPos val="l"/>
        <c:numFmt formatCode="General" sourceLinked="0"/>
        <c:majorTickMark val="none"/>
        <c:minorTickMark val="none"/>
        <c:tickLblPos val="nextTo"/>
        <c:crossAx val="98767616"/>
        <c:crosses val="autoZero"/>
        <c:auto val="1"/>
        <c:lblAlgn val="ctr"/>
        <c:lblOffset val="100"/>
        <c:noMultiLvlLbl val="0"/>
      </c:catAx>
      <c:valAx>
        <c:axId val="98767616"/>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en-US"/>
          </a:p>
        </c:txPr>
        <c:crossAx val="98757632"/>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tygodniowy'!$C$397</c:f>
              <c:strCache>
                <c:ptCount val="1"/>
                <c:pt idx="0">
                  <c:v>pobyt czasowy</c:v>
                </c:pt>
              </c:strCache>
            </c:strRef>
          </c:tx>
          <c:spPr>
            <a:solidFill>
              <a:srgbClr val="FF0000"/>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tygodniowy'!$L$397:$T$397</c:f>
              <c:numCache>
                <c:formatCode>#,##0</c:formatCode>
                <c:ptCount val="9"/>
                <c:pt idx="0">
                  <c:v>1337</c:v>
                </c:pt>
                <c:pt idx="2">
                  <c:v>359</c:v>
                </c:pt>
                <c:pt idx="3">
                  <c:v>188</c:v>
                </c:pt>
                <c:pt idx="4">
                  <c:v>196</c:v>
                </c:pt>
                <c:pt idx="5">
                  <c:v>15</c:v>
                </c:pt>
                <c:pt idx="6">
                  <c:v>0</c:v>
                </c:pt>
                <c:pt idx="7">
                  <c:v>0</c:v>
                </c:pt>
                <c:pt idx="8">
                  <c:v>279</c:v>
                </c:pt>
              </c:numCache>
            </c:numRef>
          </c:val>
        </c:ser>
        <c:ser>
          <c:idx val="0"/>
          <c:order val="1"/>
          <c:tx>
            <c:strRef>
              <c:f>'Meldunek tygodniowy'!$C$398</c:f>
              <c:strCache>
                <c:ptCount val="1"/>
                <c:pt idx="0">
                  <c:v>pobyt stały</c:v>
                </c:pt>
              </c:strCache>
            </c:strRef>
          </c:tx>
          <c:spPr>
            <a:solidFill>
              <a:srgbClr val="FFC000"/>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tygodniowy'!$L$398:$T$398</c:f>
              <c:numCache>
                <c:formatCode>#,##0</c:formatCode>
                <c:ptCount val="9"/>
                <c:pt idx="0">
                  <c:v>204</c:v>
                </c:pt>
                <c:pt idx="2">
                  <c:v>82</c:v>
                </c:pt>
                <c:pt idx="3">
                  <c:v>22</c:v>
                </c:pt>
                <c:pt idx="4">
                  <c:v>46</c:v>
                </c:pt>
                <c:pt idx="5">
                  <c:v>2</c:v>
                </c:pt>
                <c:pt idx="6">
                  <c:v>0</c:v>
                </c:pt>
                <c:pt idx="7">
                  <c:v>0</c:v>
                </c:pt>
                <c:pt idx="8">
                  <c:v>32</c:v>
                </c:pt>
              </c:numCache>
            </c:numRef>
          </c:val>
        </c:ser>
        <c:ser>
          <c:idx val="1"/>
          <c:order val="2"/>
          <c:tx>
            <c:strRef>
              <c:f>'Meldunek tygodniowy'!$C$399</c:f>
              <c:strCache>
                <c:ptCount val="1"/>
                <c:pt idx="0">
                  <c:v>pobyt rezydenta długoterminowego UE</c:v>
                </c:pt>
              </c:strCache>
            </c:strRef>
          </c:tx>
          <c:spPr>
            <a:solidFill>
              <a:srgbClr val="FFFF00"/>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tygodniowy'!$L$399:$T$399</c:f>
              <c:numCache>
                <c:formatCode>#,##0</c:formatCode>
                <c:ptCount val="9"/>
                <c:pt idx="0">
                  <c:v>54</c:v>
                </c:pt>
                <c:pt idx="2">
                  <c:v>34</c:v>
                </c:pt>
                <c:pt idx="3">
                  <c:v>4</c:v>
                </c:pt>
                <c:pt idx="4">
                  <c:v>8</c:v>
                </c:pt>
                <c:pt idx="5">
                  <c:v>0</c:v>
                </c:pt>
                <c:pt idx="6">
                  <c:v>0</c:v>
                </c:pt>
                <c:pt idx="7">
                  <c:v>0</c:v>
                </c:pt>
                <c:pt idx="8">
                  <c:v>17</c:v>
                </c:pt>
              </c:numCache>
            </c:numRef>
          </c:val>
        </c:ser>
        <c:ser>
          <c:idx val="2"/>
          <c:order val="3"/>
          <c:tx>
            <c:strRef>
              <c:f>'Meldunek tygodniowy'!$C$400</c:f>
              <c:strCache>
                <c:ptCount val="1"/>
                <c:pt idx="0">
                  <c:v>prawo pobytu ob. UE</c:v>
                </c:pt>
              </c:strCache>
            </c:strRef>
          </c:tx>
          <c:spPr>
            <a:solidFill>
              <a:srgbClr val="92D050"/>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tygodniowy'!$L$400:$T$400</c:f>
              <c:numCache>
                <c:formatCode>#,##0</c:formatCode>
                <c:ptCount val="9"/>
                <c:pt idx="0">
                  <c:v>2</c:v>
                </c:pt>
                <c:pt idx="2">
                  <c:v>1</c:v>
                </c:pt>
                <c:pt idx="3">
                  <c:v>0</c:v>
                </c:pt>
                <c:pt idx="4">
                  <c:v>1</c:v>
                </c:pt>
                <c:pt idx="5">
                  <c:v>0</c:v>
                </c:pt>
                <c:pt idx="6">
                  <c:v>0</c:v>
                </c:pt>
                <c:pt idx="7">
                  <c:v>0</c:v>
                </c:pt>
                <c:pt idx="8">
                  <c:v>0</c:v>
                </c:pt>
              </c:numCache>
            </c:numRef>
          </c:val>
        </c:ser>
        <c:ser>
          <c:idx val="3"/>
          <c:order val="4"/>
          <c:tx>
            <c:strRef>
              <c:f>'Meldunek tygodniowy'!$C$401</c:f>
              <c:strCache>
                <c:ptCount val="1"/>
                <c:pt idx="0">
                  <c:v>prawo stałego pobytu obywatela UE</c:v>
                </c:pt>
              </c:strCache>
            </c:strRef>
          </c:tx>
          <c:spPr>
            <a:solidFill>
              <a:srgbClr val="00B050"/>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tygodniowy'!$L$401:$T$401</c:f>
              <c:numCache>
                <c:formatCode>#,##0</c:formatCode>
                <c:ptCount val="9"/>
                <c:pt idx="0">
                  <c:v>0</c:v>
                </c:pt>
                <c:pt idx="2">
                  <c:v>0</c:v>
                </c:pt>
                <c:pt idx="3">
                  <c:v>0</c:v>
                </c:pt>
                <c:pt idx="4">
                  <c:v>0</c:v>
                </c:pt>
                <c:pt idx="5">
                  <c:v>0</c:v>
                </c:pt>
                <c:pt idx="6">
                  <c:v>0</c:v>
                </c:pt>
                <c:pt idx="7">
                  <c:v>0</c:v>
                </c:pt>
                <c:pt idx="8">
                  <c:v>0</c:v>
                </c:pt>
              </c:numCache>
            </c:numRef>
          </c:val>
        </c:ser>
        <c:ser>
          <c:idx val="4"/>
          <c:order val="5"/>
          <c:tx>
            <c:strRef>
              <c:f>'Meldunek tygodniowy'!$C$402</c:f>
              <c:strCache>
                <c:ptCount val="1"/>
                <c:pt idx="0">
                  <c:v>prawo pobytu członka rodziny ob. UE</c:v>
                </c:pt>
              </c:strCache>
            </c:strRef>
          </c:tx>
          <c:spPr>
            <a:solidFill>
              <a:srgbClr val="00B0F0"/>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tygodniowy'!$L$402:$T$402</c:f>
              <c:numCache>
                <c:formatCode>#,##0</c:formatCode>
                <c:ptCount val="9"/>
                <c:pt idx="0">
                  <c:v>1</c:v>
                </c:pt>
                <c:pt idx="2">
                  <c:v>1</c:v>
                </c:pt>
                <c:pt idx="3">
                  <c:v>0</c:v>
                </c:pt>
                <c:pt idx="4">
                  <c:v>0</c:v>
                </c:pt>
                <c:pt idx="5">
                  <c:v>0</c:v>
                </c:pt>
                <c:pt idx="6">
                  <c:v>0</c:v>
                </c:pt>
                <c:pt idx="7">
                  <c:v>0</c:v>
                </c:pt>
                <c:pt idx="8">
                  <c:v>0</c:v>
                </c:pt>
              </c:numCache>
            </c:numRef>
          </c:val>
        </c:ser>
        <c:ser>
          <c:idx val="5"/>
          <c:order val="6"/>
          <c:tx>
            <c:strRef>
              <c:f>'Meldunek tygodniowy'!$C$403</c:f>
              <c:strCache>
                <c:ptCount val="1"/>
                <c:pt idx="0">
                  <c:v>prawo stałego pobytu członka rodziny ob.. UE</c:v>
                </c:pt>
              </c:strCache>
            </c:strRef>
          </c:tx>
          <c:spPr>
            <a:solidFill>
              <a:srgbClr val="0070C0"/>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tygodniowy'!$L$403:$T$403</c:f>
              <c:numCache>
                <c:formatCode>#,##0</c:formatCode>
                <c:ptCount val="9"/>
                <c:pt idx="0">
                  <c:v>0</c:v>
                </c:pt>
                <c:pt idx="2">
                  <c:v>0</c:v>
                </c:pt>
                <c:pt idx="3">
                  <c:v>0</c:v>
                </c:pt>
                <c:pt idx="4">
                  <c:v>0</c:v>
                </c:pt>
                <c:pt idx="5">
                  <c:v>0</c:v>
                </c:pt>
                <c:pt idx="6">
                  <c:v>0</c:v>
                </c:pt>
                <c:pt idx="7">
                  <c:v>0</c:v>
                </c:pt>
                <c:pt idx="8">
                  <c:v>0</c:v>
                </c:pt>
              </c:numCache>
            </c:numRef>
          </c:val>
        </c:ser>
        <c:ser>
          <c:idx val="6"/>
          <c:order val="7"/>
          <c:tx>
            <c:strRef>
              <c:f>'Meldunek tygodniowy'!$C$404</c:f>
              <c:strCache>
                <c:ptCount val="1"/>
                <c:pt idx="0">
                  <c:v>pobyt tolerowany</c:v>
                </c:pt>
              </c:strCache>
            </c:strRef>
          </c:tx>
          <c:spPr>
            <a:solidFill>
              <a:srgbClr val="002060"/>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tygodniowy'!$L$404:$T$404</c:f>
              <c:numCache>
                <c:formatCode>#,##0</c:formatCode>
                <c:ptCount val="9"/>
                <c:pt idx="0">
                  <c:v>1</c:v>
                </c:pt>
                <c:pt idx="2">
                  <c:v>1</c:v>
                </c:pt>
                <c:pt idx="3">
                  <c:v>0</c:v>
                </c:pt>
                <c:pt idx="4">
                  <c:v>0</c:v>
                </c:pt>
                <c:pt idx="5">
                  <c:v>0</c:v>
                </c:pt>
                <c:pt idx="6">
                  <c:v>0</c:v>
                </c:pt>
                <c:pt idx="7">
                  <c:v>2</c:v>
                </c:pt>
                <c:pt idx="8">
                  <c:v>1</c:v>
                </c:pt>
              </c:numCache>
            </c:numRef>
          </c:val>
        </c:ser>
        <c:ser>
          <c:idx val="7"/>
          <c:order val="8"/>
          <c:tx>
            <c:strRef>
              <c:f>'Meldunek tygodniowy'!$C$405</c:f>
              <c:strCache>
                <c:ptCount val="1"/>
                <c:pt idx="0">
                  <c:v>pobyt humanitarny</c:v>
                </c:pt>
              </c:strCache>
            </c:strRef>
          </c:tx>
          <c:spPr>
            <a:solidFill>
              <a:srgbClr val="7030A0"/>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tygodniowy'!$L$405:$T$405</c:f>
              <c:numCache>
                <c:formatCode>#,##0</c:formatCode>
                <c:ptCount val="9"/>
                <c:pt idx="0">
                  <c:v>5</c:v>
                </c:pt>
                <c:pt idx="2">
                  <c:v>2</c:v>
                </c:pt>
                <c:pt idx="3">
                  <c:v>1</c:v>
                </c:pt>
                <c:pt idx="4">
                  <c:v>1</c:v>
                </c:pt>
                <c:pt idx="5">
                  <c:v>1</c:v>
                </c:pt>
                <c:pt idx="6">
                  <c:v>0</c:v>
                </c:pt>
                <c:pt idx="7">
                  <c:v>0</c:v>
                </c:pt>
                <c:pt idx="8">
                  <c:v>0</c:v>
                </c:pt>
              </c:numCache>
            </c:numRef>
          </c:val>
        </c:ser>
        <c:ser>
          <c:idx val="9"/>
          <c:order val="9"/>
          <c:tx>
            <c:strRef>
              <c:f>'Meldunek tygodniowy'!$C$406</c:f>
              <c:strCache>
                <c:ptCount val="1"/>
                <c:pt idx="0">
                  <c:v>wydalenie</c:v>
                </c:pt>
              </c:strCache>
            </c:strRef>
          </c:tx>
          <c:spPr>
            <a:solidFill>
              <a:schemeClr val="bg1">
                <a:lumMod val="85000"/>
              </a:schemeClr>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tygodniowy'!$L$406:$T$406</c:f>
              <c:numCache>
                <c:formatCode>#,##0</c:formatCode>
                <c:ptCount val="9"/>
                <c:pt idx="0">
                  <c:v>15</c:v>
                </c:pt>
                <c:pt idx="2">
                  <c:v>6</c:v>
                </c:pt>
                <c:pt idx="3">
                  <c:v>0</c:v>
                </c:pt>
                <c:pt idx="4">
                  <c:v>3</c:v>
                </c:pt>
                <c:pt idx="5">
                  <c:v>2</c:v>
                </c:pt>
                <c:pt idx="6">
                  <c:v>0</c:v>
                </c:pt>
                <c:pt idx="7">
                  <c:v>0</c:v>
                </c:pt>
                <c:pt idx="8">
                  <c:v>10</c:v>
                </c:pt>
              </c:numCache>
            </c:numRef>
          </c:val>
        </c:ser>
        <c:ser>
          <c:idx val="10"/>
          <c:order val="10"/>
          <c:tx>
            <c:strRef>
              <c:f>'Meldunek tygodniowy'!$C$407</c:f>
              <c:strCache>
                <c:ptCount val="1"/>
                <c:pt idx="0">
                  <c:v>zobowiązanie do powrotu</c:v>
                </c:pt>
              </c:strCache>
            </c:strRef>
          </c:tx>
          <c:spPr>
            <a:solidFill>
              <a:schemeClr val="bg1">
                <a:lumMod val="65000"/>
              </a:schemeClr>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tygodniowy'!$L$407:$T$407</c:f>
              <c:numCache>
                <c:formatCode>#,##0</c:formatCode>
                <c:ptCount val="9"/>
                <c:pt idx="0">
                  <c:v>607</c:v>
                </c:pt>
                <c:pt idx="2">
                  <c:v>275</c:v>
                </c:pt>
                <c:pt idx="3">
                  <c:v>3</c:v>
                </c:pt>
                <c:pt idx="4">
                  <c:v>67</c:v>
                </c:pt>
                <c:pt idx="5">
                  <c:v>22</c:v>
                </c:pt>
                <c:pt idx="6">
                  <c:v>0</c:v>
                </c:pt>
                <c:pt idx="7">
                  <c:v>0</c:v>
                </c:pt>
                <c:pt idx="8">
                  <c:v>141</c:v>
                </c:pt>
              </c:numCache>
            </c:numRef>
          </c:val>
        </c:ser>
        <c:ser>
          <c:idx val="11"/>
          <c:order val="11"/>
          <c:tx>
            <c:strRef>
              <c:f>'Meldunek tygodniowy'!$C$408</c:f>
              <c:strCache>
                <c:ptCount val="1"/>
                <c:pt idx="0">
                  <c:v>cofnięcie zakazu wjazdu</c:v>
                </c:pt>
              </c:strCache>
            </c:strRef>
          </c:tx>
          <c:spPr>
            <a:solidFill>
              <a:schemeClr val="tx1">
                <a:lumMod val="50000"/>
                <a:lumOff val="50000"/>
              </a:schemeClr>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tygodniowy'!$L$408:$T$408</c:f>
              <c:numCache>
                <c:formatCode>#,##0</c:formatCode>
                <c:ptCount val="9"/>
                <c:pt idx="0">
                  <c:v>2</c:v>
                </c:pt>
                <c:pt idx="2">
                  <c:v>0</c:v>
                </c:pt>
                <c:pt idx="3">
                  <c:v>0</c:v>
                </c:pt>
                <c:pt idx="4">
                  <c:v>0</c:v>
                </c:pt>
                <c:pt idx="5">
                  <c:v>0</c:v>
                </c:pt>
                <c:pt idx="6">
                  <c:v>0</c:v>
                </c:pt>
                <c:pt idx="7">
                  <c:v>0</c:v>
                </c:pt>
                <c:pt idx="8">
                  <c:v>23</c:v>
                </c:pt>
              </c:numCache>
            </c:numRef>
          </c:val>
        </c:ser>
        <c:ser>
          <c:idx val="12"/>
          <c:order val="12"/>
          <c:tx>
            <c:strRef>
              <c:f>'Meldunek tygodniowy'!$C$409</c:f>
              <c:strCache>
                <c:ptCount val="1"/>
                <c:pt idx="0">
                  <c:v>zaproszenie</c:v>
                </c:pt>
              </c:strCache>
            </c:strRef>
          </c:tx>
          <c:spPr>
            <a:solidFill>
              <a:schemeClr val="tx1">
                <a:lumMod val="75000"/>
                <a:lumOff val="25000"/>
              </a:schemeClr>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tygodniowy'!$L$409:$T$409</c:f>
              <c:numCache>
                <c:formatCode>#,##0</c:formatCode>
                <c:ptCount val="9"/>
                <c:pt idx="0">
                  <c:v>3</c:v>
                </c:pt>
                <c:pt idx="2">
                  <c:v>0</c:v>
                </c:pt>
                <c:pt idx="3">
                  <c:v>0</c:v>
                </c:pt>
                <c:pt idx="4">
                  <c:v>1</c:v>
                </c:pt>
                <c:pt idx="5">
                  <c:v>0</c:v>
                </c:pt>
                <c:pt idx="6">
                  <c:v>0</c:v>
                </c:pt>
                <c:pt idx="7">
                  <c:v>0</c:v>
                </c:pt>
                <c:pt idx="8">
                  <c:v>0</c:v>
                </c:pt>
              </c:numCache>
            </c:numRef>
          </c:val>
        </c:ser>
        <c:ser>
          <c:idx val="13"/>
          <c:order val="13"/>
          <c:tx>
            <c:strRef>
              <c:f>'Meldunek tygodniowy'!$C$410</c:f>
              <c:strCache>
                <c:ptCount val="1"/>
                <c:pt idx="0">
                  <c:v>polski dokument podróży</c:v>
                </c:pt>
              </c:strCache>
            </c:strRef>
          </c:tx>
          <c:spPr>
            <a:solidFill>
              <a:schemeClr val="tx1">
                <a:lumMod val="95000"/>
                <a:lumOff val="5000"/>
              </a:schemeClr>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tygodniowy'!$L$410:$T$410</c:f>
              <c:numCache>
                <c:formatCode>#,##0</c:formatCode>
                <c:ptCount val="9"/>
                <c:pt idx="0">
                  <c:v>16</c:v>
                </c:pt>
                <c:pt idx="2">
                  <c:v>10</c:v>
                </c:pt>
                <c:pt idx="3">
                  <c:v>0</c:v>
                </c:pt>
                <c:pt idx="4">
                  <c:v>0</c:v>
                </c:pt>
                <c:pt idx="5">
                  <c:v>0</c:v>
                </c:pt>
                <c:pt idx="6">
                  <c:v>0</c:v>
                </c:pt>
                <c:pt idx="7">
                  <c:v>0</c:v>
                </c:pt>
                <c:pt idx="8">
                  <c:v>4</c:v>
                </c:pt>
              </c:numCache>
            </c:numRef>
          </c:val>
        </c:ser>
        <c:ser>
          <c:idx val="14"/>
          <c:order val="14"/>
          <c:tx>
            <c:strRef>
              <c:f>'Meldunek tygodniowy'!$C$411</c:f>
              <c:strCache>
                <c:ptCount val="1"/>
                <c:pt idx="0">
                  <c:v>polski dokument tożsamości cudzoziemca</c:v>
                </c:pt>
              </c:strCache>
            </c:strRef>
          </c:tx>
          <c:spPr>
            <a:solidFill>
              <a:schemeClr val="bg2">
                <a:lumMod val="90000"/>
              </a:schemeClr>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tygodniowy'!$L$411:$T$411</c:f>
              <c:numCache>
                <c:formatCode>#,##0</c:formatCode>
                <c:ptCount val="9"/>
                <c:pt idx="0">
                  <c:v>1</c:v>
                </c:pt>
                <c:pt idx="2">
                  <c:v>1</c:v>
                </c:pt>
                <c:pt idx="3">
                  <c:v>0</c:v>
                </c:pt>
                <c:pt idx="4">
                  <c:v>0</c:v>
                </c:pt>
                <c:pt idx="5">
                  <c:v>0</c:v>
                </c:pt>
                <c:pt idx="6">
                  <c:v>0</c:v>
                </c:pt>
                <c:pt idx="7">
                  <c:v>0</c:v>
                </c:pt>
                <c:pt idx="8">
                  <c:v>1</c:v>
                </c:pt>
              </c:numCache>
            </c:numRef>
          </c:val>
        </c:ser>
        <c:ser>
          <c:idx val="15"/>
          <c:order val="15"/>
          <c:tx>
            <c:strRef>
              <c:f>'Meldunek tygodniowy'!$C$412</c:f>
              <c:strCache>
                <c:ptCount val="1"/>
                <c:pt idx="0">
                  <c:v>wiza (nowa + Schengen)</c:v>
                </c:pt>
              </c:strCache>
            </c:strRef>
          </c:tx>
          <c:spPr>
            <a:solidFill>
              <a:schemeClr val="bg2">
                <a:lumMod val="50000"/>
              </a:schemeClr>
            </a:solidFill>
          </c:spPr>
          <c:invertIfNegative val="0"/>
          <c:cat>
            <c:strRef>
              <c:f>'Meldunek tygodniowy'!$L$396:$T$396</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tygodniowy'!$L$412:$T$412</c:f>
              <c:numCache>
                <c:formatCode>#,##0</c:formatCode>
                <c:ptCount val="9"/>
                <c:pt idx="0">
                  <c:v>17</c:v>
                </c:pt>
                <c:pt idx="2">
                  <c:v>15</c:v>
                </c:pt>
                <c:pt idx="3">
                  <c:v>0</c:v>
                </c:pt>
                <c:pt idx="4">
                  <c:v>0</c:v>
                </c:pt>
                <c:pt idx="5">
                  <c:v>0</c:v>
                </c:pt>
                <c:pt idx="6">
                  <c:v>0</c:v>
                </c:pt>
                <c:pt idx="7">
                  <c:v>0</c:v>
                </c:pt>
                <c:pt idx="8">
                  <c:v>1</c:v>
                </c:pt>
              </c:numCache>
            </c:numRef>
          </c:val>
        </c:ser>
        <c:dLbls>
          <c:showLegendKey val="0"/>
          <c:showVal val="0"/>
          <c:showCatName val="0"/>
          <c:showSerName val="0"/>
          <c:showPercent val="0"/>
          <c:showBubbleSize val="0"/>
        </c:dLbls>
        <c:gapWidth val="55"/>
        <c:gapDepth val="55"/>
        <c:shape val="box"/>
        <c:axId val="105353984"/>
        <c:axId val="105355520"/>
        <c:axId val="0"/>
      </c:bar3DChart>
      <c:catAx>
        <c:axId val="105353984"/>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en-US"/>
          </a:p>
        </c:txPr>
        <c:crossAx val="105355520"/>
        <c:crosses val="autoZero"/>
        <c:auto val="1"/>
        <c:lblAlgn val="ctr"/>
        <c:lblOffset val="100"/>
        <c:noMultiLvlLbl val="0"/>
      </c:catAx>
      <c:valAx>
        <c:axId val="105355520"/>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en-US"/>
          </a:p>
        </c:txPr>
        <c:crossAx val="105353984"/>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tygodniowy'!$C$22</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tygodniowy'!$G$22:$R$22</c:f>
              <c:numCache>
                <c:formatCode>General</c:formatCode>
                <c:ptCount val="12"/>
                <c:pt idx="0">
                  <c:v>355</c:v>
                </c:pt>
                <c:pt idx="2">
                  <c:v>1157</c:v>
                </c:pt>
                <c:pt idx="4">
                  <c:v>17</c:v>
                </c:pt>
                <c:pt idx="6">
                  <c:v>44</c:v>
                </c:pt>
                <c:pt idx="8">
                  <c:v>11</c:v>
                </c:pt>
                <c:pt idx="10">
                  <c:v>27</c:v>
                </c:pt>
              </c:numCache>
            </c:numRef>
          </c:val>
        </c:ser>
        <c:ser>
          <c:idx val="1"/>
          <c:order val="1"/>
          <c:tx>
            <c:strRef>
              <c:f>'Meldunek tygodniowy'!$C$23</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tygodniowy'!$G$23:$R$23</c:f>
              <c:numCache>
                <c:formatCode>General</c:formatCode>
                <c:ptCount val="12"/>
                <c:pt idx="0">
                  <c:v>81</c:v>
                </c:pt>
                <c:pt idx="2">
                  <c:v>123</c:v>
                </c:pt>
                <c:pt idx="4">
                  <c:v>38</c:v>
                </c:pt>
                <c:pt idx="6">
                  <c:v>96</c:v>
                </c:pt>
                <c:pt idx="8">
                  <c:v>7</c:v>
                </c:pt>
                <c:pt idx="10">
                  <c:v>12</c:v>
                </c:pt>
              </c:numCache>
            </c:numRef>
          </c:val>
        </c:ser>
        <c:ser>
          <c:idx val="2"/>
          <c:order val="2"/>
          <c:tx>
            <c:strRef>
              <c:f>'Meldunek tygodniowy'!$C$24</c:f>
              <c:strCache>
                <c:ptCount val="1"/>
                <c:pt idx="0">
                  <c:v>GRUZJA</c:v>
                </c:pt>
              </c:strCache>
            </c:strRef>
          </c:tx>
          <c:spPr>
            <a:solidFill>
              <a:srgbClr val="00B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tygodniowy'!$G$24:$R$24</c:f>
              <c:numCache>
                <c:formatCode>General</c:formatCode>
                <c:ptCount val="12"/>
                <c:pt idx="0">
                  <c:v>14</c:v>
                </c:pt>
                <c:pt idx="2">
                  <c:v>28</c:v>
                </c:pt>
                <c:pt idx="4">
                  <c:v>3</c:v>
                </c:pt>
                <c:pt idx="6">
                  <c:v>11</c:v>
                </c:pt>
                <c:pt idx="8">
                  <c:v>1</c:v>
                </c:pt>
                <c:pt idx="10">
                  <c:v>1</c:v>
                </c:pt>
              </c:numCache>
            </c:numRef>
          </c:val>
        </c:ser>
        <c:ser>
          <c:idx val="3"/>
          <c:order val="3"/>
          <c:tx>
            <c:strRef>
              <c:f>'Meldunek tygodniowy'!$C$25</c:f>
              <c:strCache>
                <c:ptCount val="1"/>
                <c:pt idx="0">
                  <c:v>TADŻYKISTAN</c:v>
                </c:pt>
              </c:strCache>
            </c:strRef>
          </c:tx>
          <c:spPr>
            <a:solidFill>
              <a:srgbClr val="92D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tygodniowy'!$G$25:$R$25</c:f>
              <c:numCache>
                <c:formatCode>General</c:formatCode>
                <c:ptCount val="12"/>
                <c:pt idx="0">
                  <c:v>29</c:v>
                </c:pt>
                <c:pt idx="2">
                  <c:v>95</c:v>
                </c:pt>
                <c:pt idx="4">
                  <c:v>0</c:v>
                </c:pt>
                <c:pt idx="6">
                  <c:v>0</c:v>
                </c:pt>
                <c:pt idx="8">
                  <c:v>0</c:v>
                </c:pt>
                <c:pt idx="10">
                  <c:v>0</c:v>
                </c:pt>
              </c:numCache>
            </c:numRef>
          </c:val>
        </c:ser>
        <c:ser>
          <c:idx val="5"/>
          <c:order val="4"/>
          <c:tx>
            <c:strRef>
              <c:f>'Meldunek tygodniowy'!$C$26</c:f>
              <c:strCache>
                <c:ptCount val="1"/>
                <c:pt idx="0">
                  <c:v>SYRIA</c:v>
                </c:pt>
              </c:strCache>
            </c:strRef>
          </c:tx>
          <c:spPr>
            <a:solidFill>
              <a:srgbClr val="0070C0"/>
            </a:solidFill>
            <a:ln>
              <a:solidFill>
                <a:sysClr val="windowText" lastClr="000000"/>
              </a:solidFill>
            </a:ln>
          </c:spPr>
          <c:invertIfNegative val="0"/>
          <c:val>
            <c:numRef>
              <c:f>'Meldunek tygodniowy'!$G$26:$R$26</c:f>
              <c:numCache>
                <c:formatCode>General</c:formatCode>
                <c:ptCount val="12"/>
                <c:pt idx="0">
                  <c:v>13</c:v>
                </c:pt>
                <c:pt idx="2">
                  <c:v>15</c:v>
                </c:pt>
                <c:pt idx="4">
                  <c:v>0</c:v>
                </c:pt>
                <c:pt idx="6">
                  <c:v>0</c:v>
                </c:pt>
                <c:pt idx="8">
                  <c:v>2</c:v>
                </c:pt>
                <c:pt idx="10">
                  <c:v>2</c:v>
                </c:pt>
              </c:numCache>
            </c:numRef>
          </c:val>
        </c:ser>
        <c:ser>
          <c:idx val="4"/>
          <c:order val="5"/>
          <c:tx>
            <c:strRef>
              <c:f>'Meldunek tygodniowy'!$C$27</c:f>
              <c:strCache>
                <c:ptCount val="1"/>
                <c:pt idx="0">
                  <c:v>Pozostałe</c:v>
                </c:pt>
              </c:strCache>
            </c:strRef>
          </c:tx>
          <c:spPr>
            <a:solidFill>
              <a:srgbClr val="00206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tygodniowy'!$G$27:$R$27</c:f>
              <c:numCache>
                <c:formatCode>General</c:formatCode>
                <c:ptCount val="12"/>
                <c:pt idx="0">
                  <c:v>43</c:v>
                </c:pt>
                <c:pt idx="2">
                  <c:v>72</c:v>
                </c:pt>
                <c:pt idx="4">
                  <c:v>4</c:v>
                </c:pt>
                <c:pt idx="6">
                  <c:v>4</c:v>
                </c:pt>
                <c:pt idx="8">
                  <c:v>2</c:v>
                </c:pt>
                <c:pt idx="10">
                  <c:v>2</c:v>
                </c:pt>
              </c:numCache>
            </c:numRef>
          </c:val>
        </c:ser>
        <c:dLbls>
          <c:showLegendKey val="0"/>
          <c:showVal val="0"/>
          <c:showCatName val="0"/>
          <c:showSerName val="0"/>
          <c:showPercent val="0"/>
          <c:showBubbleSize val="0"/>
        </c:dLbls>
        <c:gapWidth val="55"/>
        <c:gapDepth val="55"/>
        <c:shape val="box"/>
        <c:axId val="106451328"/>
        <c:axId val="106452864"/>
        <c:axId val="0"/>
      </c:bar3DChart>
      <c:catAx>
        <c:axId val="106451328"/>
        <c:scaling>
          <c:orientation val="minMax"/>
        </c:scaling>
        <c:delete val="0"/>
        <c:axPos val="b"/>
        <c:numFmt formatCode="General" sourceLinked="0"/>
        <c:majorTickMark val="none"/>
        <c:minorTickMark val="none"/>
        <c:tickLblPos val="nextTo"/>
        <c:txPr>
          <a:bodyPr/>
          <a:lstStyle/>
          <a:p>
            <a:pPr algn="ctr">
              <a:defRPr/>
            </a:pPr>
            <a:endParaRPr lang="en-US"/>
          </a:p>
        </c:txPr>
        <c:crossAx val="106452864"/>
        <c:crosses val="autoZero"/>
        <c:auto val="1"/>
        <c:lblAlgn val="ctr"/>
        <c:lblOffset val="100"/>
        <c:noMultiLvlLbl val="0"/>
      </c:catAx>
      <c:valAx>
        <c:axId val="106452864"/>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en-US"/>
          </a:p>
        </c:txPr>
        <c:crossAx val="106451328"/>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tygodniowy'!$G$269</c:f>
              <c:strCache>
                <c:ptCount val="1"/>
                <c:pt idx="0">
                  <c:v>pobyt czasowy</c:v>
                </c:pt>
              </c:strCache>
            </c:strRef>
          </c:tx>
          <c:spPr>
            <a:solidFill>
              <a:srgbClr val="FF0000"/>
            </a:solidFill>
          </c:spPr>
          <c:invertIfNegative val="0"/>
          <c:cat>
            <c:multiLvlStrRef>
              <c:f>('Meldunek tygodniowy'!$K$267:$K$268,'Meldunek tygodniowy'!$M$267:$M$268,'Meldunek tygodniowy'!$O$267:$O$268,'Meldunek tygodniowy'!$Q$267:$Q$268)</c:f>
              <c:multiLvlStrCache>
                <c:ptCount val="4"/>
                <c:lvl>
                  <c:pt idx="1">
                    <c:v>pozytywne</c:v>
                  </c:pt>
                  <c:pt idx="2">
                    <c:v>negatywne</c:v>
                  </c:pt>
                  <c:pt idx="3">
                    <c:v>umorzenia</c:v>
                  </c:pt>
                </c:lvl>
                <c:lvl>
                  <c:pt idx="0">
                    <c:v>wnioski</c:v>
                  </c:pt>
                  <c:pt idx="1">
                    <c:v>decyzje 01.09.2015 - 30.09.2015 r.</c:v>
                  </c:pt>
                </c:lvl>
              </c:multiLvlStrCache>
            </c:multiLvlStrRef>
          </c:cat>
          <c:val>
            <c:numRef>
              <c:f>('Meldunek tygodniowy'!$K$269,'Meldunek tygodniowy'!$M$269,'Meldunek tygodniowy'!$O$269,'Meldunek tygodniowy'!$Q$269)</c:f>
              <c:numCache>
                <c:formatCode>#,##0</c:formatCode>
                <c:ptCount val="4"/>
                <c:pt idx="0">
                  <c:v>9959</c:v>
                </c:pt>
                <c:pt idx="1">
                  <c:v>5319</c:v>
                </c:pt>
                <c:pt idx="2">
                  <c:v>400</c:v>
                </c:pt>
                <c:pt idx="3">
                  <c:v>184</c:v>
                </c:pt>
              </c:numCache>
            </c:numRef>
          </c:val>
        </c:ser>
        <c:ser>
          <c:idx val="2"/>
          <c:order val="1"/>
          <c:tx>
            <c:strRef>
              <c:f>'Meldunek tygodniowy'!$G$270</c:f>
              <c:strCache>
                <c:ptCount val="1"/>
                <c:pt idx="0">
                  <c:v>pobyt stały</c:v>
                </c:pt>
              </c:strCache>
            </c:strRef>
          </c:tx>
          <c:spPr>
            <a:solidFill>
              <a:srgbClr val="FFC000"/>
            </a:solidFill>
          </c:spPr>
          <c:invertIfNegative val="0"/>
          <c:cat>
            <c:multiLvlStrRef>
              <c:f>('Meldunek tygodniowy'!$K$267:$K$268,'Meldunek tygodniowy'!$M$267:$M$268,'Meldunek tygodniowy'!$O$267:$O$268,'Meldunek tygodniowy'!$Q$267:$Q$268)</c:f>
              <c:multiLvlStrCache>
                <c:ptCount val="4"/>
                <c:lvl>
                  <c:pt idx="1">
                    <c:v>pozytywne</c:v>
                  </c:pt>
                  <c:pt idx="2">
                    <c:v>negatywne</c:v>
                  </c:pt>
                  <c:pt idx="3">
                    <c:v>umorzenia</c:v>
                  </c:pt>
                </c:lvl>
                <c:lvl>
                  <c:pt idx="0">
                    <c:v>wnioski</c:v>
                  </c:pt>
                  <c:pt idx="1">
                    <c:v>decyzje 01.09.2015 - 30.09.2015 r.</c:v>
                  </c:pt>
                </c:lvl>
              </c:multiLvlStrCache>
            </c:multiLvlStrRef>
          </c:cat>
          <c:val>
            <c:numRef>
              <c:f>('Meldunek tygodniowy'!$K$270,'Meldunek tygodniowy'!$M$270,'Meldunek tygodniowy'!$O$270,'Meldunek tygodniowy'!$Q$270)</c:f>
              <c:numCache>
                <c:formatCode>#,##0</c:formatCode>
                <c:ptCount val="4"/>
                <c:pt idx="0">
                  <c:v>1067</c:v>
                </c:pt>
                <c:pt idx="1">
                  <c:v>658</c:v>
                </c:pt>
                <c:pt idx="2">
                  <c:v>49</c:v>
                </c:pt>
                <c:pt idx="3">
                  <c:v>40</c:v>
                </c:pt>
              </c:numCache>
            </c:numRef>
          </c:val>
        </c:ser>
        <c:ser>
          <c:idx val="4"/>
          <c:order val="2"/>
          <c:tx>
            <c:strRef>
              <c:f>'Meldunek tygodniowy'!$G$271</c:f>
              <c:strCache>
                <c:ptCount val="1"/>
                <c:pt idx="0">
                  <c:v>pobyt rezyd. UE</c:v>
                </c:pt>
              </c:strCache>
            </c:strRef>
          </c:tx>
          <c:spPr>
            <a:solidFill>
              <a:srgbClr val="92D050"/>
            </a:solidFill>
          </c:spPr>
          <c:invertIfNegative val="0"/>
          <c:cat>
            <c:multiLvlStrRef>
              <c:f>('Meldunek tygodniowy'!$K$267:$K$268,'Meldunek tygodniowy'!$M$267:$M$268,'Meldunek tygodniowy'!$O$267:$O$268,'Meldunek tygodniowy'!$Q$267:$Q$268)</c:f>
              <c:multiLvlStrCache>
                <c:ptCount val="4"/>
                <c:lvl>
                  <c:pt idx="1">
                    <c:v>pozytywne</c:v>
                  </c:pt>
                  <c:pt idx="2">
                    <c:v>negatywne</c:v>
                  </c:pt>
                  <c:pt idx="3">
                    <c:v>umorzenia</c:v>
                  </c:pt>
                </c:lvl>
                <c:lvl>
                  <c:pt idx="0">
                    <c:v>wnioski</c:v>
                  </c:pt>
                  <c:pt idx="1">
                    <c:v>decyzje 01.09.2015 - 30.09.2015 r.</c:v>
                  </c:pt>
                </c:lvl>
              </c:multiLvlStrCache>
            </c:multiLvlStrRef>
          </c:cat>
          <c:val>
            <c:numRef>
              <c:f>('Meldunek tygodniowy'!$K$271,'Meldunek tygodniowy'!$M$271,'Meldunek tygodniowy'!$O$271,'Meldunek tygodniowy'!$Q$271)</c:f>
              <c:numCache>
                <c:formatCode>#,##0</c:formatCode>
                <c:ptCount val="4"/>
                <c:pt idx="0">
                  <c:v>217</c:v>
                </c:pt>
                <c:pt idx="1">
                  <c:v>148</c:v>
                </c:pt>
                <c:pt idx="2">
                  <c:v>17</c:v>
                </c:pt>
                <c:pt idx="3">
                  <c:v>20</c:v>
                </c:pt>
              </c:numCache>
            </c:numRef>
          </c:val>
        </c:ser>
        <c:dLbls>
          <c:showLegendKey val="0"/>
          <c:showVal val="0"/>
          <c:showCatName val="0"/>
          <c:showSerName val="0"/>
          <c:showPercent val="0"/>
          <c:showBubbleSize val="0"/>
        </c:dLbls>
        <c:gapWidth val="150"/>
        <c:shape val="box"/>
        <c:axId val="106488960"/>
        <c:axId val="106490496"/>
        <c:axId val="0"/>
      </c:bar3DChart>
      <c:catAx>
        <c:axId val="106488960"/>
        <c:scaling>
          <c:orientation val="minMax"/>
        </c:scaling>
        <c:delete val="0"/>
        <c:axPos val="b"/>
        <c:numFmt formatCode="General" sourceLinked="0"/>
        <c:majorTickMark val="out"/>
        <c:minorTickMark val="none"/>
        <c:tickLblPos val="nextTo"/>
        <c:crossAx val="106490496"/>
        <c:crosses val="autoZero"/>
        <c:auto val="1"/>
        <c:lblAlgn val="ctr"/>
        <c:lblOffset val="100"/>
        <c:noMultiLvlLbl val="0"/>
      </c:catAx>
      <c:valAx>
        <c:axId val="106490496"/>
        <c:scaling>
          <c:orientation val="minMax"/>
        </c:scaling>
        <c:delete val="0"/>
        <c:axPos val="l"/>
        <c:majorGridlines/>
        <c:numFmt formatCode="#,##0" sourceLinked="1"/>
        <c:majorTickMark val="out"/>
        <c:minorTickMark val="none"/>
        <c:tickLblPos val="nextTo"/>
        <c:crossAx val="10648896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tygodniowy'!$G$269</c:f>
              <c:strCache>
                <c:ptCount val="1"/>
                <c:pt idx="0">
                  <c:v>pobyt czasowy</c:v>
                </c:pt>
              </c:strCache>
            </c:strRef>
          </c:tx>
          <c:spPr>
            <a:solidFill>
              <a:srgbClr val="FF0000"/>
            </a:solidFill>
          </c:spPr>
          <c:invertIfNegative val="0"/>
          <c:cat>
            <c:multiLvlStrRef>
              <c:f>('Meldunek tygodniowy'!$K$267:$K$268,'Meldunek tygodniowy'!$M$267:$M$268,'Meldunek tygodniowy'!$O$267:$O$268,'Meldunek tygodniowy'!$Q$267:$Q$268)</c:f>
              <c:multiLvlStrCache>
                <c:ptCount val="4"/>
                <c:lvl>
                  <c:pt idx="1">
                    <c:v>pozytywne</c:v>
                  </c:pt>
                  <c:pt idx="2">
                    <c:v>negatywne</c:v>
                  </c:pt>
                  <c:pt idx="3">
                    <c:v>umorzenia</c:v>
                  </c:pt>
                </c:lvl>
                <c:lvl>
                  <c:pt idx="0">
                    <c:v>wnioski</c:v>
                  </c:pt>
                  <c:pt idx="1">
                    <c:v>decyzje 01.09.2015 - 30.09.2015 r.</c:v>
                  </c:pt>
                </c:lvl>
              </c:multiLvlStrCache>
            </c:multiLvlStrRef>
          </c:cat>
          <c:val>
            <c:numRef>
              <c:f>('Meldunek tygodniowy'!$K$269,'Meldunek tygodniowy'!$M$269,'Meldunek tygodniowy'!$O$269,'Meldunek tygodniowy'!$Q$269)</c:f>
              <c:numCache>
                <c:formatCode>#,##0</c:formatCode>
                <c:ptCount val="4"/>
                <c:pt idx="0">
                  <c:v>9959</c:v>
                </c:pt>
                <c:pt idx="1">
                  <c:v>5319</c:v>
                </c:pt>
                <c:pt idx="2">
                  <c:v>400</c:v>
                </c:pt>
                <c:pt idx="3">
                  <c:v>184</c:v>
                </c:pt>
              </c:numCache>
            </c:numRef>
          </c:val>
        </c:ser>
        <c:ser>
          <c:idx val="2"/>
          <c:order val="1"/>
          <c:tx>
            <c:strRef>
              <c:f>'Meldunek tygodniowy'!$G$270</c:f>
              <c:strCache>
                <c:ptCount val="1"/>
                <c:pt idx="0">
                  <c:v>pobyt stały</c:v>
                </c:pt>
              </c:strCache>
            </c:strRef>
          </c:tx>
          <c:spPr>
            <a:solidFill>
              <a:srgbClr val="FFC000"/>
            </a:solidFill>
          </c:spPr>
          <c:invertIfNegative val="0"/>
          <c:cat>
            <c:multiLvlStrRef>
              <c:f>('Meldunek tygodniowy'!$K$267:$K$268,'Meldunek tygodniowy'!$M$267:$M$268,'Meldunek tygodniowy'!$O$267:$O$268,'Meldunek tygodniowy'!$Q$267:$Q$268)</c:f>
              <c:multiLvlStrCache>
                <c:ptCount val="4"/>
                <c:lvl>
                  <c:pt idx="1">
                    <c:v>pozytywne</c:v>
                  </c:pt>
                  <c:pt idx="2">
                    <c:v>negatywne</c:v>
                  </c:pt>
                  <c:pt idx="3">
                    <c:v>umorzenia</c:v>
                  </c:pt>
                </c:lvl>
                <c:lvl>
                  <c:pt idx="0">
                    <c:v>wnioski</c:v>
                  </c:pt>
                  <c:pt idx="1">
                    <c:v>decyzje 01.09.2015 - 30.09.2015 r.</c:v>
                  </c:pt>
                </c:lvl>
              </c:multiLvlStrCache>
            </c:multiLvlStrRef>
          </c:cat>
          <c:val>
            <c:numRef>
              <c:f>('Meldunek tygodniowy'!$K$270,'Meldunek tygodniowy'!$M$270,'Meldunek tygodniowy'!$O$270,'Meldunek tygodniowy'!$Q$270)</c:f>
              <c:numCache>
                <c:formatCode>#,##0</c:formatCode>
                <c:ptCount val="4"/>
                <c:pt idx="0">
                  <c:v>1067</c:v>
                </c:pt>
                <c:pt idx="1">
                  <c:v>658</c:v>
                </c:pt>
                <c:pt idx="2">
                  <c:v>49</c:v>
                </c:pt>
                <c:pt idx="3">
                  <c:v>40</c:v>
                </c:pt>
              </c:numCache>
            </c:numRef>
          </c:val>
        </c:ser>
        <c:ser>
          <c:idx val="4"/>
          <c:order val="2"/>
          <c:tx>
            <c:strRef>
              <c:f>'Meldunek tygodniowy'!$G$271</c:f>
              <c:strCache>
                <c:ptCount val="1"/>
                <c:pt idx="0">
                  <c:v>pobyt rezyd. UE</c:v>
                </c:pt>
              </c:strCache>
            </c:strRef>
          </c:tx>
          <c:spPr>
            <a:solidFill>
              <a:srgbClr val="92D050"/>
            </a:solidFill>
          </c:spPr>
          <c:invertIfNegative val="0"/>
          <c:cat>
            <c:multiLvlStrRef>
              <c:f>('Meldunek tygodniowy'!$K$267:$K$268,'Meldunek tygodniowy'!$M$267:$M$268,'Meldunek tygodniowy'!$O$267:$O$268,'Meldunek tygodniowy'!$Q$267:$Q$268)</c:f>
              <c:multiLvlStrCache>
                <c:ptCount val="4"/>
                <c:lvl>
                  <c:pt idx="1">
                    <c:v>pozytywne</c:v>
                  </c:pt>
                  <c:pt idx="2">
                    <c:v>negatywne</c:v>
                  </c:pt>
                  <c:pt idx="3">
                    <c:v>umorzenia</c:v>
                  </c:pt>
                </c:lvl>
                <c:lvl>
                  <c:pt idx="0">
                    <c:v>wnioski</c:v>
                  </c:pt>
                  <c:pt idx="1">
                    <c:v>decyzje 01.09.2015 - 30.09.2015 r.</c:v>
                  </c:pt>
                </c:lvl>
              </c:multiLvlStrCache>
            </c:multiLvlStrRef>
          </c:cat>
          <c:val>
            <c:numRef>
              <c:f>('Meldunek tygodniowy'!$K$271,'Meldunek tygodniowy'!$M$271,'Meldunek tygodniowy'!$O$271,'Meldunek tygodniowy'!$Q$271)</c:f>
              <c:numCache>
                <c:formatCode>#,##0</c:formatCode>
                <c:ptCount val="4"/>
                <c:pt idx="0">
                  <c:v>217</c:v>
                </c:pt>
                <c:pt idx="1">
                  <c:v>148</c:v>
                </c:pt>
                <c:pt idx="2">
                  <c:v>17</c:v>
                </c:pt>
                <c:pt idx="3">
                  <c:v>20</c:v>
                </c:pt>
              </c:numCache>
            </c:numRef>
          </c:val>
        </c:ser>
        <c:dLbls>
          <c:showLegendKey val="0"/>
          <c:showVal val="0"/>
          <c:showCatName val="0"/>
          <c:showSerName val="0"/>
          <c:showPercent val="0"/>
          <c:showBubbleSize val="0"/>
        </c:dLbls>
        <c:gapWidth val="150"/>
        <c:shape val="box"/>
        <c:axId val="106570880"/>
        <c:axId val="106572416"/>
        <c:axId val="0"/>
      </c:bar3DChart>
      <c:catAx>
        <c:axId val="106570880"/>
        <c:scaling>
          <c:orientation val="minMax"/>
        </c:scaling>
        <c:delete val="0"/>
        <c:axPos val="b"/>
        <c:numFmt formatCode="General" sourceLinked="0"/>
        <c:majorTickMark val="out"/>
        <c:minorTickMark val="none"/>
        <c:tickLblPos val="nextTo"/>
        <c:crossAx val="106572416"/>
        <c:crosses val="autoZero"/>
        <c:auto val="1"/>
        <c:lblAlgn val="ctr"/>
        <c:lblOffset val="100"/>
        <c:noMultiLvlLbl val="0"/>
      </c:catAx>
      <c:valAx>
        <c:axId val="106572416"/>
        <c:scaling>
          <c:orientation val="minMax"/>
        </c:scaling>
        <c:delete val="0"/>
        <c:axPos val="l"/>
        <c:majorGridlines/>
        <c:numFmt formatCode="#,##0" sourceLinked="1"/>
        <c:majorTickMark val="out"/>
        <c:minorTickMark val="none"/>
        <c:tickLblPos val="nextTo"/>
        <c:crossAx val="106570880"/>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63</xdr:row>
      <xdr:rowOff>52389</xdr:rowOff>
    </xdr:from>
    <xdr:to>
      <xdr:col>24</xdr:col>
      <xdr:colOff>19051</xdr:colOff>
      <xdr:row>84</xdr:row>
      <xdr:rowOff>133351</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233</xdr:row>
      <xdr:rowOff>65086</xdr:rowOff>
    </xdr:from>
    <xdr:to>
      <xdr:col>23</xdr:col>
      <xdr:colOff>9525</xdr:colOff>
      <xdr:row>247</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414</xdr:row>
      <xdr:rowOff>69397</xdr:rowOff>
    </xdr:from>
    <xdr:to>
      <xdr:col>23</xdr:col>
      <xdr:colOff>1</xdr:colOff>
      <xdr:row>436</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94451</xdr:colOff>
      <xdr:row>28</xdr:row>
      <xdr:rowOff>153399</xdr:rowOff>
    </xdr:from>
    <xdr:to>
      <xdr:col>23</xdr:col>
      <xdr:colOff>305362</xdr:colOff>
      <xdr:row>47</xdr:row>
      <xdr:rowOff>173131</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273</xdr:row>
      <xdr:rowOff>9526</xdr:rowOff>
    </xdr:from>
    <xdr:to>
      <xdr:col>23</xdr:col>
      <xdr:colOff>9525</xdr:colOff>
      <xdr:row>287</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24</xdr:col>
      <xdr:colOff>0</xdr:colOff>
      <xdr:row>56</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311</xdr:row>
      <xdr:rowOff>0</xdr:rowOff>
    </xdr:from>
    <xdr:to>
      <xdr:col>22</xdr:col>
      <xdr:colOff>266700</xdr:colOff>
      <xdr:row>324</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10583</xdr:colOff>
      <xdr:row>86</xdr:row>
      <xdr:rowOff>31751</xdr:rowOff>
    </xdr:from>
    <xdr:to>
      <xdr:col>25</xdr:col>
      <xdr:colOff>21167</xdr:colOff>
      <xdr:row>118</xdr:row>
      <xdr:rowOff>0</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134</xdr:row>
      <xdr:rowOff>0</xdr:rowOff>
    </xdr:from>
    <xdr:to>
      <xdr:col>25</xdr:col>
      <xdr:colOff>10584</xdr:colOff>
      <xdr:row>143</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171</xdr:row>
      <xdr:rowOff>190499</xdr:rowOff>
    </xdr:from>
    <xdr:to>
      <xdr:col>25</xdr:col>
      <xdr:colOff>10584</xdr:colOff>
      <xdr:row>214</xdr:row>
      <xdr:rowOff>0</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251</xdr:row>
      <xdr:rowOff>0</xdr:rowOff>
    </xdr:from>
    <xdr:to>
      <xdr:col>25</xdr:col>
      <xdr:colOff>10584</xdr:colOff>
      <xdr:row>256</xdr:row>
      <xdr:rowOff>0</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334</xdr:row>
      <xdr:rowOff>190499</xdr:rowOff>
    </xdr:from>
    <xdr:to>
      <xdr:col>25</xdr:col>
      <xdr:colOff>10584</xdr:colOff>
      <xdr:row>391</xdr:row>
      <xdr:rowOff>0</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441</xdr:row>
      <xdr:rowOff>0</xdr:rowOff>
    </xdr:from>
    <xdr:to>
      <xdr:col>25</xdr:col>
      <xdr:colOff>10584</xdr:colOff>
      <xdr:row>445</xdr:row>
      <xdr:rowOff>0</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54428</xdr:colOff>
      <xdr:row>457</xdr:row>
      <xdr:rowOff>0</xdr:rowOff>
    </xdr:from>
    <xdr:to>
      <xdr:col>25</xdr:col>
      <xdr:colOff>65012</xdr:colOff>
      <xdr:row>459</xdr:row>
      <xdr:rowOff>0</xdr:rowOff>
    </xdr:to>
    <xdr:sp macro="" textlink="">
      <xdr:nvSpPr>
        <xdr:cNvPr id="30" name="Prostokąt 29"/>
        <xdr:cNvSpPr/>
      </xdr:nvSpPr>
      <xdr:spPr>
        <a:xfrm>
          <a:off x="54428" y="93766821"/>
          <a:ext cx="8528655" cy="381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480</xdr:row>
      <xdr:rowOff>0</xdr:rowOff>
    </xdr:from>
    <xdr:to>
      <xdr:col>25</xdr:col>
      <xdr:colOff>10584</xdr:colOff>
      <xdr:row>485</xdr:row>
      <xdr:rowOff>0</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489</xdr:row>
      <xdr:rowOff>190499</xdr:rowOff>
    </xdr:from>
    <xdr:to>
      <xdr:col>25</xdr:col>
      <xdr:colOff>10584</xdr:colOff>
      <xdr:row>526</xdr:row>
      <xdr:rowOff>21166</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8</xdr:col>
      <xdr:colOff>9525</xdr:colOff>
      <xdr:row>3</xdr:row>
      <xdr:rowOff>9853</xdr:rowOff>
    </xdr:to>
    <xdr:pic>
      <xdr:nvPicPr>
        <xdr:cNvPr id="8" name="Obraz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0"/>
          <a:ext cx="2676525" cy="581353"/>
        </a:xfrm>
        <a:prstGeom prst="rect">
          <a:avLst/>
        </a:prstGeom>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29" tableType="queryTable" totalsRowShown="0">
  <autoFilter ref="A1:E129"/>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E534"/>
  <sheetViews>
    <sheetView tabSelected="1" zoomScale="70" zoomScaleNormal="70" zoomScalePageLayoutView="70" workbookViewId="0"/>
  </sheetViews>
  <sheetFormatPr defaultColWidth="4.140625" defaultRowHeight="15" x14ac:dyDescent="0.25"/>
  <cols>
    <col min="1" max="22" width="5" style="3" customWidth="1"/>
    <col min="23" max="23" width="6.5703125" style="3" bestFit="1" customWidth="1"/>
    <col min="24" max="24" width="5" style="3" customWidth="1"/>
    <col min="25" max="25" width="3.85546875" style="6" customWidth="1"/>
    <col min="26" max="16384" width="4.140625" style="3"/>
  </cols>
  <sheetData>
    <row r="1" spans="1:31" x14ac:dyDescent="0.25">
      <c r="R1" s="4"/>
      <c r="S1" s="4"/>
      <c r="T1" s="55"/>
      <c r="U1" s="56"/>
      <c r="V1" s="56"/>
      <c r="W1" s="56"/>
      <c r="X1" s="56"/>
      <c r="Y1" s="56"/>
      <c r="Z1" s="56"/>
      <c r="AA1" s="56"/>
      <c r="AB1" s="56"/>
      <c r="AC1" s="56"/>
      <c r="AD1" s="4"/>
      <c r="AE1" s="4"/>
    </row>
    <row r="2" spans="1:31" x14ac:dyDescent="0.25">
      <c r="Q2" s="5"/>
      <c r="R2" s="4"/>
      <c r="S2" s="4"/>
      <c r="T2" s="56"/>
      <c r="U2" s="56"/>
      <c r="V2" s="56"/>
      <c r="W2" s="56"/>
      <c r="X2" s="56"/>
      <c r="Y2" s="56"/>
      <c r="Z2" s="56"/>
      <c r="AA2" s="56"/>
      <c r="AB2" s="56"/>
      <c r="AC2" s="56"/>
      <c r="AD2" s="4"/>
      <c r="AE2" s="4"/>
    </row>
    <row r="3" spans="1:31" x14ac:dyDescent="0.25">
      <c r="R3" s="4"/>
      <c r="S3" s="4"/>
      <c r="T3" s="56"/>
      <c r="U3" s="56"/>
      <c r="V3" s="56"/>
      <c r="W3" s="56"/>
      <c r="X3" s="56"/>
      <c r="Y3" s="56"/>
      <c r="Z3" s="56"/>
      <c r="AA3" s="56"/>
      <c r="AB3" s="56"/>
      <c r="AC3" s="56"/>
      <c r="AD3" s="4"/>
      <c r="AE3" s="4"/>
    </row>
    <row r="4" spans="1:31" x14ac:dyDescent="0.25">
      <c r="R4" s="4"/>
      <c r="S4" s="4"/>
      <c r="T4" s="56"/>
      <c r="U4" s="56"/>
      <c r="V4" s="56"/>
      <c r="W4" s="56"/>
      <c r="X4" s="56"/>
      <c r="Y4" s="56"/>
      <c r="Z4" s="56"/>
      <c r="AA4" s="56"/>
      <c r="AB4" s="56"/>
      <c r="AC4" s="56"/>
      <c r="AD4" s="4"/>
      <c r="AE4" s="4"/>
    </row>
    <row r="5" spans="1:31" x14ac:dyDescent="0.25">
      <c r="E5" s="251" t="s">
        <v>69</v>
      </c>
      <c r="F5" s="251"/>
      <c r="G5" s="251"/>
      <c r="H5" s="251"/>
      <c r="I5" s="251"/>
      <c r="J5" s="251"/>
      <c r="K5" s="251"/>
      <c r="L5" s="251"/>
      <c r="M5" s="251"/>
      <c r="N5" s="251"/>
      <c r="O5" s="251"/>
      <c r="P5" s="251"/>
      <c r="Q5" s="251"/>
      <c r="R5" s="4"/>
      <c r="S5" s="4"/>
      <c r="T5" s="56"/>
      <c r="U5" s="56"/>
      <c r="V5" s="56"/>
      <c r="W5" s="56"/>
      <c r="X5" s="56"/>
      <c r="Y5" s="56"/>
      <c r="Z5" s="56"/>
      <c r="AA5" s="56"/>
      <c r="AB5" s="56"/>
      <c r="AC5" s="56"/>
      <c r="AD5" s="4"/>
      <c r="AE5" s="4"/>
    </row>
    <row r="6" spans="1:31" x14ac:dyDescent="0.25">
      <c r="E6" s="251"/>
      <c r="F6" s="251"/>
      <c r="G6" s="251"/>
      <c r="H6" s="251"/>
      <c r="I6" s="251"/>
      <c r="J6" s="251"/>
      <c r="K6" s="251"/>
      <c r="L6" s="251"/>
      <c r="M6" s="251"/>
      <c r="N6" s="251"/>
      <c r="O6" s="251"/>
      <c r="P6" s="251"/>
      <c r="Q6" s="251"/>
      <c r="R6" s="4"/>
      <c r="S6" s="4"/>
      <c r="T6" s="56"/>
      <c r="U6" s="56"/>
      <c r="V6" s="56"/>
      <c r="W6" s="56"/>
      <c r="X6" s="56"/>
      <c r="Y6" s="56"/>
      <c r="Z6" s="56"/>
      <c r="AA6" s="56"/>
      <c r="AB6" s="56"/>
      <c r="AC6" s="56"/>
      <c r="AD6" s="4"/>
      <c r="AE6" s="4"/>
    </row>
    <row r="7" spans="1:31" x14ac:dyDescent="0.25">
      <c r="E7" s="251"/>
      <c r="F7" s="251"/>
      <c r="G7" s="251"/>
      <c r="H7" s="251"/>
      <c r="I7" s="251"/>
      <c r="J7" s="251"/>
      <c r="K7" s="251"/>
      <c r="L7" s="251"/>
      <c r="M7" s="251"/>
      <c r="N7" s="251"/>
      <c r="O7" s="251"/>
      <c r="P7" s="251"/>
      <c r="Q7" s="251"/>
      <c r="R7" s="4"/>
      <c r="S7" s="4"/>
      <c r="T7" s="56"/>
      <c r="U7" s="56"/>
      <c r="V7" s="56"/>
      <c r="W7" s="56"/>
      <c r="X7" s="56"/>
      <c r="Y7" s="56"/>
      <c r="Z7" s="56"/>
      <c r="AA7" s="56"/>
      <c r="AB7" s="56"/>
      <c r="AC7" s="56"/>
      <c r="AD7" s="4"/>
      <c r="AE7" s="4"/>
    </row>
    <row r="8" spans="1:31" x14ac:dyDescent="0.25">
      <c r="E8" s="251"/>
      <c r="F8" s="251"/>
      <c r="G8" s="251"/>
      <c r="H8" s="251"/>
      <c r="I8" s="251"/>
      <c r="J8" s="251"/>
      <c r="K8" s="251"/>
      <c r="L8" s="251"/>
      <c r="M8" s="251"/>
      <c r="N8" s="251"/>
      <c r="O8" s="251"/>
      <c r="P8" s="251"/>
      <c r="Q8" s="251"/>
      <c r="R8" s="4"/>
      <c r="S8" s="4"/>
      <c r="T8" s="56"/>
      <c r="U8" s="56"/>
      <c r="V8" s="56"/>
      <c r="W8" s="56"/>
      <c r="X8" s="56"/>
      <c r="Y8" s="56"/>
      <c r="Z8" s="56"/>
      <c r="AA8" s="56"/>
      <c r="AB8" s="56"/>
      <c r="AC8" s="56"/>
      <c r="AD8" s="4"/>
      <c r="AE8" s="4"/>
    </row>
    <row r="9" spans="1:31" ht="19.5" x14ac:dyDescent="0.3">
      <c r="E9" s="237" t="str">
        <f>CONCATENATE("w okresie ",Arkusz18!A2," - ",Arkusz18!B2," r.")</f>
        <v>w okresie 01.09.2015 - 30.09.2015 r.</v>
      </c>
      <c r="F9" s="237"/>
      <c r="G9" s="237"/>
      <c r="H9" s="237"/>
      <c r="I9" s="237"/>
      <c r="J9" s="237"/>
      <c r="K9" s="237"/>
      <c r="L9" s="237"/>
      <c r="M9" s="237"/>
      <c r="N9" s="237"/>
      <c r="O9" s="237"/>
      <c r="P9" s="237"/>
      <c r="Q9" s="237"/>
      <c r="R9" s="4"/>
      <c r="S9" s="4"/>
      <c r="T9" s="56"/>
      <c r="U9" s="56"/>
      <c r="V9" s="56"/>
      <c r="W9" s="56"/>
      <c r="X9" s="56"/>
      <c r="Y9" s="56"/>
      <c r="Z9" s="56"/>
      <c r="AA9" s="56"/>
      <c r="AB9" s="56"/>
      <c r="AC9" s="56"/>
      <c r="AD9" s="4"/>
      <c r="AE9" s="4"/>
    </row>
    <row r="10" spans="1:31" x14ac:dyDescent="0.25">
      <c r="R10" s="4"/>
      <c r="S10" s="4"/>
      <c r="T10" s="56"/>
      <c r="U10" s="56"/>
      <c r="V10" s="56"/>
      <c r="W10" s="56"/>
      <c r="X10" s="56"/>
      <c r="Y10" s="56"/>
      <c r="Z10" s="56"/>
      <c r="AA10" s="56"/>
      <c r="AB10" s="56"/>
      <c r="AC10" s="56"/>
      <c r="AD10" s="4"/>
      <c r="AE10" s="4"/>
    </row>
    <row r="11" spans="1:31" x14ac:dyDescent="0.25">
      <c r="R11" s="4"/>
      <c r="S11" s="4"/>
      <c r="T11" s="56"/>
      <c r="U11" s="56"/>
      <c r="V11" s="56"/>
      <c r="W11" s="56"/>
      <c r="X11" s="56"/>
      <c r="Y11" s="56"/>
      <c r="Z11" s="56"/>
      <c r="AA11" s="56"/>
      <c r="AB11" s="56"/>
      <c r="AC11" s="56"/>
      <c r="AD11" s="4"/>
      <c r="AE11" s="4"/>
    </row>
    <row r="12" spans="1:31" x14ac:dyDescent="0.25">
      <c r="R12" s="4"/>
      <c r="S12" s="4"/>
      <c r="T12" s="56"/>
      <c r="U12" s="56"/>
      <c r="V12" s="56"/>
      <c r="W12" s="56"/>
      <c r="X12" s="56"/>
      <c r="Y12" s="56"/>
      <c r="Z12" s="56"/>
      <c r="AA12" s="56"/>
      <c r="AB12" s="56"/>
      <c r="AC12" s="56"/>
      <c r="AD12" s="4"/>
      <c r="AE12" s="4"/>
    </row>
    <row r="13" spans="1:31" x14ac:dyDescent="0.25">
      <c r="R13" s="4"/>
      <c r="S13" s="4"/>
      <c r="T13" s="56"/>
      <c r="U13" s="56"/>
      <c r="V13" s="56"/>
      <c r="W13" s="56"/>
      <c r="X13" s="56"/>
      <c r="Y13" s="56"/>
      <c r="Z13" s="56"/>
      <c r="AA13" s="56"/>
      <c r="AB13" s="56"/>
      <c r="AC13" s="56"/>
      <c r="AD13" s="4"/>
      <c r="AE13" s="4"/>
    </row>
    <row r="14" spans="1:31" ht="18" x14ac:dyDescent="0.25">
      <c r="A14" s="8" t="s">
        <v>70</v>
      </c>
      <c r="F14" s="9"/>
      <c r="R14" s="4"/>
      <c r="S14" s="4"/>
      <c r="T14" s="56"/>
      <c r="U14" s="56"/>
      <c r="V14" s="56"/>
      <c r="W14" s="56"/>
      <c r="X14" s="56"/>
      <c r="Y14" s="56"/>
      <c r="Z14" s="56"/>
      <c r="AA14" s="56"/>
      <c r="AB14" s="56"/>
      <c r="AC14" s="56"/>
      <c r="AD14" s="4"/>
      <c r="AE14" s="4"/>
    </row>
    <row r="15" spans="1:31" x14ac:dyDescent="0.25">
      <c r="F15" s="9"/>
      <c r="R15" s="4"/>
      <c r="S15" s="4"/>
      <c r="T15" s="56"/>
      <c r="U15" s="56"/>
      <c r="V15" s="56"/>
      <c r="W15" s="56"/>
      <c r="X15" s="56"/>
      <c r="Y15" s="56"/>
      <c r="Z15" s="56"/>
      <c r="AA15" s="56"/>
      <c r="AB15" s="56"/>
      <c r="AC15" s="56"/>
      <c r="AD15" s="4"/>
      <c r="AE15" s="4"/>
    </row>
    <row r="16" spans="1:31" x14ac:dyDescent="0.25">
      <c r="A16" s="252" t="s">
        <v>2</v>
      </c>
      <c r="B16" s="252"/>
      <c r="C16" s="252"/>
      <c r="D16" s="252"/>
      <c r="E16" s="252"/>
      <c r="F16" s="252"/>
      <c r="G16" s="252"/>
      <c r="H16" s="252"/>
      <c r="I16" s="252"/>
      <c r="J16" s="252"/>
      <c r="K16" s="252"/>
      <c r="L16" s="252"/>
      <c r="M16" s="252"/>
      <c r="N16" s="252"/>
      <c r="O16" s="252"/>
      <c r="P16" s="252"/>
      <c r="Q16" s="252"/>
      <c r="R16" s="252"/>
      <c r="S16" s="252"/>
      <c r="T16" s="252"/>
      <c r="U16" s="252"/>
    </row>
    <row r="17" spans="1:24" x14ac:dyDescent="0.25">
      <c r="A17" s="10"/>
      <c r="B17" s="10"/>
      <c r="C17" s="10"/>
      <c r="D17" s="10"/>
      <c r="E17" s="10"/>
      <c r="F17" s="10"/>
      <c r="G17" s="10"/>
      <c r="H17" s="10"/>
      <c r="I17" s="10"/>
      <c r="J17" s="10"/>
      <c r="K17" s="10"/>
      <c r="L17" s="10"/>
      <c r="M17" s="10"/>
      <c r="N17" s="10"/>
      <c r="O17" s="10"/>
      <c r="P17" s="10"/>
      <c r="Q17" s="10"/>
      <c r="R17" s="10"/>
      <c r="S17" s="10"/>
      <c r="T17" s="10"/>
      <c r="U17" s="10"/>
    </row>
    <row r="18" spans="1:24" ht="15.75" thickBot="1" x14ac:dyDescent="0.3">
      <c r="A18" s="10"/>
      <c r="B18" s="10"/>
      <c r="C18" s="10"/>
      <c r="D18" s="10"/>
      <c r="E18" s="10"/>
      <c r="F18" s="10"/>
      <c r="G18" s="10"/>
      <c r="H18" s="10"/>
      <c r="I18" s="10"/>
      <c r="J18" s="10"/>
      <c r="K18" s="10"/>
      <c r="L18" s="10"/>
      <c r="M18" s="10"/>
      <c r="N18" s="10"/>
      <c r="O18" s="10"/>
      <c r="P18" s="10"/>
      <c r="Q18" s="10"/>
      <c r="R18" s="10"/>
      <c r="S18" s="10"/>
      <c r="T18" s="10"/>
      <c r="U18" s="10"/>
    </row>
    <row r="19" spans="1:24" x14ac:dyDescent="0.25">
      <c r="C19" s="147" t="s">
        <v>0</v>
      </c>
      <c r="D19" s="148"/>
      <c r="E19" s="148"/>
      <c r="F19" s="148"/>
      <c r="G19" s="141" t="str">
        <f>CONCATENATE(Arkusz18!A2," - ",Arkusz18!B2," r.")</f>
        <v>01.09.2015 - 30.09.2015 r.</v>
      </c>
      <c r="H19" s="142"/>
      <c r="I19" s="142"/>
      <c r="J19" s="142"/>
      <c r="K19" s="142"/>
      <c r="L19" s="142"/>
      <c r="M19" s="142"/>
      <c r="N19" s="142"/>
      <c r="O19" s="142"/>
      <c r="P19" s="142"/>
      <c r="Q19" s="142"/>
      <c r="R19" s="142"/>
      <c r="S19" s="142"/>
      <c r="T19" s="142"/>
      <c r="U19" s="142"/>
      <c r="V19" s="143"/>
    </row>
    <row r="20" spans="1:24" x14ac:dyDescent="0.25">
      <c r="C20" s="149"/>
      <c r="D20" s="150"/>
      <c r="E20" s="150"/>
      <c r="F20" s="150"/>
      <c r="G20" s="241" t="s">
        <v>33</v>
      </c>
      <c r="H20" s="247"/>
      <c r="I20" s="247"/>
      <c r="J20" s="242"/>
      <c r="K20" s="241" t="s">
        <v>34</v>
      </c>
      <c r="L20" s="247"/>
      <c r="M20" s="247"/>
      <c r="N20" s="242"/>
      <c r="O20" s="241" t="s">
        <v>109</v>
      </c>
      <c r="P20" s="247"/>
      <c r="Q20" s="247"/>
      <c r="R20" s="242"/>
      <c r="S20" s="241" t="s">
        <v>56</v>
      </c>
      <c r="T20" s="247"/>
      <c r="U20" s="247"/>
      <c r="V20" s="250"/>
    </row>
    <row r="21" spans="1:24" ht="15" customHeight="1" x14ac:dyDescent="0.25">
      <c r="C21" s="149"/>
      <c r="D21" s="150"/>
      <c r="E21" s="150"/>
      <c r="F21" s="150"/>
      <c r="G21" s="239" t="s">
        <v>32</v>
      </c>
      <c r="H21" s="240"/>
      <c r="I21" s="241" t="s">
        <v>10</v>
      </c>
      <c r="J21" s="242"/>
      <c r="K21" s="239" t="s">
        <v>35</v>
      </c>
      <c r="L21" s="240"/>
      <c r="M21" s="241" t="s">
        <v>10</v>
      </c>
      <c r="N21" s="242"/>
      <c r="O21" s="239" t="s">
        <v>32</v>
      </c>
      <c r="P21" s="240"/>
      <c r="Q21" s="241" t="s">
        <v>10</v>
      </c>
      <c r="R21" s="242"/>
      <c r="S21" s="239" t="s">
        <v>32</v>
      </c>
      <c r="T21" s="240"/>
      <c r="U21" s="241" t="s">
        <v>10</v>
      </c>
      <c r="V21" s="250"/>
    </row>
    <row r="22" spans="1:24" x14ac:dyDescent="0.25">
      <c r="C22" s="182" t="str">
        <f>Arkusz2!B2</f>
        <v>ROSJA</v>
      </c>
      <c r="D22" s="183"/>
      <c r="E22" s="183"/>
      <c r="F22" s="183"/>
      <c r="G22" s="154">
        <f>Arkusz2!F2</f>
        <v>355</v>
      </c>
      <c r="H22" s="156"/>
      <c r="I22" s="154">
        <f>Arkusz2!F8</f>
        <v>1157</v>
      </c>
      <c r="J22" s="156"/>
      <c r="K22" s="154">
        <f>Arkusz2!F14</f>
        <v>17</v>
      </c>
      <c r="L22" s="156"/>
      <c r="M22" s="154">
        <f>Arkusz2!F20</f>
        <v>44</v>
      </c>
      <c r="N22" s="156"/>
      <c r="O22" s="154">
        <f>Arkusz2!F26</f>
        <v>11</v>
      </c>
      <c r="P22" s="156"/>
      <c r="Q22" s="154">
        <f>Arkusz2!F32</f>
        <v>27</v>
      </c>
      <c r="R22" s="156"/>
      <c r="S22" s="154">
        <f>SUM(G22,K22,O22)</f>
        <v>383</v>
      </c>
      <c r="T22" s="156"/>
      <c r="U22" s="154">
        <f>SUM(I22,M22,Q22)</f>
        <v>1228</v>
      </c>
      <c r="V22" s="155"/>
    </row>
    <row r="23" spans="1:24" x14ac:dyDescent="0.25">
      <c r="C23" s="66" t="str">
        <f>Arkusz2!B3</f>
        <v>UKRAINA</v>
      </c>
      <c r="D23" s="67"/>
      <c r="E23" s="67"/>
      <c r="F23" s="67"/>
      <c r="G23" s="151">
        <f>Arkusz2!F3</f>
        <v>81</v>
      </c>
      <c r="H23" s="153"/>
      <c r="I23" s="151">
        <f>Arkusz2!F9</f>
        <v>123</v>
      </c>
      <c r="J23" s="153"/>
      <c r="K23" s="151">
        <f>Arkusz2!F15</f>
        <v>38</v>
      </c>
      <c r="L23" s="153"/>
      <c r="M23" s="151">
        <f>Arkusz2!F21</f>
        <v>96</v>
      </c>
      <c r="N23" s="153"/>
      <c r="O23" s="151">
        <f>Arkusz2!F27</f>
        <v>7</v>
      </c>
      <c r="P23" s="153"/>
      <c r="Q23" s="151">
        <f>Arkusz2!F33</f>
        <v>12</v>
      </c>
      <c r="R23" s="153"/>
      <c r="S23" s="151">
        <f t="shared" ref="S23:S27" si="0">SUM(G23,K23,O23)</f>
        <v>126</v>
      </c>
      <c r="T23" s="153"/>
      <c r="U23" s="151">
        <f t="shared" ref="U23:U27" si="1">SUM(I23,M23,Q23)</f>
        <v>231</v>
      </c>
      <c r="V23" s="152"/>
      <c r="X23" s="53"/>
    </row>
    <row r="24" spans="1:24" x14ac:dyDescent="0.25">
      <c r="C24" s="182" t="str">
        <f>Arkusz2!B4</f>
        <v>GRUZJA</v>
      </c>
      <c r="D24" s="183"/>
      <c r="E24" s="183"/>
      <c r="F24" s="183"/>
      <c r="G24" s="154">
        <f>Arkusz2!F4</f>
        <v>14</v>
      </c>
      <c r="H24" s="156"/>
      <c r="I24" s="154">
        <f>Arkusz2!F10</f>
        <v>28</v>
      </c>
      <c r="J24" s="156"/>
      <c r="K24" s="154">
        <f>Arkusz2!F16</f>
        <v>3</v>
      </c>
      <c r="L24" s="156"/>
      <c r="M24" s="154">
        <f>Arkusz2!F22</f>
        <v>11</v>
      </c>
      <c r="N24" s="156"/>
      <c r="O24" s="154">
        <f>Arkusz2!F28</f>
        <v>1</v>
      </c>
      <c r="P24" s="156"/>
      <c r="Q24" s="154">
        <f>Arkusz2!F34</f>
        <v>1</v>
      </c>
      <c r="R24" s="156"/>
      <c r="S24" s="154">
        <f t="shared" si="0"/>
        <v>18</v>
      </c>
      <c r="T24" s="156"/>
      <c r="U24" s="154">
        <f t="shared" si="1"/>
        <v>40</v>
      </c>
      <c r="V24" s="155"/>
      <c r="X24" s="53"/>
    </row>
    <row r="25" spans="1:24" x14ac:dyDescent="0.25">
      <c r="C25" s="66" t="str">
        <f>Arkusz2!B5</f>
        <v>TADŻYKISTAN</v>
      </c>
      <c r="D25" s="67"/>
      <c r="E25" s="67"/>
      <c r="F25" s="67"/>
      <c r="G25" s="151">
        <f>Arkusz2!F5</f>
        <v>29</v>
      </c>
      <c r="H25" s="153"/>
      <c r="I25" s="151">
        <f>Arkusz2!F11</f>
        <v>95</v>
      </c>
      <c r="J25" s="153"/>
      <c r="K25" s="151">
        <f>Arkusz2!F17</f>
        <v>0</v>
      </c>
      <c r="L25" s="153"/>
      <c r="M25" s="151">
        <f>Arkusz2!F23</f>
        <v>0</v>
      </c>
      <c r="N25" s="153"/>
      <c r="O25" s="151">
        <f>Arkusz2!F29</f>
        <v>0</v>
      </c>
      <c r="P25" s="153"/>
      <c r="Q25" s="151">
        <f>Arkusz2!F35</f>
        <v>0</v>
      </c>
      <c r="R25" s="153"/>
      <c r="S25" s="151">
        <f t="shared" si="0"/>
        <v>29</v>
      </c>
      <c r="T25" s="153"/>
      <c r="U25" s="151">
        <f t="shared" si="1"/>
        <v>95</v>
      </c>
      <c r="V25" s="152"/>
      <c r="X25" s="53"/>
    </row>
    <row r="26" spans="1:24" x14ac:dyDescent="0.25">
      <c r="C26" s="182" t="str">
        <f>Arkusz2!B6</f>
        <v>SYRIA</v>
      </c>
      <c r="D26" s="183"/>
      <c r="E26" s="183"/>
      <c r="F26" s="183"/>
      <c r="G26" s="154">
        <f>Arkusz2!F6</f>
        <v>13</v>
      </c>
      <c r="H26" s="156"/>
      <c r="I26" s="154">
        <f>Arkusz2!F12</f>
        <v>15</v>
      </c>
      <c r="J26" s="156"/>
      <c r="K26" s="154">
        <f>Arkusz2!F18</f>
        <v>0</v>
      </c>
      <c r="L26" s="156"/>
      <c r="M26" s="154">
        <f>Arkusz2!F24</f>
        <v>0</v>
      </c>
      <c r="N26" s="156"/>
      <c r="O26" s="154">
        <f>Arkusz2!F30</f>
        <v>2</v>
      </c>
      <c r="P26" s="156"/>
      <c r="Q26" s="154">
        <f>Arkusz2!F36</f>
        <v>2</v>
      </c>
      <c r="R26" s="156"/>
      <c r="S26" s="154">
        <f t="shared" si="0"/>
        <v>15</v>
      </c>
      <c r="T26" s="156"/>
      <c r="U26" s="154">
        <f t="shared" si="1"/>
        <v>17</v>
      </c>
      <c r="V26" s="155"/>
      <c r="X26" s="53"/>
    </row>
    <row r="27" spans="1:24" ht="15.75" thickBot="1" x14ac:dyDescent="0.3">
      <c r="C27" s="186" t="str">
        <f>Arkusz2!B7</f>
        <v>Pozostałe</v>
      </c>
      <c r="D27" s="187"/>
      <c r="E27" s="187"/>
      <c r="F27" s="187"/>
      <c r="G27" s="144">
        <f>Arkusz2!F7</f>
        <v>43</v>
      </c>
      <c r="H27" s="146"/>
      <c r="I27" s="144">
        <f>Arkusz2!F13</f>
        <v>72</v>
      </c>
      <c r="J27" s="146"/>
      <c r="K27" s="144">
        <f>Arkusz2!F19</f>
        <v>4</v>
      </c>
      <c r="L27" s="146"/>
      <c r="M27" s="144">
        <f>Arkusz2!F25</f>
        <v>4</v>
      </c>
      <c r="N27" s="146"/>
      <c r="O27" s="144">
        <f>Arkusz2!F31</f>
        <v>2</v>
      </c>
      <c r="P27" s="146"/>
      <c r="Q27" s="144">
        <f>Arkusz2!F37</f>
        <v>2</v>
      </c>
      <c r="R27" s="146"/>
      <c r="S27" s="144">
        <f t="shared" si="0"/>
        <v>49</v>
      </c>
      <c r="T27" s="146"/>
      <c r="U27" s="144">
        <f t="shared" si="1"/>
        <v>78</v>
      </c>
      <c r="V27" s="145"/>
      <c r="X27" s="53"/>
    </row>
    <row r="28" spans="1:24" ht="15.75" thickBot="1" x14ac:dyDescent="0.3">
      <c r="C28" s="184" t="s">
        <v>1</v>
      </c>
      <c r="D28" s="185"/>
      <c r="E28" s="185"/>
      <c r="F28" s="185"/>
      <c r="G28" s="248">
        <f>SUM(G22:G27)</f>
        <v>535</v>
      </c>
      <c r="H28" s="249"/>
      <c r="I28" s="248">
        <f>SUM(I22:I27)</f>
        <v>1490</v>
      </c>
      <c r="J28" s="249"/>
      <c r="K28" s="248">
        <f>SUM(K22:K27)</f>
        <v>62</v>
      </c>
      <c r="L28" s="249"/>
      <c r="M28" s="248">
        <f>SUM(M22:M27)</f>
        <v>155</v>
      </c>
      <c r="N28" s="249"/>
      <c r="O28" s="248">
        <f>SUM(O22:O27)</f>
        <v>23</v>
      </c>
      <c r="P28" s="249"/>
      <c r="Q28" s="248">
        <f>SUM(Q22:Q27)</f>
        <v>44</v>
      </c>
      <c r="R28" s="249"/>
      <c r="S28" s="248">
        <f>SUM(S22:S27)</f>
        <v>620</v>
      </c>
      <c r="T28" s="249"/>
      <c r="U28" s="248">
        <f>SUM(U22:U27)</f>
        <v>1689</v>
      </c>
      <c r="V28" s="255"/>
      <c r="X28" s="53"/>
    </row>
    <row r="32" spans="1:24" x14ac:dyDescent="0.25">
      <c r="M32" s="11"/>
      <c r="N32" s="11"/>
      <c r="O32" s="11"/>
      <c r="P32" s="11"/>
      <c r="Q32" s="11"/>
      <c r="R32" s="11"/>
      <c r="S32" s="11"/>
    </row>
    <row r="33" spans="1:19" x14ac:dyDescent="0.25">
      <c r="M33" s="11"/>
      <c r="N33" s="11"/>
      <c r="O33" s="11"/>
      <c r="P33" s="11"/>
      <c r="Q33" s="11"/>
      <c r="R33" s="11"/>
      <c r="S33" s="11"/>
    </row>
    <row r="34" spans="1:19" x14ac:dyDescent="0.25">
      <c r="M34" s="11"/>
      <c r="N34" s="11"/>
      <c r="O34" s="11"/>
      <c r="P34" s="11"/>
      <c r="Q34" s="11"/>
      <c r="R34" s="11"/>
      <c r="S34" s="11"/>
    </row>
    <row r="35" spans="1:19" x14ac:dyDescent="0.25">
      <c r="M35" s="11"/>
      <c r="N35" s="11"/>
      <c r="O35" s="11"/>
      <c r="P35" s="11"/>
      <c r="Q35" s="11"/>
      <c r="R35" s="11"/>
      <c r="S35" s="11"/>
    </row>
    <row r="36" spans="1:19" x14ac:dyDescent="0.25">
      <c r="M36" s="11"/>
      <c r="N36" s="11"/>
      <c r="O36" s="11"/>
      <c r="P36" s="11"/>
      <c r="Q36" s="11"/>
      <c r="R36" s="11"/>
      <c r="S36" s="11"/>
    </row>
    <row r="37" spans="1:19" x14ac:dyDescent="0.25">
      <c r="M37" s="11"/>
      <c r="N37" s="11"/>
      <c r="O37" s="11"/>
      <c r="P37" s="11"/>
      <c r="Q37" s="11"/>
      <c r="R37" s="11"/>
      <c r="S37" s="11"/>
    </row>
    <row r="38" spans="1:19" x14ac:dyDescent="0.25">
      <c r="M38" s="11"/>
      <c r="N38" s="11"/>
      <c r="O38" s="11"/>
      <c r="P38" s="11"/>
      <c r="Q38" s="11"/>
      <c r="R38" s="11"/>
      <c r="S38" s="11"/>
    </row>
    <row r="39" spans="1:19" x14ac:dyDescent="0.25">
      <c r="M39" s="11"/>
      <c r="N39" s="11"/>
      <c r="O39" s="11"/>
      <c r="P39" s="11"/>
      <c r="Q39" s="11"/>
      <c r="R39" s="11"/>
      <c r="S39" s="11"/>
    </row>
    <row r="40" spans="1:19" x14ac:dyDescent="0.25">
      <c r="D40" s="229"/>
      <c r="E40" s="229"/>
    </row>
    <row r="44" spans="1:19" x14ac:dyDescent="0.25">
      <c r="A44" s="7"/>
      <c r="B44" s="7"/>
      <c r="C44" s="7"/>
      <c r="D44" s="7"/>
      <c r="E44" s="7"/>
      <c r="F44" s="7"/>
      <c r="G44" s="7"/>
      <c r="H44" s="7"/>
      <c r="I44" s="7"/>
      <c r="J44" s="7"/>
      <c r="K44" s="7"/>
      <c r="L44" s="7"/>
      <c r="M44" s="7"/>
      <c r="N44" s="7"/>
      <c r="O44" s="7"/>
      <c r="P44" s="7"/>
      <c r="Q44" s="7"/>
      <c r="R44" s="7"/>
      <c r="S44" s="7"/>
    </row>
    <row r="50" spans="1:26" ht="15.75" thickBot="1" x14ac:dyDescent="0.3"/>
    <row r="51" spans="1:26" x14ac:dyDescent="0.25">
      <c r="C51" s="147" t="s">
        <v>0</v>
      </c>
      <c r="D51" s="148"/>
      <c r="E51" s="148"/>
      <c r="F51" s="148"/>
      <c r="G51" s="211" t="str">
        <f>CONCATENATE(Arkusz18!C2," - ",Arkusz18!B2," r.")</f>
        <v>01.01.2015 - 30.09.2015 r.</v>
      </c>
      <c r="H51" s="211"/>
      <c r="I51" s="211"/>
      <c r="J51" s="211"/>
      <c r="K51" s="211"/>
      <c r="L51" s="211"/>
      <c r="M51" s="211"/>
      <c r="N51" s="211"/>
      <c r="O51" s="211"/>
      <c r="P51" s="211"/>
      <c r="Q51" s="211"/>
      <c r="R51" s="211"/>
      <c r="S51" s="211"/>
      <c r="T51" s="211"/>
      <c r="U51" s="211"/>
      <c r="V51" s="212"/>
    </row>
    <row r="52" spans="1:26" x14ac:dyDescent="0.25">
      <c r="C52" s="149"/>
      <c r="D52" s="150"/>
      <c r="E52" s="150"/>
      <c r="F52" s="150"/>
      <c r="G52" s="150" t="s">
        <v>33</v>
      </c>
      <c r="H52" s="150"/>
      <c r="I52" s="150"/>
      <c r="J52" s="150"/>
      <c r="K52" s="150" t="s">
        <v>34</v>
      </c>
      <c r="L52" s="150"/>
      <c r="M52" s="150"/>
      <c r="N52" s="150"/>
      <c r="O52" s="150" t="s">
        <v>147</v>
      </c>
      <c r="P52" s="150"/>
      <c r="Q52" s="150"/>
      <c r="R52" s="150"/>
      <c r="S52" s="150" t="s">
        <v>56</v>
      </c>
      <c r="T52" s="150"/>
      <c r="U52" s="150"/>
      <c r="V52" s="245"/>
    </row>
    <row r="53" spans="1:26" x14ac:dyDescent="0.25">
      <c r="C53" s="149"/>
      <c r="D53" s="150"/>
      <c r="E53" s="150"/>
      <c r="F53" s="150"/>
      <c r="G53" s="246" t="s">
        <v>32</v>
      </c>
      <c r="H53" s="246"/>
      <c r="I53" s="150" t="s">
        <v>10</v>
      </c>
      <c r="J53" s="150"/>
      <c r="K53" s="246" t="s">
        <v>35</v>
      </c>
      <c r="L53" s="246"/>
      <c r="M53" s="150" t="s">
        <v>10</v>
      </c>
      <c r="N53" s="150"/>
      <c r="O53" s="246" t="s">
        <v>32</v>
      </c>
      <c r="P53" s="246"/>
      <c r="Q53" s="150" t="s">
        <v>10</v>
      </c>
      <c r="R53" s="150"/>
      <c r="S53" s="246" t="s">
        <v>32</v>
      </c>
      <c r="T53" s="246"/>
      <c r="U53" s="150" t="s">
        <v>10</v>
      </c>
      <c r="V53" s="245"/>
    </row>
    <row r="54" spans="1:26" x14ac:dyDescent="0.25">
      <c r="C54" s="182" t="str">
        <f>Arkusz3!B2</f>
        <v>ROSJA</v>
      </c>
      <c r="D54" s="183"/>
      <c r="E54" s="183"/>
      <c r="F54" s="183"/>
      <c r="G54" s="228">
        <f>Arkusz3!F2</f>
        <v>1570</v>
      </c>
      <c r="H54" s="228"/>
      <c r="I54" s="228">
        <f>Arkusz3!F8</f>
        <v>4411</v>
      </c>
      <c r="J54" s="228"/>
      <c r="K54" s="228">
        <f>Arkusz3!F14</f>
        <v>149</v>
      </c>
      <c r="L54" s="228"/>
      <c r="M54" s="228">
        <f>Arkusz3!F20</f>
        <v>363</v>
      </c>
      <c r="N54" s="228"/>
      <c r="O54" s="228">
        <f>Arkusz3!F26</f>
        <v>121</v>
      </c>
      <c r="P54" s="228"/>
      <c r="Q54" s="228">
        <f>Arkusz3!F32</f>
        <v>286</v>
      </c>
      <c r="R54" s="228"/>
      <c r="S54" s="228">
        <f>SUM(G54,K54,O54)</f>
        <v>1840</v>
      </c>
      <c r="T54" s="228"/>
      <c r="U54" s="228">
        <f>SUM(I54,M54,Q54)</f>
        <v>5060</v>
      </c>
      <c r="V54" s="253"/>
    </row>
    <row r="55" spans="1:26" x14ac:dyDescent="0.25">
      <c r="C55" s="66" t="str">
        <f>Arkusz3!B3</f>
        <v>UKRAINA</v>
      </c>
      <c r="D55" s="67"/>
      <c r="E55" s="67"/>
      <c r="F55" s="67"/>
      <c r="G55" s="238">
        <f>Arkusz3!F3</f>
        <v>821</v>
      </c>
      <c r="H55" s="238"/>
      <c r="I55" s="238">
        <f>Arkusz3!F9</f>
        <v>1396</v>
      </c>
      <c r="J55" s="238"/>
      <c r="K55" s="238">
        <f>Arkusz3!F15</f>
        <v>191</v>
      </c>
      <c r="L55" s="238"/>
      <c r="M55" s="238">
        <f>Arkusz3!F21</f>
        <v>417</v>
      </c>
      <c r="N55" s="238"/>
      <c r="O55" s="238">
        <f>Arkusz3!F27</f>
        <v>62</v>
      </c>
      <c r="P55" s="238"/>
      <c r="Q55" s="238">
        <f>Arkusz3!F33</f>
        <v>87</v>
      </c>
      <c r="R55" s="238"/>
      <c r="S55" s="238">
        <f t="shared" ref="S55:S59" si="2">SUM(G55,K55,O55)</f>
        <v>1074</v>
      </c>
      <c r="T55" s="238"/>
      <c r="U55" s="238">
        <f t="shared" ref="U55:U59" si="3">SUM(I55,M55,Q55)</f>
        <v>1900</v>
      </c>
      <c r="V55" s="254"/>
    </row>
    <row r="56" spans="1:26" x14ac:dyDescent="0.25">
      <c r="C56" s="182" t="str">
        <f>Arkusz3!B4</f>
        <v>GRUZJA</v>
      </c>
      <c r="D56" s="183"/>
      <c r="E56" s="183"/>
      <c r="F56" s="183"/>
      <c r="G56" s="228">
        <f>Arkusz3!F4</f>
        <v>87</v>
      </c>
      <c r="H56" s="228"/>
      <c r="I56" s="228">
        <f>Arkusz3!F10</f>
        <v>201</v>
      </c>
      <c r="J56" s="228"/>
      <c r="K56" s="228">
        <f>Arkusz3!F16</f>
        <v>26</v>
      </c>
      <c r="L56" s="228"/>
      <c r="M56" s="228">
        <f>Arkusz3!F22</f>
        <v>65</v>
      </c>
      <c r="N56" s="228"/>
      <c r="O56" s="228">
        <f>Arkusz3!F28</f>
        <v>35</v>
      </c>
      <c r="P56" s="228"/>
      <c r="Q56" s="228">
        <f>Arkusz3!F34</f>
        <v>66</v>
      </c>
      <c r="R56" s="228"/>
      <c r="S56" s="228">
        <f t="shared" si="2"/>
        <v>148</v>
      </c>
      <c r="T56" s="228"/>
      <c r="U56" s="228">
        <f t="shared" si="3"/>
        <v>332</v>
      </c>
      <c r="V56" s="253"/>
    </row>
    <row r="57" spans="1:26" x14ac:dyDescent="0.25">
      <c r="C57" s="66" t="str">
        <f>Arkusz3!B5</f>
        <v>TADŻYKISTAN</v>
      </c>
      <c r="D57" s="67"/>
      <c r="E57" s="67"/>
      <c r="F57" s="67"/>
      <c r="G57" s="238">
        <f>Arkusz3!F5</f>
        <v>105</v>
      </c>
      <c r="H57" s="238"/>
      <c r="I57" s="238">
        <f>Arkusz3!F11</f>
        <v>288</v>
      </c>
      <c r="J57" s="238"/>
      <c r="K57" s="238">
        <f>Arkusz3!F17</f>
        <v>0</v>
      </c>
      <c r="L57" s="238"/>
      <c r="M57" s="238">
        <f>Arkusz3!F23</f>
        <v>0</v>
      </c>
      <c r="N57" s="238"/>
      <c r="O57" s="238">
        <f>Arkusz3!F29</f>
        <v>7</v>
      </c>
      <c r="P57" s="238"/>
      <c r="Q57" s="238">
        <f>Arkusz3!F35</f>
        <v>12</v>
      </c>
      <c r="R57" s="238"/>
      <c r="S57" s="238">
        <f t="shared" si="2"/>
        <v>112</v>
      </c>
      <c r="T57" s="238"/>
      <c r="U57" s="238">
        <f t="shared" si="3"/>
        <v>300</v>
      </c>
      <c r="V57" s="254"/>
    </row>
    <row r="58" spans="1:26" x14ac:dyDescent="0.25">
      <c r="C58" s="182" t="str">
        <f>Arkusz3!B6</f>
        <v>SYRIA</v>
      </c>
      <c r="D58" s="183"/>
      <c r="E58" s="183"/>
      <c r="F58" s="183"/>
      <c r="G58" s="228">
        <f>Arkusz3!F6</f>
        <v>161</v>
      </c>
      <c r="H58" s="228"/>
      <c r="I58" s="228">
        <f>Arkusz3!F12</f>
        <v>254</v>
      </c>
      <c r="J58" s="228"/>
      <c r="K58" s="228">
        <f>Arkusz3!F18</f>
        <v>3</v>
      </c>
      <c r="L58" s="228"/>
      <c r="M58" s="228">
        <f>Arkusz3!F24</f>
        <v>5</v>
      </c>
      <c r="N58" s="228"/>
      <c r="O58" s="228">
        <f>Arkusz3!F30</f>
        <v>7</v>
      </c>
      <c r="P58" s="228"/>
      <c r="Q58" s="228">
        <f>Arkusz3!F36</f>
        <v>7</v>
      </c>
      <c r="R58" s="228"/>
      <c r="S58" s="228">
        <f t="shared" si="2"/>
        <v>171</v>
      </c>
      <c r="T58" s="228"/>
      <c r="U58" s="228">
        <f t="shared" si="3"/>
        <v>266</v>
      </c>
      <c r="V58" s="253"/>
    </row>
    <row r="59" spans="1:26" ht="15.75" thickBot="1" x14ac:dyDescent="0.3">
      <c r="C59" s="186" t="str">
        <f>Arkusz3!B7</f>
        <v>Pozostałe</v>
      </c>
      <c r="D59" s="187"/>
      <c r="E59" s="187"/>
      <c r="F59" s="187"/>
      <c r="G59" s="243">
        <f>Arkusz3!F7</f>
        <v>283</v>
      </c>
      <c r="H59" s="243"/>
      <c r="I59" s="243">
        <f>Arkusz3!F13</f>
        <v>441</v>
      </c>
      <c r="J59" s="243"/>
      <c r="K59" s="243">
        <f>Arkusz3!F19</f>
        <v>55</v>
      </c>
      <c r="L59" s="243"/>
      <c r="M59" s="243">
        <f>Arkusz3!F25</f>
        <v>75</v>
      </c>
      <c r="N59" s="243"/>
      <c r="O59" s="243">
        <f>Arkusz3!F31</f>
        <v>22</v>
      </c>
      <c r="P59" s="243"/>
      <c r="Q59" s="243">
        <f>Arkusz3!F37</f>
        <v>35</v>
      </c>
      <c r="R59" s="243"/>
      <c r="S59" s="243">
        <f t="shared" si="2"/>
        <v>360</v>
      </c>
      <c r="T59" s="243"/>
      <c r="U59" s="243">
        <f t="shared" si="3"/>
        <v>551</v>
      </c>
      <c r="V59" s="244"/>
    </row>
    <row r="60" spans="1:26" ht="15.75" thickBot="1" x14ac:dyDescent="0.3">
      <c r="C60" s="230" t="s">
        <v>1</v>
      </c>
      <c r="D60" s="231"/>
      <c r="E60" s="231"/>
      <c r="F60" s="231"/>
      <c r="G60" s="209">
        <f>SUM(G54:G59)</f>
        <v>3027</v>
      </c>
      <c r="H60" s="209"/>
      <c r="I60" s="209">
        <f>SUM(I54:I59)</f>
        <v>6991</v>
      </c>
      <c r="J60" s="209"/>
      <c r="K60" s="209">
        <f>SUM(K54:K59)</f>
        <v>424</v>
      </c>
      <c r="L60" s="209"/>
      <c r="M60" s="209">
        <f>SUM(M54:M59)</f>
        <v>925</v>
      </c>
      <c r="N60" s="209"/>
      <c r="O60" s="209">
        <f>SUM(O54:O59)</f>
        <v>254</v>
      </c>
      <c r="P60" s="209"/>
      <c r="Q60" s="209">
        <f>SUM(Q54:Q59)</f>
        <v>493</v>
      </c>
      <c r="R60" s="209"/>
      <c r="S60" s="209">
        <f>SUM(S54:S59)</f>
        <v>3705</v>
      </c>
      <c r="T60" s="209"/>
      <c r="U60" s="209">
        <f>SUM(U54:U59)</f>
        <v>8409</v>
      </c>
      <c r="V60" s="210"/>
    </row>
    <row r="61" spans="1:26" x14ac:dyDescent="0.25">
      <c r="A61" s="12"/>
      <c r="B61" s="13"/>
      <c r="C61" s="14"/>
      <c r="D61" s="14"/>
      <c r="E61" s="14"/>
      <c r="F61" s="14"/>
      <c r="G61" s="15"/>
      <c r="H61" s="15"/>
      <c r="I61" s="15"/>
      <c r="J61" s="15"/>
      <c r="K61" s="15"/>
      <c r="L61" s="15"/>
      <c r="M61" s="15"/>
      <c r="N61" s="15"/>
      <c r="O61" s="15"/>
      <c r="P61" s="15"/>
      <c r="Q61" s="15"/>
      <c r="R61" s="15"/>
      <c r="S61" s="15"/>
      <c r="T61" s="15"/>
      <c r="U61" s="15"/>
      <c r="V61" s="15"/>
      <c r="W61" s="13"/>
    </row>
    <row r="62" spans="1:26" ht="15" customHeight="1" x14ac:dyDescent="0.25">
      <c r="A62" s="213" t="s">
        <v>71</v>
      </c>
      <c r="B62" s="213"/>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row>
    <row r="63" spans="1:26" ht="15" customHeight="1"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7"/>
      <c r="Z63" s="16"/>
    </row>
    <row r="67" spans="4:26" x14ac:dyDescent="0.25">
      <c r="M67" s="11"/>
      <c r="N67" s="11"/>
      <c r="O67" s="11"/>
      <c r="P67" s="11"/>
      <c r="Q67" s="11"/>
      <c r="R67" s="11"/>
      <c r="S67" s="11"/>
    </row>
    <row r="68" spans="4:26" x14ac:dyDescent="0.25">
      <c r="M68" s="11"/>
      <c r="N68" s="11"/>
      <c r="O68" s="11"/>
      <c r="P68" s="11"/>
      <c r="Q68" s="11"/>
      <c r="R68" s="11"/>
      <c r="S68" s="11"/>
    </row>
    <row r="69" spans="4:26" x14ac:dyDescent="0.25">
      <c r="M69" s="11"/>
      <c r="N69" s="11"/>
      <c r="O69" s="11"/>
      <c r="P69" s="11"/>
      <c r="Q69" s="11"/>
      <c r="R69" s="11"/>
      <c r="S69" s="11"/>
    </row>
    <row r="70" spans="4:26" x14ac:dyDescent="0.25">
      <c r="M70" s="11"/>
      <c r="N70" s="11"/>
      <c r="O70" s="11"/>
      <c r="P70" s="11"/>
      <c r="Q70" s="11"/>
      <c r="R70" s="11"/>
      <c r="S70" s="11"/>
    </row>
    <row r="71" spans="4:26" x14ac:dyDescent="0.25">
      <c r="M71" s="11"/>
      <c r="N71" s="11"/>
      <c r="O71" s="11"/>
      <c r="P71" s="11"/>
      <c r="Q71" s="11"/>
      <c r="R71" s="11"/>
      <c r="S71" s="11"/>
    </row>
    <row r="72" spans="4:26" x14ac:dyDescent="0.25">
      <c r="M72" s="11"/>
      <c r="N72" s="11"/>
      <c r="O72" s="11"/>
      <c r="P72" s="11"/>
      <c r="Q72" s="11"/>
      <c r="R72" s="11"/>
      <c r="S72" s="11"/>
    </row>
    <row r="73" spans="4:26" x14ac:dyDescent="0.25">
      <c r="M73" s="11"/>
      <c r="N73" s="11"/>
      <c r="O73" s="11"/>
      <c r="P73" s="11"/>
      <c r="Q73" s="11"/>
      <c r="R73" s="11"/>
      <c r="S73" s="11"/>
    </row>
    <row r="74" spans="4:26" x14ac:dyDescent="0.25">
      <c r="M74" s="11"/>
      <c r="N74" s="11"/>
      <c r="O74" s="11"/>
      <c r="P74" s="11"/>
      <c r="Q74" s="11"/>
      <c r="R74" s="11"/>
      <c r="S74" s="11"/>
    </row>
    <row r="75" spans="4:26" x14ac:dyDescent="0.25">
      <c r="D75" s="229"/>
      <c r="E75" s="229"/>
    </row>
    <row r="80" spans="4:26" x14ac:dyDescent="0.25">
      <c r="V80" s="18"/>
      <c r="W80" s="18"/>
      <c r="X80" s="18"/>
      <c r="Y80" s="19"/>
      <c r="Z80" s="18"/>
    </row>
    <row r="81" spans="1:26" x14ac:dyDescent="0.25">
      <c r="V81" s="18"/>
      <c r="W81" s="18"/>
      <c r="X81" s="18"/>
      <c r="Y81" s="19"/>
      <c r="Z81" s="18"/>
    </row>
    <row r="82" spans="1:26" x14ac:dyDescent="0.25">
      <c r="A82" s="20"/>
      <c r="B82" s="20"/>
      <c r="C82" s="20"/>
      <c r="D82" s="20"/>
      <c r="E82" s="20"/>
      <c r="F82" s="20"/>
      <c r="G82" s="20"/>
      <c r="H82" s="20"/>
      <c r="I82" s="20"/>
      <c r="J82" s="20"/>
      <c r="K82" s="20"/>
      <c r="L82" s="20"/>
      <c r="M82" s="20"/>
      <c r="N82" s="20"/>
      <c r="O82" s="20"/>
      <c r="P82" s="20"/>
      <c r="Q82" s="20"/>
      <c r="R82" s="20"/>
      <c r="S82" s="20"/>
      <c r="T82" s="20"/>
      <c r="U82" s="20"/>
      <c r="V82" s="18"/>
      <c r="W82" s="18"/>
      <c r="X82" s="18"/>
      <c r="Y82" s="19"/>
      <c r="Z82" s="18"/>
    </row>
    <row r="83" spans="1:26" x14ac:dyDescent="0.25">
      <c r="A83" s="20"/>
      <c r="B83" s="20"/>
      <c r="C83" s="20"/>
      <c r="D83" s="20"/>
      <c r="E83" s="20"/>
      <c r="F83" s="20"/>
      <c r="G83" s="20"/>
      <c r="H83" s="20"/>
      <c r="I83" s="20"/>
      <c r="J83" s="20"/>
      <c r="K83" s="20"/>
      <c r="L83" s="20"/>
      <c r="M83" s="20"/>
      <c r="N83" s="20"/>
      <c r="O83" s="20"/>
      <c r="P83" s="20"/>
      <c r="Q83" s="20"/>
      <c r="R83" s="20"/>
      <c r="S83" s="20"/>
      <c r="T83" s="20"/>
      <c r="U83" s="20"/>
      <c r="V83" s="18"/>
      <c r="W83" s="18"/>
      <c r="X83" s="18"/>
      <c r="Y83" s="19"/>
      <c r="Z83" s="18"/>
    </row>
    <row r="84" spans="1:26" x14ac:dyDescent="0.25">
      <c r="A84" s="20"/>
      <c r="B84" s="20"/>
      <c r="C84" s="20"/>
      <c r="D84" s="20"/>
      <c r="E84" s="20"/>
      <c r="F84" s="20"/>
      <c r="G84" s="20"/>
      <c r="H84" s="20"/>
      <c r="I84" s="20"/>
      <c r="J84" s="20"/>
      <c r="K84" s="20"/>
      <c r="L84" s="20"/>
      <c r="M84" s="20"/>
      <c r="N84" s="20"/>
      <c r="O84" s="20"/>
      <c r="P84" s="20"/>
      <c r="Q84" s="20"/>
      <c r="R84" s="20"/>
      <c r="S84" s="20"/>
      <c r="T84" s="20"/>
      <c r="U84" s="20"/>
      <c r="V84" s="18"/>
      <c r="W84" s="18"/>
      <c r="X84" s="18"/>
      <c r="Y84" s="19"/>
      <c r="Z84" s="18"/>
    </row>
    <row r="85" spans="1:26" x14ac:dyDescent="0.25">
      <c r="A85" s="20"/>
      <c r="B85" s="20"/>
      <c r="C85" s="20"/>
      <c r="D85" s="20"/>
      <c r="E85" s="20"/>
      <c r="F85" s="20"/>
      <c r="G85" s="20"/>
      <c r="H85" s="20"/>
      <c r="I85" s="20"/>
      <c r="J85" s="20"/>
      <c r="K85" s="20"/>
      <c r="L85" s="20"/>
      <c r="M85" s="20"/>
      <c r="N85" s="20"/>
      <c r="O85" s="20"/>
      <c r="P85" s="20"/>
      <c r="Q85" s="20"/>
      <c r="R85" s="20"/>
      <c r="S85" s="20"/>
      <c r="T85" s="20"/>
      <c r="U85" s="20"/>
      <c r="V85" s="18"/>
      <c r="W85" s="18"/>
      <c r="X85" s="18"/>
      <c r="Y85" s="19"/>
      <c r="Z85" s="18"/>
    </row>
    <row r="86" spans="1:26" x14ac:dyDescent="0.25">
      <c r="A86" s="20"/>
      <c r="B86" s="20"/>
      <c r="C86" s="20"/>
      <c r="D86" s="20"/>
      <c r="E86" s="20"/>
      <c r="F86" s="20"/>
      <c r="G86" s="20"/>
      <c r="H86" s="20"/>
      <c r="I86" s="20"/>
      <c r="J86" s="20"/>
      <c r="K86" s="20"/>
      <c r="L86" s="20"/>
      <c r="M86" s="20"/>
      <c r="N86" s="20"/>
      <c r="O86" s="20"/>
      <c r="P86" s="20"/>
      <c r="Q86" s="20"/>
      <c r="R86" s="20"/>
      <c r="S86" s="20"/>
      <c r="T86" s="20"/>
      <c r="U86" s="20"/>
      <c r="V86" s="18"/>
      <c r="W86" s="18"/>
      <c r="X86" s="18"/>
      <c r="Y86" s="19"/>
      <c r="Z86" s="18"/>
    </row>
    <row r="87" spans="1:26" x14ac:dyDescent="0.25">
      <c r="A87" s="197" t="s">
        <v>169</v>
      </c>
      <c r="B87" s="197"/>
      <c r="C87" s="197"/>
      <c r="D87" s="197"/>
      <c r="E87" s="197"/>
      <c r="F87" s="197"/>
      <c r="G87" s="197"/>
      <c r="H87" s="197"/>
      <c r="I87" s="197"/>
      <c r="J87" s="197"/>
      <c r="K87" s="197"/>
      <c r="L87" s="197"/>
      <c r="M87" s="197"/>
      <c r="N87" s="197"/>
      <c r="O87" s="197"/>
      <c r="P87" s="197"/>
      <c r="Q87" s="197"/>
      <c r="R87" s="197"/>
      <c r="S87" s="197"/>
      <c r="T87" s="197"/>
      <c r="U87" s="197"/>
      <c r="V87" s="197"/>
      <c r="W87" s="197"/>
      <c r="X87" s="197"/>
      <c r="Y87" s="197"/>
    </row>
    <row r="88" spans="1:26" x14ac:dyDescent="0.25">
      <c r="A88" s="197"/>
      <c r="B88" s="197"/>
      <c r="C88" s="197"/>
      <c r="D88" s="197"/>
      <c r="E88" s="197"/>
      <c r="F88" s="197"/>
      <c r="G88" s="197"/>
      <c r="H88" s="197"/>
      <c r="I88" s="197"/>
      <c r="J88" s="197"/>
      <c r="K88" s="197"/>
      <c r="L88" s="197"/>
      <c r="M88" s="197"/>
      <c r="N88" s="197"/>
      <c r="O88" s="197"/>
      <c r="P88" s="197"/>
      <c r="Q88" s="197"/>
      <c r="R88" s="197"/>
      <c r="S88" s="197"/>
      <c r="T88" s="197"/>
      <c r="U88" s="197"/>
      <c r="V88" s="197"/>
      <c r="W88" s="197"/>
      <c r="X88" s="197"/>
      <c r="Y88" s="197"/>
    </row>
    <row r="89" spans="1:26" s="53" customFormat="1" x14ac:dyDescent="0.25">
      <c r="A89" s="197"/>
      <c r="B89" s="197"/>
      <c r="C89" s="197"/>
      <c r="D89" s="197"/>
      <c r="E89" s="197"/>
      <c r="F89" s="197"/>
      <c r="G89" s="197"/>
      <c r="H89" s="197"/>
      <c r="I89" s="197"/>
      <c r="J89" s="197"/>
      <c r="K89" s="197"/>
      <c r="L89" s="197"/>
      <c r="M89" s="197"/>
      <c r="N89" s="197"/>
      <c r="O89" s="197"/>
      <c r="P89" s="197"/>
      <c r="Q89" s="197"/>
      <c r="R89" s="197"/>
      <c r="S89" s="197"/>
      <c r="T89" s="197"/>
      <c r="U89" s="197"/>
      <c r="V89" s="197"/>
      <c r="W89" s="197"/>
      <c r="X89" s="197"/>
      <c r="Y89" s="197"/>
    </row>
    <row r="90" spans="1:26" s="53" customFormat="1" x14ac:dyDescent="0.25">
      <c r="A90" s="197"/>
      <c r="B90" s="197"/>
      <c r="C90" s="197"/>
      <c r="D90" s="197"/>
      <c r="E90" s="197"/>
      <c r="F90" s="197"/>
      <c r="G90" s="197"/>
      <c r="H90" s="197"/>
      <c r="I90" s="197"/>
      <c r="J90" s="197"/>
      <c r="K90" s="197"/>
      <c r="L90" s="197"/>
      <c r="M90" s="197"/>
      <c r="N90" s="197"/>
      <c r="O90" s="197"/>
      <c r="P90" s="197"/>
      <c r="Q90" s="197"/>
      <c r="R90" s="197"/>
      <c r="S90" s="197"/>
      <c r="T90" s="197"/>
      <c r="U90" s="197"/>
      <c r="V90" s="197"/>
      <c r="W90" s="197"/>
      <c r="X90" s="197"/>
      <c r="Y90" s="197"/>
    </row>
    <row r="91" spans="1:26" s="53" customFormat="1" x14ac:dyDescent="0.25">
      <c r="A91" s="197"/>
      <c r="B91" s="197"/>
      <c r="C91" s="197"/>
      <c r="D91" s="197"/>
      <c r="E91" s="197"/>
      <c r="F91" s="197"/>
      <c r="G91" s="197"/>
      <c r="H91" s="197"/>
      <c r="I91" s="197"/>
      <c r="J91" s="197"/>
      <c r="K91" s="197"/>
      <c r="L91" s="197"/>
      <c r="M91" s="197"/>
      <c r="N91" s="197"/>
      <c r="O91" s="197"/>
      <c r="P91" s="197"/>
      <c r="Q91" s="197"/>
      <c r="R91" s="197"/>
      <c r="S91" s="197"/>
      <c r="T91" s="197"/>
      <c r="U91" s="197"/>
      <c r="V91" s="197"/>
      <c r="W91" s="197"/>
      <c r="X91" s="197"/>
      <c r="Y91" s="197"/>
    </row>
    <row r="92" spans="1:26" s="53" customFormat="1" x14ac:dyDescent="0.25">
      <c r="A92" s="197"/>
      <c r="B92" s="197"/>
      <c r="C92" s="197"/>
      <c r="D92" s="197"/>
      <c r="E92" s="197"/>
      <c r="F92" s="197"/>
      <c r="G92" s="197"/>
      <c r="H92" s="197"/>
      <c r="I92" s="197"/>
      <c r="J92" s="197"/>
      <c r="K92" s="197"/>
      <c r="L92" s="197"/>
      <c r="M92" s="197"/>
      <c r="N92" s="197"/>
      <c r="O92" s="197"/>
      <c r="P92" s="197"/>
      <c r="Q92" s="197"/>
      <c r="R92" s="197"/>
      <c r="S92" s="197"/>
      <c r="T92" s="197"/>
      <c r="U92" s="197"/>
      <c r="V92" s="197"/>
      <c r="W92" s="197"/>
      <c r="X92" s="197"/>
      <c r="Y92" s="197"/>
    </row>
    <row r="93" spans="1:26" s="53" customFormat="1" x14ac:dyDescent="0.25">
      <c r="A93" s="197"/>
      <c r="B93" s="197"/>
      <c r="C93" s="197"/>
      <c r="D93" s="197"/>
      <c r="E93" s="197"/>
      <c r="F93" s="197"/>
      <c r="G93" s="197"/>
      <c r="H93" s="197"/>
      <c r="I93" s="197"/>
      <c r="J93" s="197"/>
      <c r="K93" s="197"/>
      <c r="L93" s="197"/>
      <c r="M93" s="197"/>
      <c r="N93" s="197"/>
      <c r="O93" s="197"/>
      <c r="P93" s="197"/>
      <c r="Q93" s="197"/>
      <c r="R93" s="197"/>
      <c r="S93" s="197"/>
      <c r="T93" s="197"/>
      <c r="U93" s="197"/>
      <c r="V93" s="197"/>
      <c r="W93" s="197"/>
      <c r="X93" s="197"/>
      <c r="Y93" s="197"/>
    </row>
    <row r="94" spans="1:26" s="53" customFormat="1" x14ac:dyDescent="0.25">
      <c r="A94" s="197"/>
      <c r="B94" s="197"/>
      <c r="C94" s="197"/>
      <c r="D94" s="197"/>
      <c r="E94" s="197"/>
      <c r="F94" s="197"/>
      <c r="G94" s="197"/>
      <c r="H94" s="197"/>
      <c r="I94" s="197"/>
      <c r="J94" s="197"/>
      <c r="K94" s="197"/>
      <c r="L94" s="197"/>
      <c r="M94" s="197"/>
      <c r="N94" s="197"/>
      <c r="O94" s="197"/>
      <c r="P94" s="197"/>
      <c r="Q94" s="197"/>
      <c r="R94" s="197"/>
      <c r="S94" s="197"/>
      <c r="T94" s="197"/>
      <c r="U94" s="197"/>
      <c r="V94" s="197"/>
      <c r="W94" s="197"/>
      <c r="X94" s="197"/>
      <c r="Y94" s="197"/>
    </row>
    <row r="95" spans="1:26" s="53" customFormat="1" x14ac:dyDescent="0.25">
      <c r="A95" s="197"/>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row>
    <row r="96" spans="1:26" s="53" customFormat="1" x14ac:dyDescent="0.25">
      <c r="A96" s="197"/>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row>
    <row r="97" spans="1:25" s="53" customFormat="1" x14ac:dyDescent="0.25">
      <c r="A97" s="197"/>
      <c r="B97" s="197"/>
      <c r="C97" s="197"/>
      <c r="D97" s="197"/>
      <c r="E97" s="197"/>
      <c r="F97" s="197"/>
      <c r="G97" s="197"/>
      <c r="H97" s="197"/>
      <c r="I97" s="197"/>
      <c r="J97" s="197"/>
      <c r="K97" s="197"/>
      <c r="L97" s="197"/>
      <c r="M97" s="197"/>
      <c r="N97" s="197"/>
      <c r="O97" s="197"/>
      <c r="P97" s="197"/>
      <c r="Q97" s="197"/>
      <c r="R97" s="197"/>
      <c r="S97" s="197"/>
      <c r="T97" s="197"/>
      <c r="U97" s="197"/>
      <c r="V97" s="197"/>
      <c r="W97" s="197"/>
      <c r="X97" s="197"/>
      <c r="Y97" s="197"/>
    </row>
    <row r="98" spans="1:25" s="53" customFormat="1" x14ac:dyDescent="0.25">
      <c r="A98" s="197"/>
      <c r="B98" s="197"/>
      <c r="C98" s="197"/>
      <c r="D98" s="197"/>
      <c r="E98" s="197"/>
      <c r="F98" s="197"/>
      <c r="G98" s="197"/>
      <c r="H98" s="197"/>
      <c r="I98" s="197"/>
      <c r="J98" s="197"/>
      <c r="K98" s="197"/>
      <c r="L98" s="197"/>
      <c r="M98" s="197"/>
      <c r="N98" s="197"/>
      <c r="O98" s="197"/>
      <c r="P98" s="197"/>
      <c r="Q98" s="197"/>
      <c r="R98" s="197"/>
      <c r="S98" s="197"/>
      <c r="T98" s="197"/>
      <c r="U98" s="197"/>
      <c r="V98" s="197"/>
      <c r="W98" s="197"/>
      <c r="X98" s="197"/>
      <c r="Y98" s="197"/>
    </row>
    <row r="99" spans="1:25" s="53" customFormat="1" x14ac:dyDescent="0.25">
      <c r="A99" s="197"/>
      <c r="B99" s="197"/>
      <c r="C99" s="197"/>
      <c r="D99" s="197"/>
      <c r="E99" s="197"/>
      <c r="F99" s="197"/>
      <c r="G99" s="197"/>
      <c r="H99" s="197"/>
      <c r="I99" s="197"/>
      <c r="J99" s="197"/>
      <c r="K99" s="197"/>
      <c r="L99" s="197"/>
      <c r="M99" s="197"/>
      <c r="N99" s="197"/>
      <c r="O99" s="197"/>
      <c r="P99" s="197"/>
      <c r="Q99" s="197"/>
      <c r="R99" s="197"/>
      <c r="S99" s="197"/>
      <c r="T99" s="197"/>
      <c r="U99" s="197"/>
      <c r="V99" s="197"/>
      <c r="W99" s="197"/>
      <c r="X99" s="197"/>
      <c r="Y99" s="197"/>
    </row>
    <row r="100" spans="1:25" s="53" customFormat="1" x14ac:dyDescent="0.25">
      <c r="A100" s="197"/>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row>
    <row r="101" spans="1:25" s="53" customFormat="1" x14ac:dyDescent="0.25">
      <c r="A101" s="197"/>
      <c r="B101" s="197"/>
      <c r="C101" s="197"/>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row>
    <row r="102" spans="1:25" s="53" customFormat="1" x14ac:dyDescent="0.25">
      <c r="A102" s="197"/>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row>
    <row r="103" spans="1:25" s="53" customFormat="1" x14ac:dyDescent="0.25">
      <c r="A103" s="197"/>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row>
    <row r="104" spans="1:25" s="53" customFormat="1" x14ac:dyDescent="0.25">
      <c r="A104" s="197"/>
      <c r="B104" s="197"/>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row>
    <row r="105" spans="1:25" s="53" customFormat="1" x14ac:dyDescent="0.25">
      <c r="A105" s="197"/>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row>
    <row r="106" spans="1:25" s="53" customFormat="1" x14ac:dyDescent="0.25">
      <c r="A106" s="197"/>
      <c r="B106" s="197"/>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row>
    <row r="107" spans="1:25" s="53" customFormat="1" x14ac:dyDescent="0.25">
      <c r="A107" s="197"/>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row>
    <row r="108" spans="1:25" s="53" customFormat="1" x14ac:dyDescent="0.25">
      <c r="A108" s="197"/>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row>
    <row r="109" spans="1:25" s="53" customFormat="1" x14ac:dyDescent="0.25">
      <c r="A109" s="197"/>
      <c r="B109" s="197"/>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row>
    <row r="110" spans="1:25" s="53" customFormat="1" x14ac:dyDescent="0.25">
      <c r="A110" s="197"/>
      <c r="B110" s="197"/>
      <c r="C110" s="197"/>
      <c r="D110" s="197"/>
      <c r="E110" s="197"/>
      <c r="F110" s="197"/>
      <c r="G110" s="197"/>
      <c r="H110" s="197"/>
      <c r="I110" s="197"/>
      <c r="J110" s="197"/>
      <c r="K110" s="197"/>
      <c r="L110" s="197"/>
      <c r="M110" s="197"/>
      <c r="N110" s="197"/>
      <c r="O110" s="197"/>
      <c r="P110" s="197"/>
      <c r="Q110" s="197"/>
      <c r="R110" s="197"/>
      <c r="S110" s="197"/>
      <c r="T110" s="197"/>
      <c r="U110" s="197"/>
      <c r="V110" s="197"/>
      <c r="W110" s="197"/>
      <c r="X110" s="197"/>
      <c r="Y110" s="197"/>
    </row>
    <row r="111" spans="1:25" s="53" customFormat="1" x14ac:dyDescent="0.25">
      <c r="A111" s="197"/>
      <c r="B111" s="197"/>
      <c r="C111" s="197"/>
      <c r="D111" s="197"/>
      <c r="E111" s="197"/>
      <c r="F111" s="197"/>
      <c r="G111" s="197"/>
      <c r="H111" s="197"/>
      <c r="I111" s="197"/>
      <c r="J111" s="197"/>
      <c r="K111" s="197"/>
      <c r="L111" s="197"/>
      <c r="M111" s="197"/>
      <c r="N111" s="197"/>
      <c r="O111" s="197"/>
      <c r="P111" s="197"/>
      <c r="Q111" s="197"/>
      <c r="R111" s="197"/>
      <c r="S111" s="197"/>
      <c r="T111" s="197"/>
      <c r="U111" s="197"/>
      <c r="V111" s="197"/>
      <c r="W111" s="197"/>
      <c r="X111" s="197"/>
      <c r="Y111" s="197"/>
    </row>
    <row r="112" spans="1:25" s="53" customFormat="1" x14ac:dyDescent="0.25">
      <c r="A112" s="197"/>
      <c r="B112" s="197"/>
      <c r="C112" s="197"/>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row>
    <row r="113" spans="1:25" x14ac:dyDescent="0.25">
      <c r="A113" s="197"/>
      <c r="B113" s="197"/>
      <c r="C113" s="197"/>
      <c r="D113" s="197"/>
      <c r="E113" s="197"/>
      <c r="F113" s="197"/>
      <c r="G113" s="197"/>
      <c r="H113" s="197"/>
      <c r="I113" s="197"/>
      <c r="J113" s="197"/>
      <c r="K113" s="197"/>
      <c r="L113" s="197"/>
      <c r="M113" s="197"/>
      <c r="N113" s="197"/>
      <c r="O113" s="197"/>
      <c r="P113" s="197"/>
      <c r="Q113" s="197"/>
      <c r="R113" s="197"/>
      <c r="S113" s="197"/>
      <c r="T113" s="197"/>
      <c r="U113" s="197"/>
      <c r="V113" s="197"/>
      <c r="W113" s="197"/>
      <c r="X113" s="197"/>
      <c r="Y113" s="197"/>
    </row>
    <row r="114" spans="1:25" x14ac:dyDescent="0.25">
      <c r="A114" s="197"/>
      <c r="B114" s="197"/>
      <c r="C114" s="197"/>
      <c r="D114" s="197"/>
      <c r="E114" s="197"/>
      <c r="F114" s="197"/>
      <c r="G114" s="197"/>
      <c r="H114" s="197"/>
      <c r="I114" s="197"/>
      <c r="J114" s="197"/>
      <c r="K114" s="197"/>
      <c r="L114" s="197"/>
      <c r="M114" s="197"/>
      <c r="N114" s="197"/>
      <c r="O114" s="197"/>
      <c r="P114" s="197"/>
      <c r="Q114" s="197"/>
      <c r="R114" s="197"/>
      <c r="S114" s="197"/>
      <c r="T114" s="197"/>
      <c r="U114" s="197"/>
      <c r="V114" s="197"/>
      <c r="W114" s="197"/>
      <c r="X114" s="197"/>
      <c r="Y114" s="197"/>
    </row>
    <row r="115" spans="1:25" x14ac:dyDescent="0.25">
      <c r="A115" s="197"/>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row>
    <row r="116" spans="1:25" x14ac:dyDescent="0.25">
      <c r="A116" s="197"/>
      <c r="B116" s="197"/>
      <c r="C116" s="197"/>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row>
    <row r="117" spans="1:25" s="54" customFormat="1" x14ac:dyDescent="0.25">
      <c r="A117" s="197"/>
      <c r="B117" s="197"/>
      <c r="C117" s="197"/>
      <c r="D117" s="197"/>
      <c r="E117" s="197"/>
      <c r="F117" s="197"/>
      <c r="G117" s="197"/>
      <c r="H117" s="197"/>
      <c r="I117" s="197"/>
      <c r="J117" s="197"/>
      <c r="K117" s="197"/>
      <c r="L117" s="197"/>
      <c r="M117" s="197"/>
      <c r="N117" s="197"/>
      <c r="O117" s="197"/>
      <c r="P117" s="197"/>
      <c r="Q117" s="197"/>
      <c r="R117" s="197"/>
      <c r="S117" s="197"/>
      <c r="T117" s="197"/>
      <c r="U117" s="197"/>
      <c r="V117" s="197"/>
      <c r="W117" s="197"/>
      <c r="X117" s="197"/>
      <c r="Y117" s="197"/>
    </row>
    <row r="118" spans="1:25" x14ac:dyDescent="0.25">
      <c r="A118" s="197"/>
      <c r="B118" s="197"/>
      <c r="C118" s="197"/>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97"/>
    </row>
    <row r="120" spans="1:25" x14ac:dyDescent="0.25">
      <c r="A120" s="171" t="s">
        <v>72</v>
      </c>
      <c r="B120" s="171"/>
      <c r="C120" s="171"/>
      <c r="D120" s="171"/>
      <c r="E120" s="171"/>
      <c r="F120" s="171"/>
      <c r="G120" s="171"/>
      <c r="H120" s="171"/>
      <c r="I120" s="171"/>
      <c r="J120" s="171"/>
      <c r="K120" s="171"/>
      <c r="L120" s="171"/>
      <c r="M120" s="171"/>
      <c r="N120" s="171"/>
      <c r="O120" s="171"/>
      <c r="P120" s="171"/>
      <c r="Q120" s="171"/>
      <c r="R120" s="171"/>
      <c r="S120" s="171"/>
      <c r="T120" s="171"/>
      <c r="U120" s="171"/>
    </row>
    <row r="121" spans="1:25"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3" spans="1:25" ht="15.75" thickBot="1" x14ac:dyDescent="0.3"/>
    <row r="124" spans="1:25" x14ac:dyDescent="0.25">
      <c r="A124" s="232" t="str">
        <f>CONCATENATE(Arkusz18!C2," - ",Arkusz18!B2," r.")</f>
        <v>01.01.2015 - 30.09.2015 r.</v>
      </c>
      <c r="B124" s="233"/>
      <c r="C124" s="233"/>
      <c r="D124" s="233"/>
      <c r="E124" s="233"/>
      <c r="F124" s="233"/>
      <c r="G124" s="233"/>
      <c r="H124" s="233"/>
      <c r="I124" s="234"/>
      <c r="M124" s="232" t="str">
        <f>CONCATENATE(Arkusz18!C2," - ",Arkusz18!B2," r.")</f>
        <v>01.01.2015 - 30.09.2015 r.</v>
      </c>
      <c r="N124" s="233"/>
      <c r="O124" s="233"/>
      <c r="P124" s="233"/>
      <c r="Q124" s="233"/>
      <c r="R124" s="233"/>
      <c r="S124" s="233"/>
      <c r="T124" s="233"/>
      <c r="U124" s="234"/>
    </row>
    <row r="125" spans="1:25" ht="15" customHeight="1" x14ac:dyDescent="0.25">
      <c r="A125" s="222" t="s">
        <v>57</v>
      </c>
      <c r="B125" s="223"/>
      <c r="C125" s="224"/>
      <c r="D125" s="218" t="s">
        <v>58</v>
      </c>
      <c r="E125" s="219"/>
      <c r="F125" s="218" t="s">
        <v>59</v>
      </c>
      <c r="G125" s="219"/>
      <c r="H125" s="218" t="s">
        <v>55</v>
      </c>
      <c r="I125" s="235"/>
      <c r="M125" s="222" t="s">
        <v>57</v>
      </c>
      <c r="N125" s="223"/>
      <c r="O125" s="224"/>
      <c r="P125" s="218" t="s">
        <v>60</v>
      </c>
      <c r="Q125" s="219"/>
      <c r="R125" s="218" t="s">
        <v>59</v>
      </c>
      <c r="S125" s="219"/>
      <c r="T125" s="218" t="s">
        <v>55</v>
      </c>
      <c r="U125" s="235"/>
    </row>
    <row r="126" spans="1:25" ht="46.5" customHeight="1" x14ac:dyDescent="0.25">
      <c r="A126" s="225"/>
      <c r="B126" s="226"/>
      <c r="C126" s="227"/>
      <c r="D126" s="220"/>
      <c r="E126" s="221"/>
      <c r="F126" s="220"/>
      <c r="G126" s="221"/>
      <c r="H126" s="220"/>
      <c r="I126" s="236"/>
      <c r="M126" s="225"/>
      <c r="N126" s="226"/>
      <c r="O126" s="227"/>
      <c r="P126" s="220"/>
      <c r="Q126" s="221"/>
      <c r="R126" s="220"/>
      <c r="S126" s="221"/>
      <c r="T126" s="220"/>
      <c r="U126" s="236"/>
    </row>
    <row r="127" spans="1:25" ht="15" customHeight="1" x14ac:dyDescent="0.25">
      <c r="A127" s="162" t="str">
        <f>Arkusz4!B2</f>
        <v>NIEMCY</v>
      </c>
      <c r="B127" s="163"/>
      <c r="C127" s="163"/>
      <c r="D127" s="164">
        <f>Arkusz4!C2</f>
        <v>2690</v>
      </c>
      <c r="E127" s="164"/>
      <c r="F127" s="164">
        <f>Arkusz4!D2</f>
        <v>2239</v>
      </c>
      <c r="G127" s="164"/>
      <c r="H127" s="164">
        <f>Arkusz4!E2</f>
        <v>97</v>
      </c>
      <c r="I127" s="164"/>
      <c r="M127" s="162" t="str">
        <f>Arkusz5!B2</f>
        <v>NIEMCY</v>
      </c>
      <c r="N127" s="163"/>
      <c r="O127" s="163"/>
      <c r="P127" s="164">
        <f>Arkusz5!C2</f>
        <v>49</v>
      </c>
      <c r="Q127" s="164"/>
      <c r="R127" s="164">
        <f>Arkusz5!D2</f>
        <v>37</v>
      </c>
      <c r="S127" s="164"/>
      <c r="T127" s="164">
        <f>Arkusz5!E2</f>
        <v>8</v>
      </c>
      <c r="U127" s="165"/>
    </row>
    <row r="128" spans="1:25" ht="15" customHeight="1" x14ac:dyDescent="0.25">
      <c r="A128" s="157" t="str">
        <f>Arkusz4!B3</f>
        <v>FRANCJA</v>
      </c>
      <c r="B128" s="158"/>
      <c r="C128" s="158"/>
      <c r="D128" s="159">
        <f>Arkusz4!C3</f>
        <v>625</v>
      </c>
      <c r="E128" s="159"/>
      <c r="F128" s="159">
        <f>Arkusz4!D3</f>
        <v>485</v>
      </c>
      <c r="G128" s="159"/>
      <c r="H128" s="159">
        <f>Arkusz4!E3</f>
        <v>15</v>
      </c>
      <c r="I128" s="159"/>
      <c r="M128" s="157" t="str">
        <f>Arkusz5!B3</f>
        <v>WĘGRY</v>
      </c>
      <c r="N128" s="158"/>
      <c r="O128" s="158"/>
      <c r="P128" s="159">
        <f>Arkusz5!C3</f>
        <v>28</v>
      </c>
      <c r="Q128" s="159"/>
      <c r="R128" s="159">
        <f>Arkusz5!D3</f>
        <v>10</v>
      </c>
      <c r="S128" s="159"/>
      <c r="T128" s="159">
        <f>Arkusz5!E3</f>
        <v>0</v>
      </c>
      <c r="U128" s="166"/>
    </row>
    <row r="129" spans="1:25" ht="15" customHeight="1" x14ac:dyDescent="0.25">
      <c r="A129" s="162" t="str">
        <f>Arkusz4!B4</f>
        <v>AUSTRIA</v>
      </c>
      <c r="B129" s="163"/>
      <c r="C129" s="163"/>
      <c r="D129" s="164">
        <f>Arkusz4!C4</f>
        <v>304</v>
      </c>
      <c r="E129" s="164"/>
      <c r="F129" s="164">
        <f>Arkusz4!D4</f>
        <v>251</v>
      </c>
      <c r="G129" s="164"/>
      <c r="H129" s="164">
        <f>Arkusz4!E4</f>
        <v>30</v>
      </c>
      <c r="I129" s="164"/>
      <c r="M129" s="162" t="str">
        <f>Arkusz5!B4</f>
        <v>FRANCJA</v>
      </c>
      <c r="N129" s="163"/>
      <c r="O129" s="163"/>
      <c r="P129" s="164">
        <f>Arkusz5!C4</f>
        <v>27</v>
      </c>
      <c r="Q129" s="164"/>
      <c r="R129" s="164">
        <f>Arkusz5!D4</f>
        <v>18</v>
      </c>
      <c r="S129" s="164"/>
      <c r="T129" s="164">
        <f>Arkusz5!E4</f>
        <v>0</v>
      </c>
      <c r="U129" s="165"/>
    </row>
    <row r="130" spans="1:25" ht="15" customHeight="1" x14ac:dyDescent="0.25">
      <c r="A130" s="157" t="str">
        <f>Arkusz4!B5</f>
        <v>SZWECJA</v>
      </c>
      <c r="B130" s="158"/>
      <c r="C130" s="158"/>
      <c r="D130" s="159">
        <f>Arkusz4!C5</f>
        <v>213</v>
      </c>
      <c r="E130" s="159"/>
      <c r="F130" s="159">
        <f>Arkusz4!D5</f>
        <v>155</v>
      </c>
      <c r="G130" s="159"/>
      <c r="H130" s="159">
        <f>Arkusz4!E5</f>
        <v>14</v>
      </c>
      <c r="I130" s="159"/>
      <c r="M130" s="157" t="str">
        <f>Arkusz5!B5</f>
        <v>WŁOCHY</v>
      </c>
      <c r="N130" s="158"/>
      <c r="O130" s="158"/>
      <c r="P130" s="159">
        <f>Arkusz5!C5</f>
        <v>15</v>
      </c>
      <c r="Q130" s="159"/>
      <c r="R130" s="159">
        <f>Arkusz5!D5</f>
        <v>9</v>
      </c>
      <c r="S130" s="159"/>
      <c r="T130" s="159">
        <f>Arkusz5!E5</f>
        <v>0</v>
      </c>
      <c r="U130" s="166"/>
    </row>
    <row r="131" spans="1:25" ht="15" customHeight="1" x14ac:dyDescent="0.25">
      <c r="A131" s="162" t="str">
        <f>Arkusz4!B6</f>
        <v>BELGIA</v>
      </c>
      <c r="B131" s="163"/>
      <c r="C131" s="163"/>
      <c r="D131" s="164">
        <f>Arkusz4!C6</f>
        <v>159</v>
      </c>
      <c r="E131" s="164"/>
      <c r="F131" s="164">
        <f>Arkusz4!D6</f>
        <v>133</v>
      </c>
      <c r="G131" s="164"/>
      <c r="H131" s="164">
        <f>Arkusz4!E6</f>
        <v>9</v>
      </c>
      <c r="I131" s="164"/>
      <c r="M131" s="162" t="str">
        <f>Arkusz5!B6</f>
        <v>LITWA</v>
      </c>
      <c r="N131" s="163"/>
      <c r="O131" s="163"/>
      <c r="P131" s="164">
        <f>Arkusz5!C6</f>
        <v>12</v>
      </c>
      <c r="Q131" s="164"/>
      <c r="R131" s="164">
        <f>Arkusz5!D6</f>
        <v>2</v>
      </c>
      <c r="S131" s="164"/>
      <c r="T131" s="164">
        <f>Arkusz5!E6</f>
        <v>0</v>
      </c>
      <c r="U131" s="165"/>
    </row>
    <row r="132" spans="1:25" ht="15" customHeight="1" thickBot="1" x14ac:dyDescent="0.3">
      <c r="A132" s="216" t="str">
        <f>Arkusz4!B7</f>
        <v>Pozostałe</v>
      </c>
      <c r="B132" s="217"/>
      <c r="C132" s="217"/>
      <c r="D132" s="169">
        <f>Arkusz4!C7</f>
        <v>597</v>
      </c>
      <c r="E132" s="169"/>
      <c r="F132" s="169">
        <f>Arkusz4!D7</f>
        <v>479</v>
      </c>
      <c r="G132" s="169"/>
      <c r="H132" s="169">
        <f>Arkusz4!E7</f>
        <v>48</v>
      </c>
      <c r="I132" s="169"/>
      <c r="M132" s="216" t="str">
        <f>Arkusz5!B7</f>
        <v>Pozostałe</v>
      </c>
      <c r="N132" s="217"/>
      <c r="O132" s="217"/>
      <c r="P132" s="169">
        <f>Arkusz5!C7</f>
        <v>48</v>
      </c>
      <c r="Q132" s="169"/>
      <c r="R132" s="169">
        <f>Arkusz5!D7</f>
        <v>18</v>
      </c>
      <c r="S132" s="169"/>
      <c r="T132" s="169">
        <f>Arkusz5!E7</f>
        <v>2</v>
      </c>
      <c r="U132" s="172"/>
    </row>
    <row r="133" spans="1:25" ht="15.75" thickBot="1" x14ac:dyDescent="0.3">
      <c r="A133" s="214" t="s">
        <v>74</v>
      </c>
      <c r="B133" s="215"/>
      <c r="C133" s="215"/>
      <c r="D133" s="209">
        <f>SUM(D127:E132)</f>
        <v>4588</v>
      </c>
      <c r="E133" s="209"/>
      <c r="F133" s="209">
        <f>SUM(F127:G132)</f>
        <v>3742</v>
      </c>
      <c r="G133" s="209"/>
      <c r="H133" s="209">
        <f>SUM(H127:I132)</f>
        <v>213</v>
      </c>
      <c r="I133" s="210"/>
      <c r="M133" s="214" t="s">
        <v>74</v>
      </c>
      <c r="N133" s="215"/>
      <c r="O133" s="215"/>
      <c r="P133" s="209">
        <f>SUM(P127:Q132)</f>
        <v>179</v>
      </c>
      <c r="Q133" s="209"/>
      <c r="R133" s="209">
        <f t="shared" ref="R133" si="4">SUM(R127:S132)</f>
        <v>94</v>
      </c>
      <c r="S133" s="209"/>
      <c r="T133" s="209">
        <f t="shared" ref="T133" si="5">SUM(T127:U132)</f>
        <v>10</v>
      </c>
      <c r="U133" s="210"/>
    </row>
    <row r="135" spans="1:25" x14ac:dyDescent="0.25">
      <c r="A135" s="170" t="s">
        <v>168</v>
      </c>
      <c r="B135" s="170"/>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row>
    <row r="136" spans="1:25" x14ac:dyDescent="0.25">
      <c r="A136" s="170"/>
      <c r="B136" s="170"/>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row>
    <row r="137" spans="1:25" x14ac:dyDescent="0.25">
      <c r="A137" s="170"/>
      <c r="B137" s="170"/>
      <c r="C137" s="170"/>
      <c r="D137" s="170"/>
      <c r="E137" s="170"/>
      <c r="F137" s="170"/>
      <c r="G137" s="170"/>
      <c r="H137" s="170"/>
      <c r="I137" s="170"/>
      <c r="J137" s="170"/>
      <c r="K137" s="170"/>
      <c r="L137" s="170"/>
      <c r="M137" s="170"/>
      <c r="N137" s="170"/>
      <c r="O137" s="170"/>
      <c r="P137" s="170"/>
      <c r="Q137" s="170"/>
      <c r="R137" s="170"/>
      <c r="S137" s="170"/>
      <c r="T137" s="170"/>
      <c r="U137" s="170"/>
      <c r="V137" s="170"/>
      <c r="W137" s="170"/>
      <c r="X137" s="170"/>
      <c r="Y137" s="170"/>
    </row>
    <row r="138" spans="1:25" x14ac:dyDescent="0.25">
      <c r="A138" s="170"/>
      <c r="B138" s="170"/>
      <c r="C138" s="170"/>
      <c r="D138" s="170"/>
      <c r="E138" s="170"/>
      <c r="F138" s="170"/>
      <c r="G138" s="170"/>
      <c r="H138" s="170"/>
      <c r="I138" s="170"/>
      <c r="J138" s="170"/>
      <c r="K138" s="170"/>
      <c r="L138" s="170"/>
      <c r="M138" s="170"/>
      <c r="N138" s="170"/>
      <c r="O138" s="170"/>
      <c r="P138" s="170"/>
      <c r="Q138" s="170"/>
      <c r="R138" s="170"/>
      <c r="S138" s="170"/>
      <c r="T138" s="170"/>
      <c r="U138" s="170"/>
      <c r="V138" s="170"/>
      <c r="W138" s="170"/>
      <c r="X138" s="170"/>
      <c r="Y138" s="170"/>
    </row>
    <row r="139" spans="1:25" x14ac:dyDescent="0.25">
      <c r="A139" s="170"/>
      <c r="B139" s="170"/>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row>
    <row r="140" spans="1:25" x14ac:dyDescent="0.25">
      <c r="A140" s="170"/>
      <c r="B140" s="170"/>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170"/>
      <c r="Y140" s="170"/>
    </row>
    <row r="141" spans="1:25" x14ac:dyDescent="0.25">
      <c r="A141" s="170"/>
      <c r="B141" s="170"/>
      <c r="C141" s="170"/>
      <c r="D141" s="170"/>
      <c r="E141" s="170"/>
      <c r="F141" s="170"/>
      <c r="G141" s="170"/>
      <c r="H141" s="170"/>
      <c r="I141" s="170"/>
      <c r="J141" s="170"/>
      <c r="K141" s="170"/>
      <c r="L141" s="170"/>
      <c r="M141" s="170"/>
      <c r="N141" s="170"/>
      <c r="O141" s="170"/>
      <c r="P141" s="170"/>
      <c r="Q141" s="170"/>
      <c r="R141" s="170"/>
      <c r="S141" s="170"/>
      <c r="T141" s="170"/>
      <c r="U141" s="170"/>
      <c r="V141" s="170"/>
      <c r="W141" s="170"/>
      <c r="X141" s="170"/>
      <c r="Y141" s="170"/>
    </row>
    <row r="142" spans="1:25" s="54" customFormat="1" x14ac:dyDescent="0.25">
      <c r="A142" s="170"/>
      <c r="B142" s="170"/>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row>
    <row r="143" spans="1:25" x14ac:dyDescent="0.25">
      <c r="A143" s="170"/>
      <c r="B143" s="170"/>
      <c r="C143" s="170"/>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row>
    <row r="145" spans="1:26" ht="15" customHeight="1" x14ac:dyDescent="0.25">
      <c r="A145" s="213" t="s">
        <v>73</v>
      </c>
      <c r="B145" s="213"/>
      <c r="C145" s="213"/>
      <c r="D145" s="213"/>
      <c r="E145" s="213"/>
      <c r="F145" s="213"/>
      <c r="G145" s="213"/>
      <c r="H145" s="213"/>
      <c r="I145" s="213"/>
      <c r="J145" s="213"/>
      <c r="K145" s="213"/>
      <c r="L145" s="213"/>
      <c r="M145" s="213"/>
      <c r="N145" s="213"/>
      <c r="O145" s="213"/>
      <c r="P145" s="213"/>
      <c r="Q145" s="213"/>
      <c r="R145" s="213"/>
      <c r="S145" s="213"/>
      <c r="T145" s="213"/>
      <c r="U145" s="213"/>
      <c r="V145" s="213"/>
      <c r="W145" s="213"/>
      <c r="X145" s="213"/>
      <c r="Y145" s="213"/>
      <c r="Z145" s="213"/>
    </row>
    <row r="146" spans="1:26" x14ac:dyDescent="0.25">
      <c r="A146" s="22"/>
      <c r="B146" s="22"/>
      <c r="C146" s="22"/>
      <c r="D146" s="22"/>
      <c r="E146" s="22"/>
      <c r="F146" s="22"/>
      <c r="G146" s="22"/>
      <c r="H146" s="22"/>
      <c r="I146" s="22"/>
      <c r="J146" s="22"/>
      <c r="K146" s="22"/>
      <c r="L146" s="22"/>
      <c r="M146" s="22"/>
      <c r="N146" s="22"/>
      <c r="O146" s="22"/>
      <c r="P146" s="22"/>
      <c r="Q146" s="22"/>
      <c r="R146" s="22"/>
      <c r="S146" s="22"/>
      <c r="T146" s="22"/>
      <c r="U146" s="22"/>
    </row>
    <row r="147" spans="1:26" x14ac:dyDescent="0.25">
      <c r="A147" s="171" t="s">
        <v>61</v>
      </c>
      <c r="B147" s="171"/>
      <c r="C147" s="171"/>
      <c r="D147" s="171"/>
      <c r="E147" s="171"/>
      <c r="F147" s="171"/>
      <c r="G147" s="171"/>
      <c r="H147" s="171"/>
      <c r="I147" s="171"/>
      <c r="J147" s="171"/>
      <c r="K147" s="171"/>
      <c r="L147" s="171"/>
      <c r="M147" s="171"/>
      <c r="N147" s="171"/>
      <c r="O147" s="171"/>
      <c r="P147" s="171"/>
      <c r="Q147" s="171"/>
      <c r="R147" s="171"/>
      <c r="S147" s="171"/>
      <c r="T147" s="171"/>
      <c r="U147" s="17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6" ht="15.75" thickBot="1" x14ac:dyDescent="0.3">
      <c r="A149" s="21"/>
      <c r="B149" s="21"/>
      <c r="C149" s="21"/>
      <c r="D149" s="21"/>
      <c r="E149" s="21"/>
      <c r="F149" s="21"/>
      <c r="G149" s="21"/>
      <c r="H149" s="21"/>
      <c r="I149" s="21"/>
      <c r="J149" s="21"/>
      <c r="K149" s="21"/>
      <c r="L149" s="21"/>
      <c r="M149" s="21"/>
      <c r="N149" s="21"/>
      <c r="O149" s="21"/>
      <c r="P149" s="21"/>
      <c r="Q149" s="21"/>
      <c r="R149" s="21"/>
      <c r="S149" s="21"/>
      <c r="T149" s="21"/>
      <c r="U149" s="21"/>
    </row>
    <row r="150" spans="1:26" x14ac:dyDescent="0.25">
      <c r="C150" s="123" t="s">
        <v>0</v>
      </c>
      <c r="D150" s="124"/>
      <c r="E150" s="124"/>
      <c r="F150" s="124"/>
      <c r="G150" s="211" t="str">
        <f>CONCATENATE(Arkusz18!A2," - ",Arkusz18!B2," r.")</f>
        <v>01.09.2015 - 30.09.2015 r.</v>
      </c>
      <c r="H150" s="211"/>
      <c r="I150" s="211"/>
      <c r="J150" s="211"/>
      <c r="K150" s="211"/>
      <c r="L150" s="211"/>
      <c r="M150" s="211"/>
      <c r="N150" s="211"/>
      <c r="O150" s="211"/>
      <c r="P150" s="211"/>
      <c r="Q150" s="211"/>
      <c r="R150" s="211"/>
      <c r="S150" s="211"/>
      <c r="T150" s="211"/>
      <c r="U150" s="212"/>
    </row>
    <row r="151" spans="1:26" ht="72" customHeight="1" x14ac:dyDescent="0.25">
      <c r="C151" s="167"/>
      <c r="D151" s="168"/>
      <c r="E151" s="168"/>
      <c r="F151" s="168"/>
      <c r="G151" s="173" t="s">
        <v>62</v>
      </c>
      <c r="H151" s="174"/>
      <c r="I151" s="175"/>
      <c r="J151" s="173" t="s">
        <v>63</v>
      </c>
      <c r="K151" s="174"/>
      <c r="L151" s="175"/>
      <c r="M151" s="173" t="s">
        <v>64</v>
      </c>
      <c r="N151" s="174"/>
      <c r="O151" s="175"/>
      <c r="P151" s="173" t="s">
        <v>76</v>
      </c>
      <c r="Q151" s="174"/>
      <c r="R151" s="175"/>
      <c r="S151" s="173" t="s">
        <v>65</v>
      </c>
      <c r="T151" s="174"/>
      <c r="U151" s="176"/>
    </row>
    <row r="152" spans="1:26" x14ac:dyDescent="0.25">
      <c r="C152" s="192" t="str">
        <f>Arkusz6!B2</f>
        <v>ROSJA</v>
      </c>
      <c r="D152" s="193"/>
      <c r="E152" s="193"/>
      <c r="F152" s="193"/>
      <c r="G152" s="125">
        <f>Arkusz6!C2</f>
        <v>6</v>
      </c>
      <c r="H152" s="125"/>
      <c r="I152" s="125"/>
      <c r="J152" s="125">
        <f>Arkusz6!D2</f>
        <v>8</v>
      </c>
      <c r="K152" s="125"/>
      <c r="L152" s="125"/>
      <c r="M152" s="125">
        <f>Arkusz6!E2</f>
        <v>1</v>
      </c>
      <c r="N152" s="125"/>
      <c r="O152" s="125"/>
      <c r="P152" s="125">
        <f>Arkusz6!F2</f>
        <v>85</v>
      </c>
      <c r="Q152" s="125"/>
      <c r="R152" s="125"/>
      <c r="S152" s="125">
        <f>Arkusz6!G2</f>
        <v>834</v>
      </c>
      <c r="T152" s="125"/>
      <c r="U152" s="125"/>
    </row>
    <row r="153" spans="1:26" ht="15" customHeight="1" x14ac:dyDescent="0.25">
      <c r="C153" s="160" t="str">
        <f>Arkusz6!B3</f>
        <v>UKRAINA</v>
      </c>
      <c r="D153" s="161"/>
      <c r="E153" s="161"/>
      <c r="F153" s="161"/>
      <c r="G153" s="128">
        <f>Arkusz6!C3</f>
        <v>0</v>
      </c>
      <c r="H153" s="128"/>
      <c r="I153" s="128"/>
      <c r="J153" s="128">
        <f>Arkusz6!D3</f>
        <v>3</v>
      </c>
      <c r="K153" s="128"/>
      <c r="L153" s="128"/>
      <c r="M153" s="128">
        <f>Arkusz6!E3</f>
        <v>0</v>
      </c>
      <c r="N153" s="128"/>
      <c r="O153" s="128"/>
      <c r="P153" s="128">
        <f>Arkusz6!F3</f>
        <v>141</v>
      </c>
      <c r="Q153" s="128"/>
      <c r="R153" s="128"/>
      <c r="S153" s="128">
        <f>Arkusz6!G3</f>
        <v>59</v>
      </c>
      <c r="T153" s="128"/>
      <c r="U153" s="128"/>
    </row>
    <row r="154" spans="1:26" ht="15" customHeight="1" x14ac:dyDescent="0.25">
      <c r="C154" s="192" t="str">
        <f>Arkusz6!B4</f>
        <v>GRUZJA</v>
      </c>
      <c r="D154" s="193"/>
      <c r="E154" s="193"/>
      <c r="F154" s="193"/>
      <c r="G154" s="125">
        <f>Arkusz6!C4</f>
        <v>0</v>
      </c>
      <c r="H154" s="125"/>
      <c r="I154" s="125"/>
      <c r="J154" s="125">
        <f>Arkusz6!D4</f>
        <v>0</v>
      </c>
      <c r="K154" s="125"/>
      <c r="L154" s="125"/>
      <c r="M154" s="125">
        <f>Arkusz6!E4</f>
        <v>0</v>
      </c>
      <c r="N154" s="125"/>
      <c r="O154" s="125"/>
      <c r="P154" s="125">
        <f>Arkusz6!F4</f>
        <v>0</v>
      </c>
      <c r="Q154" s="125"/>
      <c r="R154" s="125"/>
      <c r="S154" s="125">
        <f>Arkusz6!G4</f>
        <v>26</v>
      </c>
      <c r="T154" s="125"/>
      <c r="U154" s="125"/>
    </row>
    <row r="155" spans="1:26" ht="15" customHeight="1" x14ac:dyDescent="0.25">
      <c r="C155" s="160" t="str">
        <f>Arkusz6!B5</f>
        <v>TADŻYKISTAN</v>
      </c>
      <c r="D155" s="161"/>
      <c r="E155" s="161"/>
      <c r="F155" s="161"/>
      <c r="G155" s="128">
        <f>Arkusz6!C5</f>
        <v>0</v>
      </c>
      <c r="H155" s="128"/>
      <c r="I155" s="128"/>
      <c r="J155" s="128">
        <f>Arkusz6!D5</f>
        <v>0</v>
      </c>
      <c r="K155" s="128"/>
      <c r="L155" s="128"/>
      <c r="M155" s="128">
        <f>Arkusz6!E5</f>
        <v>0</v>
      </c>
      <c r="N155" s="128"/>
      <c r="O155" s="128"/>
      <c r="P155" s="128">
        <f>Arkusz6!F5</f>
        <v>1</v>
      </c>
      <c r="Q155" s="128"/>
      <c r="R155" s="128"/>
      <c r="S155" s="128">
        <f>Arkusz6!G5</f>
        <v>95</v>
      </c>
      <c r="T155" s="128"/>
      <c r="U155" s="128"/>
    </row>
    <row r="156" spans="1:26" ht="15" customHeight="1" x14ac:dyDescent="0.25">
      <c r="C156" s="192" t="str">
        <f>Arkusz6!B6</f>
        <v>SYRIA</v>
      </c>
      <c r="D156" s="193"/>
      <c r="E156" s="193"/>
      <c r="F156" s="193"/>
      <c r="G156" s="125">
        <f>Arkusz6!C6</f>
        <v>44</v>
      </c>
      <c r="H156" s="125"/>
      <c r="I156" s="125"/>
      <c r="J156" s="125">
        <f>Arkusz6!D6</f>
        <v>0</v>
      </c>
      <c r="K156" s="125"/>
      <c r="L156" s="125"/>
      <c r="M156" s="125">
        <f>Arkusz6!E6</f>
        <v>0</v>
      </c>
      <c r="N156" s="125"/>
      <c r="O156" s="125"/>
      <c r="P156" s="125">
        <f>Arkusz6!F6</f>
        <v>1</v>
      </c>
      <c r="Q156" s="125"/>
      <c r="R156" s="125"/>
      <c r="S156" s="125">
        <f>Arkusz6!G6</f>
        <v>7</v>
      </c>
      <c r="T156" s="125"/>
      <c r="U156" s="125"/>
    </row>
    <row r="157" spans="1:26" ht="15" customHeight="1" thickBot="1" x14ac:dyDescent="0.3">
      <c r="C157" s="205" t="str">
        <f>Arkusz6!B7</f>
        <v>Pozostałe</v>
      </c>
      <c r="D157" s="206"/>
      <c r="E157" s="206"/>
      <c r="F157" s="206"/>
      <c r="G157" s="129">
        <f>Arkusz6!C7</f>
        <v>13</v>
      </c>
      <c r="H157" s="129"/>
      <c r="I157" s="129"/>
      <c r="J157" s="129">
        <f>Arkusz6!D7</f>
        <v>5</v>
      </c>
      <c r="K157" s="129"/>
      <c r="L157" s="129"/>
      <c r="M157" s="129">
        <f>Arkusz6!E7</f>
        <v>1</v>
      </c>
      <c r="N157" s="129"/>
      <c r="O157" s="129"/>
      <c r="P157" s="129">
        <f>Arkusz6!F7</f>
        <v>19</v>
      </c>
      <c r="Q157" s="129"/>
      <c r="R157" s="129"/>
      <c r="S157" s="129">
        <f>Arkusz6!G7</f>
        <v>35</v>
      </c>
      <c r="T157" s="129"/>
      <c r="U157" s="129"/>
    </row>
    <row r="158" spans="1:26" ht="15.75" thickBot="1" x14ac:dyDescent="0.3">
      <c r="C158" s="207" t="s">
        <v>1</v>
      </c>
      <c r="D158" s="208"/>
      <c r="E158" s="208"/>
      <c r="F158" s="208"/>
      <c r="G158" s="118">
        <f>SUM(G152:I157)</f>
        <v>63</v>
      </c>
      <c r="H158" s="118"/>
      <c r="I158" s="118"/>
      <c r="J158" s="118">
        <f t="shared" ref="J158" si="6">SUM(J152:L157)</f>
        <v>16</v>
      </c>
      <c r="K158" s="118"/>
      <c r="L158" s="118"/>
      <c r="M158" s="118">
        <f t="shared" ref="M158" si="7">SUM(M152:O157)</f>
        <v>2</v>
      </c>
      <c r="N158" s="118"/>
      <c r="O158" s="118"/>
      <c r="P158" s="118">
        <f t="shared" ref="P158" si="8">SUM(P152:R157)</f>
        <v>247</v>
      </c>
      <c r="Q158" s="118"/>
      <c r="R158" s="118"/>
      <c r="S158" s="118">
        <f t="shared" ref="S158" si="9">SUM(S152:U157)</f>
        <v>1056</v>
      </c>
      <c r="T158" s="118"/>
      <c r="U158" s="135"/>
      <c r="W158" s="58"/>
    </row>
    <row r="161" spans="1:25" ht="15.75" thickBot="1" x14ac:dyDescent="0.3"/>
    <row r="162" spans="1:25" ht="15" customHeight="1" x14ac:dyDescent="0.25">
      <c r="C162" s="123" t="s">
        <v>0</v>
      </c>
      <c r="D162" s="124"/>
      <c r="E162" s="124"/>
      <c r="F162" s="124"/>
      <c r="G162" s="211" t="str">
        <f>CONCATENATE(Arkusz18!C2," - ",Arkusz18!B2," r.")</f>
        <v>01.01.2015 - 30.09.2015 r.</v>
      </c>
      <c r="H162" s="211"/>
      <c r="I162" s="211"/>
      <c r="J162" s="211"/>
      <c r="K162" s="211"/>
      <c r="L162" s="211"/>
      <c r="M162" s="211"/>
      <c r="N162" s="211"/>
      <c r="O162" s="211"/>
      <c r="P162" s="211"/>
      <c r="Q162" s="211"/>
      <c r="R162" s="211"/>
      <c r="S162" s="211"/>
      <c r="T162" s="211"/>
      <c r="U162" s="212"/>
    </row>
    <row r="163" spans="1:25" ht="70.5" customHeight="1" x14ac:dyDescent="0.25">
      <c r="C163" s="167"/>
      <c r="D163" s="168"/>
      <c r="E163" s="168"/>
      <c r="F163" s="168"/>
      <c r="G163" s="173" t="s">
        <v>62</v>
      </c>
      <c r="H163" s="174"/>
      <c r="I163" s="175"/>
      <c r="J163" s="173" t="s">
        <v>63</v>
      </c>
      <c r="K163" s="174"/>
      <c r="L163" s="175"/>
      <c r="M163" s="173" t="s">
        <v>64</v>
      </c>
      <c r="N163" s="174"/>
      <c r="O163" s="175"/>
      <c r="P163" s="173" t="s">
        <v>76</v>
      </c>
      <c r="Q163" s="174"/>
      <c r="R163" s="175"/>
      <c r="S163" s="173" t="s">
        <v>65</v>
      </c>
      <c r="T163" s="174"/>
      <c r="U163" s="176"/>
    </row>
    <row r="164" spans="1:25" ht="15" customHeight="1" x14ac:dyDescent="0.25">
      <c r="C164" s="192" t="str">
        <f>Arkusz7!B2</f>
        <v>ROSJA</v>
      </c>
      <c r="D164" s="193"/>
      <c r="E164" s="193"/>
      <c r="F164" s="193"/>
      <c r="G164" s="125">
        <f>Arkusz7!C2</f>
        <v>20</v>
      </c>
      <c r="H164" s="125"/>
      <c r="I164" s="125"/>
      <c r="J164" s="125">
        <f>Arkusz7!D2</f>
        <v>82</v>
      </c>
      <c r="K164" s="125"/>
      <c r="L164" s="125"/>
      <c r="M164" s="125">
        <f>Arkusz7!E2</f>
        <v>80</v>
      </c>
      <c r="N164" s="125"/>
      <c r="O164" s="125"/>
      <c r="P164" s="125">
        <f>Arkusz7!F2</f>
        <v>519</v>
      </c>
      <c r="Q164" s="125"/>
      <c r="R164" s="125"/>
      <c r="S164" s="125">
        <f>Arkusz7!G2</f>
        <v>4193</v>
      </c>
      <c r="T164" s="125"/>
      <c r="U164" s="125"/>
    </row>
    <row r="165" spans="1:25" ht="15" customHeight="1" x14ac:dyDescent="0.25">
      <c r="C165" s="160" t="str">
        <f>Arkusz7!B3</f>
        <v>UKRAINA</v>
      </c>
      <c r="D165" s="161"/>
      <c r="E165" s="161"/>
      <c r="F165" s="161"/>
      <c r="G165" s="128">
        <f>Arkusz7!C3</f>
        <v>0</v>
      </c>
      <c r="H165" s="128"/>
      <c r="I165" s="128"/>
      <c r="J165" s="128">
        <f>Arkusz7!D3</f>
        <v>5</v>
      </c>
      <c r="K165" s="128"/>
      <c r="L165" s="128"/>
      <c r="M165" s="128">
        <f>Arkusz7!E3</f>
        <v>4</v>
      </c>
      <c r="N165" s="128"/>
      <c r="O165" s="128"/>
      <c r="P165" s="128">
        <f>Arkusz7!F3</f>
        <v>1431</v>
      </c>
      <c r="Q165" s="128"/>
      <c r="R165" s="128"/>
      <c r="S165" s="128">
        <f>Arkusz7!G3</f>
        <v>597</v>
      </c>
      <c r="T165" s="128"/>
      <c r="U165" s="128"/>
    </row>
    <row r="166" spans="1:25" ht="15" customHeight="1" x14ac:dyDescent="0.25">
      <c r="C166" s="192" t="str">
        <f>Arkusz7!B4</f>
        <v>GRUZJA</v>
      </c>
      <c r="D166" s="193"/>
      <c r="E166" s="193"/>
      <c r="F166" s="193"/>
      <c r="G166" s="125">
        <f>Arkusz7!C4</f>
        <v>0</v>
      </c>
      <c r="H166" s="125"/>
      <c r="I166" s="125"/>
      <c r="J166" s="125">
        <f>Arkusz7!D4</f>
        <v>0</v>
      </c>
      <c r="K166" s="125"/>
      <c r="L166" s="125"/>
      <c r="M166" s="125">
        <f>Arkusz7!E4</f>
        <v>6</v>
      </c>
      <c r="N166" s="125"/>
      <c r="O166" s="125"/>
      <c r="P166" s="125">
        <f>Arkusz7!F4</f>
        <v>99</v>
      </c>
      <c r="Q166" s="125"/>
      <c r="R166" s="125"/>
      <c r="S166" s="125">
        <f>Arkusz7!G4</f>
        <v>284</v>
      </c>
      <c r="T166" s="125"/>
      <c r="U166" s="125"/>
    </row>
    <row r="167" spans="1:25" ht="15" customHeight="1" x14ac:dyDescent="0.25">
      <c r="C167" s="160" t="str">
        <f>Arkusz7!B5</f>
        <v>TADŻYKISTAN</v>
      </c>
      <c r="D167" s="161"/>
      <c r="E167" s="161"/>
      <c r="F167" s="161"/>
      <c r="G167" s="128">
        <f>Arkusz7!C5</f>
        <v>0</v>
      </c>
      <c r="H167" s="128"/>
      <c r="I167" s="128"/>
      <c r="J167" s="128">
        <f>Arkusz7!D5</f>
        <v>0</v>
      </c>
      <c r="K167" s="128"/>
      <c r="L167" s="128"/>
      <c r="M167" s="128">
        <f>Arkusz7!E5</f>
        <v>0</v>
      </c>
      <c r="N167" s="128"/>
      <c r="O167" s="128"/>
      <c r="P167" s="128">
        <f>Arkusz7!F5</f>
        <v>13</v>
      </c>
      <c r="Q167" s="128"/>
      <c r="R167" s="128"/>
      <c r="S167" s="128">
        <f>Arkusz7!G5</f>
        <v>290</v>
      </c>
      <c r="T167" s="128"/>
      <c r="U167" s="128"/>
    </row>
    <row r="168" spans="1:25" ht="15" customHeight="1" x14ac:dyDescent="0.25">
      <c r="C168" s="192" t="str">
        <f>Arkusz7!B6</f>
        <v>SYRIA</v>
      </c>
      <c r="D168" s="193"/>
      <c r="E168" s="193"/>
      <c r="F168" s="193"/>
      <c r="G168" s="125">
        <f>Arkusz7!C6</f>
        <v>195</v>
      </c>
      <c r="H168" s="125"/>
      <c r="I168" s="125"/>
      <c r="J168" s="125">
        <f>Arkusz7!D6</f>
        <v>2</v>
      </c>
      <c r="K168" s="125"/>
      <c r="L168" s="125"/>
      <c r="M168" s="125">
        <f>Arkusz7!E6</f>
        <v>0</v>
      </c>
      <c r="N168" s="125"/>
      <c r="O168" s="125"/>
      <c r="P168" s="125">
        <f>Arkusz7!F6</f>
        <v>1</v>
      </c>
      <c r="Q168" s="125"/>
      <c r="R168" s="125"/>
      <c r="S168" s="125">
        <f>Arkusz7!G6</f>
        <v>76</v>
      </c>
      <c r="T168" s="125"/>
      <c r="U168" s="125"/>
    </row>
    <row r="169" spans="1:25" ht="15" customHeight="1" thickBot="1" x14ac:dyDescent="0.3">
      <c r="C169" s="205" t="str">
        <f>Arkusz7!B7</f>
        <v>Pozostałe</v>
      </c>
      <c r="D169" s="206"/>
      <c r="E169" s="206"/>
      <c r="F169" s="206"/>
      <c r="G169" s="129">
        <f>Arkusz7!C7</f>
        <v>97</v>
      </c>
      <c r="H169" s="129"/>
      <c r="I169" s="129"/>
      <c r="J169" s="129">
        <f>Arkusz7!D7</f>
        <v>45</v>
      </c>
      <c r="K169" s="129"/>
      <c r="L169" s="129"/>
      <c r="M169" s="129">
        <f>Arkusz7!E7</f>
        <v>16</v>
      </c>
      <c r="N169" s="129"/>
      <c r="O169" s="129"/>
      <c r="P169" s="129">
        <f>Arkusz7!F7</f>
        <v>247</v>
      </c>
      <c r="Q169" s="129"/>
      <c r="R169" s="129"/>
      <c r="S169" s="129">
        <f>Arkusz7!G7</f>
        <v>320</v>
      </c>
      <c r="T169" s="129"/>
      <c r="U169" s="129"/>
      <c r="W169" s="58"/>
    </row>
    <row r="170" spans="1:25" ht="15" customHeight="1" thickBot="1" x14ac:dyDescent="0.3">
      <c r="C170" s="207" t="s">
        <v>1</v>
      </c>
      <c r="D170" s="208"/>
      <c r="E170" s="208"/>
      <c r="F170" s="208"/>
      <c r="G170" s="118">
        <f>SUM(G164:I169)</f>
        <v>312</v>
      </c>
      <c r="H170" s="118"/>
      <c r="I170" s="118"/>
      <c r="J170" s="118">
        <f t="shared" ref="J170" si="10">SUM(J164:L169)</f>
        <v>134</v>
      </c>
      <c r="K170" s="118"/>
      <c r="L170" s="118"/>
      <c r="M170" s="118">
        <f t="shared" ref="M170" si="11">SUM(M164:O169)</f>
        <v>106</v>
      </c>
      <c r="N170" s="118"/>
      <c r="O170" s="118"/>
      <c r="P170" s="118">
        <f t="shared" ref="P170" si="12">SUM(P164:R169)</f>
        <v>2310</v>
      </c>
      <c r="Q170" s="118"/>
      <c r="R170" s="118"/>
      <c r="S170" s="118">
        <f t="shared" ref="S170" si="13">SUM(S164:U169)</f>
        <v>5760</v>
      </c>
      <c r="T170" s="118"/>
      <c r="U170" s="135"/>
      <c r="W170" s="58"/>
    </row>
    <row r="173" spans="1:25" x14ac:dyDescent="0.25">
      <c r="A173" s="197" t="s">
        <v>170</v>
      </c>
      <c r="B173" s="258"/>
      <c r="C173" s="258"/>
      <c r="D173" s="258"/>
      <c r="E173" s="258"/>
      <c r="F173" s="258"/>
      <c r="G173" s="258"/>
      <c r="H173" s="258"/>
      <c r="I173" s="258"/>
      <c r="J173" s="258"/>
      <c r="K173" s="258"/>
      <c r="L173" s="258"/>
      <c r="M173" s="258"/>
      <c r="N173" s="258"/>
      <c r="O173" s="258"/>
      <c r="P173" s="258"/>
      <c r="Q173" s="258"/>
      <c r="R173" s="258"/>
      <c r="S173" s="258"/>
      <c r="T173" s="258"/>
      <c r="U173" s="258"/>
      <c r="V173" s="258"/>
      <c r="W173" s="258"/>
      <c r="X173" s="258"/>
      <c r="Y173" s="258"/>
    </row>
    <row r="174" spans="1:25" s="57" customFormat="1" x14ac:dyDescent="0.25">
      <c r="A174" s="170"/>
      <c r="B174" s="258"/>
      <c r="C174" s="258"/>
      <c r="D174" s="258"/>
      <c r="E174" s="258"/>
      <c r="F174" s="258"/>
      <c r="G174" s="258"/>
      <c r="H174" s="258"/>
      <c r="I174" s="258"/>
      <c r="J174" s="258"/>
      <c r="K174" s="258"/>
      <c r="L174" s="258"/>
      <c r="M174" s="258"/>
      <c r="N174" s="258"/>
      <c r="O174" s="258"/>
      <c r="P174" s="258"/>
      <c r="Q174" s="258"/>
      <c r="R174" s="258"/>
      <c r="S174" s="258"/>
      <c r="T174" s="258"/>
      <c r="U174" s="258"/>
      <c r="V174" s="258"/>
      <c r="W174" s="258"/>
      <c r="X174" s="258"/>
      <c r="Y174" s="258"/>
    </row>
    <row r="175" spans="1:25" s="57" customFormat="1" x14ac:dyDescent="0.25">
      <c r="A175" s="170"/>
      <c r="B175" s="258"/>
      <c r="C175" s="258"/>
      <c r="D175" s="258"/>
      <c r="E175" s="258"/>
      <c r="F175" s="258"/>
      <c r="G175" s="258"/>
      <c r="H175" s="258"/>
      <c r="I175" s="258"/>
      <c r="J175" s="258"/>
      <c r="K175" s="258"/>
      <c r="L175" s="258"/>
      <c r="M175" s="258"/>
      <c r="N175" s="258"/>
      <c r="O175" s="258"/>
      <c r="P175" s="258"/>
      <c r="Q175" s="258"/>
      <c r="R175" s="258"/>
      <c r="S175" s="258"/>
      <c r="T175" s="258"/>
      <c r="U175" s="258"/>
      <c r="V175" s="258"/>
      <c r="W175" s="258"/>
      <c r="X175" s="258"/>
      <c r="Y175" s="258"/>
    </row>
    <row r="176" spans="1:25" s="57" customFormat="1" x14ac:dyDescent="0.25">
      <c r="A176" s="170"/>
      <c r="B176" s="258"/>
      <c r="C176" s="258"/>
      <c r="D176" s="258"/>
      <c r="E176" s="258"/>
      <c r="F176" s="258"/>
      <c r="G176" s="258"/>
      <c r="H176" s="258"/>
      <c r="I176" s="258"/>
      <c r="J176" s="258"/>
      <c r="K176" s="258"/>
      <c r="L176" s="258"/>
      <c r="M176" s="258"/>
      <c r="N176" s="258"/>
      <c r="O176" s="258"/>
      <c r="P176" s="258"/>
      <c r="Q176" s="258"/>
      <c r="R176" s="258"/>
      <c r="S176" s="258"/>
      <c r="T176" s="258"/>
      <c r="U176" s="258"/>
      <c r="V176" s="258"/>
      <c r="W176" s="258"/>
      <c r="X176" s="258"/>
      <c r="Y176" s="258"/>
    </row>
    <row r="177" spans="1:25" s="57" customFormat="1" x14ac:dyDescent="0.25">
      <c r="A177" s="170"/>
      <c r="B177" s="258"/>
      <c r="C177" s="258"/>
      <c r="D177" s="258"/>
      <c r="E177" s="258"/>
      <c r="F177" s="258"/>
      <c r="G177" s="258"/>
      <c r="H177" s="258"/>
      <c r="I177" s="258"/>
      <c r="J177" s="258"/>
      <c r="K177" s="258"/>
      <c r="L177" s="258"/>
      <c r="M177" s="258"/>
      <c r="N177" s="258"/>
      <c r="O177" s="258"/>
      <c r="P177" s="258"/>
      <c r="Q177" s="258"/>
      <c r="R177" s="258"/>
      <c r="S177" s="258"/>
      <c r="T177" s="258"/>
      <c r="U177" s="258"/>
      <c r="V177" s="258"/>
      <c r="W177" s="258"/>
      <c r="X177" s="258"/>
      <c r="Y177" s="258"/>
    </row>
    <row r="178" spans="1:25" s="57" customFormat="1" x14ac:dyDescent="0.25">
      <c r="A178" s="170"/>
      <c r="B178" s="258"/>
      <c r="C178" s="258"/>
      <c r="D178" s="258"/>
      <c r="E178" s="258"/>
      <c r="F178" s="258"/>
      <c r="G178" s="258"/>
      <c r="H178" s="258"/>
      <c r="I178" s="258"/>
      <c r="J178" s="258"/>
      <c r="K178" s="258"/>
      <c r="L178" s="258"/>
      <c r="M178" s="258"/>
      <c r="N178" s="258"/>
      <c r="O178" s="258"/>
      <c r="P178" s="258"/>
      <c r="Q178" s="258"/>
      <c r="R178" s="258"/>
      <c r="S178" s="258"/>
      <c r="T178" s="258"/>
      <c r="U178" s="258"/>
      <c r="V178" s="258"/>
      <c r="W178" s="258"/>
      <c r="X178" s="258"/>
      <c r="Y178" s="258"/>
    </row>
    <row r="179" spans="1:25" s="57" customFormat="1" x14ac:dyDescent="0.25">
      <c r="A179" s="170"/>
      <c r="B179" s="258"/>
      <c r="C179" s="258"/>
      <c r="D179" s="258"/>
      <c r="E179" s="258"/>
      <c r="F179" s="258"/>
      <c r="G179" s="258"/>
      <c r="H179" s="258"/>
      <c r="I179" s="258"/>
      <c r="J179" s="258"/>
      <c r="K179" s="258"/>
      <c r="L179" s="258"/>
      <c r="M179" s="258"/>
      <c r="N179" s="258"/>
      <c r="O179" s="258"/>
      <c r="P179" s="258"/>
      <c r="Q179" s="258"/>
      <c r="R179" s="258"/>
      <c r="S179" s="258"/>
      <c r="T179" s="258"/>
      <c r="U179" s="258"/>
      <c r="V179" s="258"/>
      <c r="W179" s="258"/>
      <c r="X179" s="258"/>
      <c r="Y179" s="258"/>
    </row>
    <row r="180" spans="1:25" s="57" customFormat="1" x14ac:dyDescent="0.25">
      <c r="A180" s="170"/>
      <c r="B180" s="258"/>
      <c r="C180" s="258"/>
      <c r="D180" s="258"/>
      <c r="E180" s="258"/>
      <c r="F180" s="258"/>
      <c r="G180" s="258"/>
      <c r="H180" s="258"/>
      <c r="I180" s="258"/>
      <c r="J180" s="258"/>
      <c r="K180" s="258"/>
      <c r="L180" s="258"/>
      <c r="M180" s="258"/>
      <c r="N180" s="258"/>
      <c r="O180" s="258"/>
      <c r="P180" s="258"/>
      <c r="Q180" s="258"/>
      <c r="R180" s="258"/>
      <c r="S180" s="258"/>
      <c r="T180" s="258"/>
      <c r="U180" s="258"/>
      <c r="V180" s="258"/>
      <c r="W180" s="258"/>
      <c r="X180" s="258"/>
      <c r="Y180" s="258"/>
    </row>
    <row r="181" spans="1:25" s="57" customFormat="1" x14ac:dyDescent="0.25">
      <c r="A181" s="170"/>
      <c r="B181" s="258"/>
      <c r="C181" s="258"/>
      <c r="D181" s="258"/>
      <c r="E181" s="258"/>
      <c r="F181" s="258"/>
      <c r="G181" s="258"/>
      <c r="H181" s="258"/>
      <c r="I181" s="258"/>
      <c r="J181" s="258"/>
      <c r="K181" s="258"/>
      <c r="L181" s="258"/>
      <c r="M181" s="258"/>
      <c r="N181" s="258"/>
      <c r="O181" s="258"/>
      <c r="P181" s="258"/>
      <c r="Q181" s="258"/>
      <c r="R181" s="258"/>
      <c r="S181" s="258"/>
      <c r="T181" s="258"/>
      <c r="U181" s="258"/>
      <c r="V181" s="258"/>
      <c r="W181" s="258"/>
      <c r="X181" s="258"/>
      <c r="Y181" s="258"/>
    </row>
    <row r="182" spans="1:25" s="57" customFormat="1" x14ac:dyDescent="0.25">
      <c r="A182" s="170"/>
      <c r="B182" s="258"/>
      <c r="C182" s="258"/>
      <c r="D182" s="258"/>
      <c r="E182" s="258"/>
      <c r="F182" s="258"/>
      <c r="G182" s="258"/>
      <c r="H182" s="258"/>
      <c r="I182" s="258"/>
      <c r="J182" s="258"/>
      <c r="K182" s="258"/>
      <c r="L182" s="258"/>
      <c r="M182" s="258"/>
      <c r="N182" s="258"/>
      <c r="O182" s="258"/>
      <c r="P182" s="258"/>
      <c r="Q182" s="258"/>
      <c r="R182" s="258"/>
      <c r="S182" s="258"/>
      <c r="T182" s="258"/>
      <c r="U182" s="258"/>
      <c r="V182" s="258"/>
      <c r="W182" s="258"/>
      <c r="X182" s="258"/>
      <c r="Y182" s="258"/>
    </row>
    <row r="183" spans="1:25" s="57" customFormat="1" x14ac:dyDescent="0.25">
      <c r="A183" s="170"/>
      <c r="B183" s="258"/>
      <c r="C183" s="258"/>
      <c r="D183" s="258"/>
      <c r="E183" s="258"/>
      <c r="F183" s="258"/>
      <c r="G183" s="258"/>
      <c r="H183" s="258"/>
      <c r="I183" s="258"/>
      <c r="J183" s="258"/>
      <c r="K183" s="258"/>
      <c r="L183" s="258"/>
      <c r="M183" s="258"/>
      <c r="N183" s="258"/>
      <c r="O183" s="258"/>
      <c r="P183" s="258"/>
      <c r="Q183" s="258"/>
      <c r="R183" s="258"/>
      <c r="S183" s="258"/>
      <c r="T183" s="258"/>
      <c r="U183" s="258"/>
      <c r="V183" s="258"/>
      <c r="W183" s="258"/>
      <c r="X183" s="258"/>
      <c r="Y183" s="258"/>
    </row>
    <row r="184" spans="1:25" s="57" customFormat="1" x14ac:dyDescent="0.25">
      <c r="A184" s="170"/>
      <c r="B184" s="258"/>
      <c r="C184" s="258"/>
      <c r="D184" s="258"/>
      <c r="E184" s="258"/>
      <c r="F184" s="258"/>
      <c r="G184" s="258"/>
      <c r="H184" s="258"/>
      <c r="I184" s="258"/>
      <c r="J184" s="258"/>
      <c r="K184" s="258"/>
      <c r="L184" s="258"/>
      <c r="M184" s="258"/>
      <c r="N184" s="258"/>
      <c r="O184" s="258"/>
      <c r="P184" s="258"/>
      <c r="Q184" s="258"/>
      <c r="R184" s="258"/>
      <c r="S184" s="258"/>
      <c r="T184" s="258"/>
      <c r="U184" s="258"/>
      <c r="V184" s="258"/>
      <c r="W184" s="258"/>
      <c r="X184" s="258"/>
      <c r="Y184" s="258"/>
    </row>
    <row r="185" spans="1:25" s="57" customFormat="1" x14ac:dyDescent="0.25">
      <c r="A185" s="170"/>
      <c r="B185" s="258"/>
      <c r="C185" s="258"/>
      <c r="D185" s="258"/>
      <c r="E185" s="258"/>
      <c r="F185" s="258"/>
      <c r="G185" s="258"/>
      <c r="H185" s="258"/>
      <c r="I185" s="258"/>
      <c r="J185" s="258"/>
      <c r="K185" s="258"/>
      <c r="L185" s="258"/>
      <c r="M185" s="258"/>
      <c r="N185" s="258"/>
      <c r="O185" s="258"/>
      <c r="P185" s="258"/>
      <c r="Q185" s="258"/>
      <c r="R185" s="258"/>
      <c r="S185" s="258"/>
      <c r="T185" s="258"/>
      <c r="U185" s="258"/>
      <c r="V185" s="258"/>
      <c r="W185" s="258"/>
      <c r="X185" s="258"/>
      <c r="Y185" s="258"/>
    </row>
    <row r="186" spans="1:25" s="57" customFormat="1" x14ac:dyDescent="0.25">
      <c r="A186" s="170"/>
      <c r="B186" s="258"/>
      <c r="C186" s="258"/>
      <c r="D186" s="258"/>
      <c r="E186" s="258"/>
      <c r="F186" s="258"/>
      <c r="G186" s="258"/>
      <c r="H186" s="258"/>
      <c r="I186" s="258"/>
      <c r="J186" s="258"/>
      <c r="K186" s="258"/>
      <c r="L186" s="258"/>
      <c r="M186" s="258"/>
      <c r="N186" s="258"/>
      <c r="O186" s="258"/>
      <c r="P186" s="258"/>
      <c r="Q186" s="258"/>
      <c r="R186" s="258"/>
      <c r="S186" s="258"/>
      <c r="T186" s="258"/>
      <c r="U186" s="258"/>
      <c r="V186" s="258"/>
      <c r="W186" s="258"/>
      <c r="X186" s="258"/>
      <c r="Y186" s="258"/>
    </row>
    <row r="187" spans="1:25" s="57" customFormat="1" x14ac:dyDescent="0.25">
      <c r="A187" s="170"/>
      <c r="B187" s="258"/>
      <c r="C187" s="258"/>
      <c r="D187" s="258"/>
      <c r="E187" s="258"/>
      <c r="F187" s="258"/>
      <c r="G187" s="258"/>
      <c r="H187" s="258"/>
      <c r="I187" s="258"/>
      <c r="J187" s="258"/>
      <c r="K187" s="258"/>
      <c r="L187" s="258"/>
      <c r="M187" s="258"/>
      <c r="N187" s="258"/>
      <c r="O187" s="258"/>
      <c r="P187" s="258"/>
      <c r="Q187" s="258"/>
      <c r="R187" s="258"/>
      <c r="S187" s="258"/>
      <c r="T187" s="258"/>
      <c r="U187" s="258"/>
      <c r="V187" s="258"/>
      <c r="W187" s="258"/>
      <c r="X187" s="258"/>
      <c r="Y187" s="258"/>
    </row>
    <row r="188" spans="1:25" s="57" customFormat="1" x14ac:dyDescent="0.25">
      <c r="A188" s="170"/>
      <c r="B188" s="258"/>
      <c r="C188" s="258"/>
      <c r="D188" s="258"/>
      <c r="E188" s="258"/>
      <c r="F188" s="258"/>
      <c r="G188" s="258"/>
      <c r="H188" s="258"/>
      <c r="I188" s="258"/>
      <c r="J188" s="258"/>
      <c r="K188" s="258"/>
      <c r="L188" s="258"/>
      <c r="M188" s="258"/>
      <c r="N188" s="258"/>
      <c r="O188" s="258"/>
      <c r="P188" s="258"/>
      <c r="Q188" s="258"/>
      <c r="R188" s="258"/>
      <c r="S188" s="258"/>
      <c r="T188" s="258"/>
      <c r="U188" s="258"/>
      <c r="V188" s="258"/>
      <c r="W188" s="258"/>
      <c r="X188" s="258"/>
      <c r="Y188" s="258"/>
    </row>
    <row r="189" spans="1:25" s="57" customFormat="1" x14ac:dyDescent="0.25">
      <c r="A189" s="170"/>
      <c r="B189" s="258"/>
      <c r="C189" s="258"/>
      <c r="D189" s="258"/>
      <c r="E189" s="258"/>
      <c r="F189" s="258"/>
      <c r="G189" s="258"/>
      <c r="H189" s="258"/>
      <c r="I189" s="258"/>
      <c r="J189" s="258"/>
      <c r="K189" s="258"/>
      <c r="L189" s="258"/>
      <c r="M189" s="258"/>
      <c r="N189" s="258"/>
      <c r="O189" s="258"/>
      <c r="P189" s="258"/>
      <c r="Q189" s="258"/>
      <c r="R189" s="258"/>
      <c r="S189" s="258"/>
      <c r="T189" s="258"/>
      <c r="U189" s="258"/>
      <c r="V189" s="258"/>
      <c r="W189" s="258"/>
      <c r="X189" s="258"/>
      <c r="Y189" s="258"/>
    </row>
    <row r="190" spans="1:25" s="57" customFormat="1" x14ac:dyDescent="0.25">
      <c r="A190" s="170"/>
      <c r="B190" s="258"/>
      <c r="C190" s="258"/>
      <c r="D190" s="258"/>
      <c r="E190" s="258"/>
      <c r="F190" s="258"/>
      <c r="G190" s="258"/>
      <c r="H190" s="258"/>
      <c r="I190" s="258"/>
      <c r="J190" s="258"/>
      <c r="K190" s="258"/>
      <c r="L190" s="258"/>
      <c r="M190" s="258"/>
      <c r="N190" s="258"/>
      <c r="O190" s="258"/>
      <c r="P190" s="258"/>
      <c r="Q190" s="258"/>
      <c r="R190" s="258"/>
      <c r="S190" s="258"/>
      <c r="T190" s="258"/>
      <c r="U190" s="258"/>
      <c r="V190" s="258"/>
      <c r="W190" s="258"/>
      <c r="X190" s="258"/>
      <c r="Y190" s="258"/>
    </row>
    <row r="191" spans="1:25" s="57" customFormat="1" x14ac:dyDescent="0.25">
      <c r="A191" s="170"/>
      <c r="B191" s="258"/>
      <c r="C191" s="258"/>
      <c r="D191" s="258"/>
      <c r="E191" s="258"/>
      <c r="F191" s="258"/>
      <c r="G191" s="258"/>
      <c r="H191" s="258"/>
      <c r="I191" s="258"/>
      <c r="J191" s="258"/>
      <c r="K191" s="258"/>
      <c r="L191" s="258"/>
      <c r="M191" s="258"/>
      <c r="N191" s="258"/>
      <c r="O191" s="258"/>
      <c r="P191" s="258"/>
      <c r="Q191" s="258"/>
      <c r="R191" s="258"/>
      <c r="S191" s="258"/>
      <c r="T191" s="258"/>
      <c r="U191" s="258"/>
      <c r="V191" s="258"/>
      <c r="W191" s="258"/>
      <c r="X191" s="258"/>
      <c r="Y191" s="258"/>
    </row>
    <row r="192" spans="1:25" s="64" customFormat="1" x14ac:dyDescent="0.25">
      <c r="A192" s="170"/>
      <c r="B192" s="258"/>
      <c r="C192" s="258"/>
      <c r="D192" s="258"/>
      <c r="E192" s="258"/>
      <c r="F192" s="258"/>
      <c r="G192" s="258"/>
      <c r="H192" s="258"/>
      <c r="I192" s="258"/>
      <c r="J192" s="258"/>
      <c r="K192" s="258"/>
      <c r="L192" s="258"/>
      <c r="M192" s="258"/>
      <c r="N192" s="258"/>
      <c r="O192" s="258"/>
      <c r="P192" s="258"/>
      <c r="Q192" s="258"/>
      <c r="R192" s="258"/>
      <c r="S192" s="258"/>
      <c r="T192" s="258"/>
      <c r="U192" s="258"/>
      <c r="V192" s="258"/>
      <c r="W192" s="258"/>
      <c r="X192" s="258"/>
      <c r="Y192" s="258"/>
    </row>
    <row r="193" spans="1:25" s="64" customFormat="1" x14ac:dyDescent="0.25">
      <c r="A193" s="170"/>
      <c r="B193" s="258"/>
      <c r="C193" s="258"/>
      <c r="D193" s="258"/>
      <c r="E193" s="258"/>
      <c r="F193" s="258"/>
      <c r="G193" s="258"/>
      <c r="H193" s="258"/>
      <c r="I193" s="258"/>
      <c r="J193" s="258"/>
      <c r="K193" s="258"/>
      <c r="L193" s="258"/>
      <c r="M193" s="258"/>
      <c r="N193" s="258"/>
      <c r="O193" s="258"/>
      <c r="P193" s="258"/>
      <c r="Q193" s="258"/>
      <c r="R193" s="258"/>
      <c r="S193" s="258"/>
      <c r="T193" s="258"/>
      <c r="U193" s="258"/>
      <c r="V193" s="258"/>
      <c r="W193" s="258"/>
      <c r="X193" s="258"/>
      <c r="Y193" s="258"/>
    </row>
    <row r="194" spans="1:25" s="64" customFormat="1" x14ac:dyDescent="0.25">
      <c r="A194" s="170"/>
      <c r="B194" s="258"/>
      <c r="C194" s="258"/>
      <c r="D194" s="258"/>
      <c r="E194" s="258"/>
      <c r="F194" s="258"/>
      <c r="G194" s="258"/>
      <c r="H194" s="258"/>
      <c r="I194" s="258"/>
      <c r="J194" s="258"/>
      <c r="K194" s="258"/>
      <c r="L194" s="258"/>
      <c r="M194" s="258"/>
      <c r="N194" s="258"/>
      <c r="O194" s="258"/>
      <c r="P194" s="258"/>
      <c r="Q194" s="258"/>
      <c r="R194" s="258"/>
      <c r="S194" s="258"/>
      <c r="T194" s="258"/>
      <c r="U194" s="258"/>
      <c r="V194" s="258"/>
      <c r="W194" s="258"/>
      <c r="X194" s="258"/>
      <c r="Y194" s="258"/>
    </row>
    <row r="195" spans="1:25" s="64" customFormat="1" x14ac:dyDescent="0.25">
      <c r="A195" s="170"/>
      <c r="B195" s="258"/>
      <c r="C195" s="258"/>
      <c r="D195" s="258"/>
      <c r="E195" s="258"/>
      <c r="F195" s="258"/>
      <c r="G195" s="258"/>
      <c r="H195" s="258"/>
      <c r="I195" s="258"/>
      <c r="J195" s="258"/>
      <c r="K195" s="258"/>
      <c r="L195" s="258"/>
      <c r="M195" s="258"/>
      <c r="N195" s="258"/>
      <c r="O195" s="258"/>
      <c r="P195" s="258"/>
      <c r="Q195" s="258"/>
      <c r="R195" s="258"/>
      <c r="S195" s="258"/>
      <c r="T195" s="258"/>
      <c r="U195" s="258"/>
      <c r="V195" s="258"/>
      <c r="W195" s="258"/>
      <c r="X195" s="258"/>
      <c r="Y195" s="258"/>
    </row>
    <row r="196" spans="1:25" s="64" customFormat="1" x14ac:dyDescent="0.25">
      <c r="A196" s="170"/>
      <c r="B196" s="258"/>
      <c r="C196" s="258"/>
      <c r="D196" s="258"/>
      <c r="E196" s="258"/>
      <c r="F196" s="258"/>
      <c r="G196" s="258"/>
      <c r="H196" s="258"/>
      <c r="I196" s="258"/>
      <c r="J196" s="258"/>
      <c r="K196" s="258"/>
      <c r="L196" s="258"/>
      <c r="M196" s="258"/>
      <c r="N196" s="258"/>
      <c r="O196" s="258"/>
      <c r="P196" s="258"/>
      <c r="Q196" s="258"/>
      <c r="R196" s="258"/>
      <c r="S196" s="258"/>
      <c r="T196" s="258"/>
      <c r="U196" s="258"/>
      <c r="V196" s="258"/>
      <c r="W196" s="258"/>
      <c r="X196" s="258"/>
      <c r="Y196" s="258"/>
    </row>
    <row r="197" spans="1:25" s="64" customFormat="1" x14ac:dyDescent="0.25">
      <c r="A197" s="170"/>
      <c r="B197" s="258"/>
      <c r="C197" s="258"/>
      <c r="D197" s="258"/>
      <c r="E197" s="258"/>
      <c r="F197" s="258"/>
      <c r="G197" s="258"/>
      <c r="H197" s="258"/>
      <c r="I197" s="258"/>
      <c r="J197" s="258"/>
      <c r="K197" s="258"/>
      <c r="L197" s="258"/>
      <c r="M197" s="258"/>
      <c r="N197" s="258"/>
      <c r="O197" s="258"/>
      <c r="P197" s="258"/>
      <c r="Q197" s="258"/>
      <c r="R197" s="258"/>
      <c r="S197" s="258"/>
      <c r="T197" s="258"/>
      <c r="U197" s="258"/>
      <c r="V197" s="258"/>
      <c r="W197" s="258"/>
      <c r="X197" s="258"/>
      <c r="Y197" s="258"/>
    </row>
    <row r="198" spans="1:25" s="64" customFormat="1" x14ac:dyDescent="0.25">
      <c r="A198" s="170"/>
      <c r="B198" s="258"/>
      <c r="C198" s="258"/>
      <c r="D198" s="258"/>
      <c r="E198" s="258"/>
      <c r="F198" s="258"/>
      <c r="G198" s="258"/>
      <c r="H198" s="258"/>
      <c r="I198" s="258"/>
      <c r="J198" s="258"/>
      <c r="K198" s="258"/>
      <c r="L198" s="258"/>
      <c r="M198" s="258"/>
      <c r="N198" s="258"/>
      <c r="O198" s="258"/>
      <c r="P198" s="258"/>
      <c r="Q198" s="258"/>
      <c r="R198" s="258"/>
      <c r="S198" s="258"/>
      <c r="T198" s="258"/>
      <c r="U198" s="258"/>
      <c r="V198" s="258"/>
      <c r="W198" s="258"/>
      <c r="X198" s="258"/>
      <c r="Y198" s="258"/>
    </row>
    <row r="199" spans="1:25" s="64" customFormat="1" x14ac:dyDescent="0.25">
      <c r="A199" s="170"/>
      <c r="B199" s="258"/>
      <c r="C199" s="258"/>
      <c r="D199" s="258"/>
      <c r="E199" s="258"/>
      <c r="F199" s="258"/>
      <c r="G199" s="258"/>
      <c r="H199" s="258"/>
      <c r="I199" s="258"/>
      <c r="J199" s="258"/>
      <c r="K199" s="258"/>
      <c r="L199" s="258"/>
      <c r="M199" s="258"/>
      <c r="N199" s="258"/>
      <c r="O199" s="258"/>
      <c r="P199" s="258"/>
      <c r="Q199" s="258"/>
      <c r="R199" s="258"/>
      <c r="S199" s="258"/>
      <c r="T199" s="258"/>
      <c r="U199" s="258"/>
      <c r="V199" s="258"/>
      <c r="W199" s="258"/>
      <c r="X199" s="258"/>
      <c r="Y199" s="258"/>
    </row>
    <row r="200" spans="1:25" s="64" customFormat="1" x14ac:dyDescent="0.25">
      <c r="A200" s="170"/>
      <c r="B200" s="258"/>
      <c r="C200" s="258"/>
      <c r="D200" s="258"/>
      <c r="E200" s="258"/>
      <c r="F200" s="258"/>
      <c r="G200" s="258"/>
      <c r="H200" s="258"/>
      <c r="I200" s="258"/>
      <c r="J200" s="258"/>
      <c r="K200" s="258"/>
      <c r="L200" s="258"/>
      <c r="M200" s="258"/>
      <c r="N200" s="258"/>
      <c r="O200" s="258"/>
      <c r="P200" s="258"/>
      <c r="Q200" s="258"/>
      <c r="R200" s="258"/>
      <c r="S200" s="258"/>
      <c r="T200" s="258"/>
      <c r="U200" s="258"/>
      <c r="V200" s="258"/>
      <c r="W200" s="258"/>
      <c r="X200" s="258"/>
      <c r="Y200" s="258"/>
    </row>
    <row r="201" spans="1:25" s="64" customFormat="1" x14ac:dyDescent="0.25">
      <c r="A201" s="170"/>
      <c r="B201" s="258"/>
      <c r="C201" s="258"/>
      <c r="D201" s="258"/>
      <c r="E201" s="258"/>
      <c r="F201" s="258"/>
      <c r="G201" s="258"/>
      <c r="H201" s="258"/>
      <c r="I201" s="258"/>
      <c r="J201" s="258"/>
      <c r="K201" s="258"/>
      <c r="L201" s="258"/>
      <c r="M201" s="258"/>
      <c r="N201" s="258"/>
      <c r="O201" s="258"/>
      <c r="P201" s="258"/>
      <c r="Q201" s="258"/>
      <c r="R201" s="258"/>
      <c r="S201" s="258"/>
      <c r="T201" s="258"/>
      <c r="U201" s="258"/>
      <c r="V201" s="258"/>
      <c r="W201" s="258"/>
      <c r="X201" s="258"/>
      <c r="Y201" s="258"/>
    </row>
    <row r="202" spans="1:25" s="57" customFormat="1" x14ac:dyDescent="0.25">
      <c r="A202" s="170"/>
      <c r="B202" s="258"/>
      <c r="C202" s="258"/>
      <c r="D202" s="258"/>
      <c r="E202" s="258"/>
      <c r="F202" s="258"/>
      <c r="G202" s="258"/>
      <c r="H202" s="258"/>
      <c r="I202" s="258"/>
      <c r="J202" s="258"/>
      <c r="K202" s="258"/>
      <c r="L202" s="258"/>
      <c r="M202" s="258"/>
      <c r="N202" s="258"/>
      <c r="O202" s="258"/>
      <c r="P202" s="258"/>
      <c r="Q202" s="258"/>
      <c r="R202" s="258"/>
      <c r="S202" s="258"/>
      <c r="T202" s="258"/>
      <c r="U202" s="258"/>
      <c r="V202" s="258"/>
      <c r="W202" s="258"/>
      <c r="X202" s="258"/>
      <c r="Y202" s="258"/>
    </row>
    <row r="203" spans="1:25" s="57" customFormat="1" x14ac:dyDescent="0.25">
      <c r="A203" s="170"/>
      <c r="B203" s="258"/>
      <c r="C203" s="258"/>
      <c r="D203" s="258"/>
      <c r="E203" s="258"/>
      <c r="F203" s="258"/>
      <c r="G203" s="258"/>
      <c r="H203" s="258"/>
      <c r="I203" s="258"/>
      <c r="J203" s="258"/>
      <c r="K203" s="258"/>
      <c r="L203" s="258"/>
      <c r="M203" s="258"/>
      <c r="N203" s="258"/>
      <c r="O203" s="258"/>
      <c r="P203" s="258"/>
      <c r="Q203" s="258"/>
      <c r="R203" s="258"/>
      <c r="S203" s="258"/>
      <c r="T203" s="258"/>
      <c r="U203" s="258"/>
      <c r="V203" s="258"/>
      <c r="W203" s="258"/>
      <c r="X203" s="258"/>
      <c r="Y203" s="258"/>
    </row>
    <row r="204" spans="1:25" s="57" customFormat="1" x14ac:dyDescent="0.25">
      <c r="A204" s="170"/>
      <c r="B204" s="258"/>
      <c r="C204" s="258"/>
      <c r="D204" s="258"/>
      <c r="E204" s="258"/>
      <c r="F204" s="258"/>
      <c r="G204" s="258"/>
      <c r="H204" s="258"/>
      <c r="I204" s="258"/>
      <c r="J204" s="258"/>
      <c r="K204" s="258"/>
      <c r="L204" s="258"/>
      <c r="M204" s="258"/>
      <c r="N204" s="258"/>
      <c r="O204" s="258"/>
      <c r="P204" s="258"/>
      <c r="Q204" s="258"/>
      <c r="R204" s="258"/>
      <c r="S204" s="258"/>
      <c r="T204" s="258"/>
      <c r="U204" s="258"/>
      <c r="V204" s="258"/>
      <c r="W204" s="258"/>
      <c r="X204" s="258"/>
      <c r="Y204" s="258"/>
    </row>
    <row r="205" spans="1:25" s="57" customFormat="1" x14ac:dyDescent="0.25">
      <c r="A205" s="170"/>
      <c r="B205" s="258"/>
      <c r="C205" s="258"/>
      <c r="D205" s="258"/>
      <c r="E205" s="258"/>
      <c r="F205" s="258"/>
      <c r="G205" s="258"/>
      <c r="H205" s="258"/>
      <c r="I205" s="258"/>
      <c r="J205" s="258"/>
      <c r="K205" s="258"/>
      <c r="L205" s="258"/>
      <c r="M205" s="258"/>
      <c r="N205" s="258"/>
      <c r="O205" s="258"/>
      <c r="P205" s="258"/>
      <c r="Q205" s="258"/>
      <c r="R205" s="258"/>
      <c r="S205" s="258"/>
      <c r="T205" s="258"/>
      <c r="U205" s="258"/>
      <c r="V205" s="258"/>
      <c r="W205" s="258"/>
      <c r="X205" s="258"/>
      <c r="Y205" s="258"/>
    </row>
    <row r="206" spans="1:25" s="57" customFormat="1" x14ac:dyDescent="0.25">
      <c r="A206" s="170"/>
      <c r="B206" s="258"/>
      <c r="C206" s="258"/>
      <c r="D206" s="258"/>
      <c r="E206" s="258"/>
      <c r="F206" s="258"/>
      <c r="G206" s="258"/>
      <c r="H206" s="258"/>
      <c r="I206" s="258"/>
      <c r="J206" s="258"/>
      <c r="K206" s="258"/>
      <c r="L206" s="258"/>
      <c r="M206" s="258"/>
      <c r="N206" s="258"/>
      <c r="O206" s="258"/>
      <c r="P206" s="258"/>
      <c r="Q206" s="258"/>
      <c r="R206" s="258"/>
      <c r="S206" s="258"/>
      <c r="T206" s="258"/>
      <c r="U206" s="258"/>
      <c r="V206" s="258"/>
      <c r="W206" s="258"/>
      <c r="X206" s="258"/>
      <c r="Y206" s="258"/>
    </row>
    <row r="207" spans="1:25" s="57" customFormat="1" x14ac:dyDescent="0.25">
      <c r="A207" s="170"/>
      <c r="B207" s="258"/>
      <c r="C207" s="258"/>
      <c r="D207" s="258"/>
      <c r="E207" s="258"/>
      <c r="F207" s="258"/>
      <c r="G207" s="258"/>
      <c r="H207" s="258"/>
      <c r="I207" s="258"/>
      <c r="J207" s="258"/>
      <c r="K207" s="258"/>
      <c r="L207" s="258"/>
      <c r="M207" s="258"/>
      <c r="N207" s="258"/>
      <c r="O207" s="258"/>
      <c r="P207" s="258"/>
      <c r="Q207" s="258"/>
      <c r="R207" s="258"/>
      <c r="S207" s="258"/>
      <c r="T207" s="258"/>
      <c r="U207" s="258"/>
      <c r="V207" s="258"/>
      <c r="W207" s="258"/>
      <c r="X207" s="258"/>
      <c r="Y207" s="258"/>
    </row>
    <row r="208" spans="1:25" s="57" customFormat="1" x14ac:dyDescent="0.25">
      <c r="A208" s="170"/>
      <c r="B208" s="258"/>
      <c r="C208" s="258"/>
      <c r="D208" s="258"/>
      <c r="E208" s="258"/>
      <c r="F208" s="258"/>
      <c r="G208" s="258"/>
      <c r="H208" s="258"/>
      <c r="I208" s="258"/>
      <c r="J208" s="258"/>
      <c r="K208" s="258"/>
      <c r="L208" s="258"/>
      <c r="M208" s="258"/>
      <c r="N208" s="258"/>
      <c r="O208" s="258"/>
      <c r="P208" s="258"/>
      <c r="Q208" s="258"/>
      <c r="R208" s="258"/>
      <c r="S208" s="258"/>
      <c r="T208" s="258"/>
      <c r="U208" s="258"/>
      <c r="V208" s="258"/>
      <c r="W208" s="258"/>
      <c r="X208" s="258"/>
      <c r="Y208" s="258"/>
    </row>
    <row r="209" spans="1:25" s="57" customFormat="1" x14ac:dyDescent="0.25">
      <c r="A209" s="170"/>
      <c r="B209" s="258"/>
      <c r="C209" s="258"/>
      <c r="D209" s="258"/>
      <c r="E209" s="258"/>
      <c r="F209" s="258"/>
      <c r="G209" s="258"/>
      <c r="H209" s="258"/>
      <c r="I209" s="258"/>
      <c r="J209" s="258"/>
      <c r="K209" s="258"/>
      <c r="L209" s="258"/>
      <c r="M209" s="258"/>
      <c r="N209" s="258"/>
      <c r="O209" s="258"/>
      <c r="P209" s="258"/>
      <c r="Q209" s="258"/>
      <c r="R209" s="258"/>
      <c r="S209" s="258"/>
      <c r="T209" s="258"/>
      <c r="U209" s="258"/>
      <c r="V209" s="258"/>
      <c r="W209" s="258"/>
      <c r="X209" s="258"/>
      <c r="Y209" s="258"/>
    </row>
    <row r="210" spans="1:25" s="57" customFormat="1" x14ac:dyDescent="0.25">
      <c r="A210" s="170"/>
      <c r="B210" s="258"/>
      <c r="C210" s="258"/>
      <c r="D210" s="258"/>
      <c r="E210" s="258"/>
      <c r="F210" s="258"/>
      <c r="G210" s="258"/>
      <c r="H210" s="258"/>
      <c r="I210" s="258"/>
      <c r="J210" s="258"/>
      <c r="K210" s="258"/>
      <c r="L210" s="258"/>
      <c r="M210" s="258"/>
      <c r="N210" s="258"/>
      <c r="O210" s="258"/>
      <c r="P210" s="258"/>
      <c r="Q210" s="258"/>
      <c r="R210" s="258"/>
      <c r="S210" s="258"/>
      <c r="T210" s="258"/>
      <c r="U210" s="258"/>
      <c r="V210" s="258"/>
      <c r="W210" s="258"/>
      <c r="X210" s="258"/>
      <c r="Y210" s="258"/>
    </row>
    <row r="211" spans="1:25" s="57" customFormat="1" x14ac:dyDescent="0.25">
      <c r="A211" s="170"/>
      <c r="B211" s="258"/>
      <c r="C211" s="258"/>
      <c r="D211" s="258"/>
      <c r="E211" s="258"/>
      <c r="F211" s="258"/>
      <c r="G211" s="258"/>
      <c r="H211" s="258"/>
      <c r="I211" s="258"/>
      <c r="J211" s="258"/>
      <c r="K211" s="258"/>
      <c r="L211" s="258"/>
      <c r="M211" s="258"/>
      <c r="N211" s="258"/>
      <c r="O211" s="258"/>
      <c r="P211" s="258"/>
      <c r="Q211" s="258"/>
      <c r="R211" s="258"/>
      <c r="S211" s="258"/>
      <c r="T211" s="258"/>
      <c r="U211" s="258"/>
      <c r="V211" s="258"/>
      <c r="W211" s="258"/>
      <c r="X211" s="258"/>
      <c r="Y211" s="258"/>
    </row>
    <row r="212" spans="1:25" s="64" customFormat="1" x14ac:dyDescent="0.25">
      <c r="A212" s="170"/>
      <c r="B212" s="258"/>
      <c r="C212" s="258"/>
      <c r="D212" s="258"/>
      <c r="E212" s="258"/>
      <c r="F212" s="258"/>
      <c r="G212" s="258"/>
      <c r="H212" s="258"/>
      <c r="I212" s="258"/>
      <c r="J212" s="258"/>
      <c r="K212" s="258"/>
      <c r="L212" s="258"/>
      <c r="M212" s="258"/>
      <c r="N212" s="258"/>
      <c r="O212" s="258"/>
      <c r="P212" s="258"/>
      <c r="Q212" s="258"/>
      <c r="R212" s="258"/>
      <c r="S212" s="258"/>
      <c r="T212" s="258"/>
      <c r="U212" s="258"/>
      <c r="V212" s="258"/>
      <c r="W212" s="258"/>
      <c r="X212" s="258"/>
      <c r="Y212" s="258"/>
    </row>
    <row r="213" spans="1:25" s="64" customFormat="1" x14ac:dyDescent="0.25">
      <c r="A213" s="170"/>
      <c r="B213" s="258"/>
      <c r="C213" s="258"/>
      <c r="D213" s="258"/>
      <c r="E213" s="258"/>
      <c r="F213" s="258"/>
      <c r="G213" s="258"/>
      <c r="H213" s="258"/>
      <c r="I213" s="258"/>
      <c r="J213" s="258"/>
      <c r="K213" s="258"/>
      <c r="L213" s="258"/>
      <c r="M213" s="258"/>
      <c r="N213" s="258"/>
      <c r="O213" s="258"/>
      <c r="P213" s="258"/>
      <c r="Q213" s="258"/>
      <c r="R213" s="258"/>
      <c r="S213" s="258"/>
      <c r="T213" s="258"/>
      <c r="U213" s="258"/>
      <c r="V213" s="258"/>
      <c r="W213" s="258"/>
      <c r="X213" s="258"/>
      <c r="Y213" s="258"/>
    </row>
    <row r="214" spans="1:25" s="57" customFormat="1" x14ac:dyDescent="0.25">
      <c r="A214" s="170"/>
      <c r="B214" s="258"/>
      <c r="C214" s="258"/>
      <c r="D214" s="258"/>
      <c r="E214" s="258"/>
      <c r="F214" s="258"/>
      <c r="G214" s="258"/>
      <c r="H214" s="258"/>
      <c r="I214" s="258"/>
      <c r="J214" s="258"/>
      <c r="K214" s="258"/>
      <c r="L214" s="258"/>
      <c r="M214" s="258"/>
      <c r="N214" s="258"/>
      <c r="O214" s="258"/>
      <c r="P214" s="258"/>
      <c r="Q214" s="258"/>
      <c r="R214" s="258"/>
      <c r="S214" s="258"/>
      <c r="T214" s="258"/>
      <c r="U214" s="258"/>
      <c r="V214" s="258"/>
      <c r="W214" s="258"/>
      <c r="X214" s="258"/>
      <c r="Y214" s="258"/>
    </row>
    <row r="217" spans="1:25" ht="15" customHeight="1" x14ac:dyDescent="0.25">
      <c r="A217" s="171" t="s">
        <v>97</v>
      </c>
      <c r="B217" s="171"/>
      <c r="C217" s="171"/>
      <c r="D217" s="171"/>
      <c r="E217" s="171"/>
      <c r="F217" s="171"/>
      <c r="G217" s="171"/>
      <c r="H217" s="171"/>
      <c r="I217" s="171"/>
      <c r="J217" s="171"/>
      <c r="K217" s="171"/>
      <c r="L217" s="171"/>
      <c r="M217" s="171"/>
      <c r="N217" s="171"/>
      <c r="O217" s="171"/>
      <c r="P217" s="171"/>
      <c r="Q217" s="171"/>
      <c r="R217" s="171"/>
      <c r="S217" s="171"/>
      <c r="T217" s="171"/>
      <c r="U217" s="171"/>
      <c r="V217" s="171"/>
      <c r="W217" s="171"/>
      <c r="X217" s="171"/>
      <c r="Y217" s="171"/>
    </row>
    <row r="218" spans="1:25" x14ac:dyDescent="0.25">
      <c r="A218" s="171"/>
      <c r="B218" s="171"/>
      <c r="C218" s="171"/>
      <c r="D218" s="171"/>
      <c r="E218" s="171"/>
      <c r="F218" s="171"/>
      <c r="G218" s="171"/>
      <c r="H218" s="171"/>
      <c r="I218" s="171"/>
      <c r="J218" s="171"/>
      <c r="K218" s="171"/>
      <c r="L218" s="171"/>
      <c r="M218" s="171"/>
      <c r="N218" s="171"/>
      <c r="O218" s="171"/>
      <c r="P218" s="171"/>
      <c r="Q218" s="171"/>
      <c r="R218" s="171"/>
      <c r="S218" s="171"/>
      <c r="T218" s="171"/>
      <c r="U218" s="171"/>
      <c r="V218" s="171"/>
      <c r="W218" s="171"/>
      <c r="X218" s="171"/>
      <c r="Y218" s="171"/>
    </row>
    <row r="219" spans="1:25"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5" ht="15.75" thickBot="1" x14ac:dyDescent="0.3"/>
    <row r="221" spans="1:25" ht="27" customHeight="1" x14ac:dyDescent="0.25">
      <c r="B221" s="123" t="s">
        <v>9</v>
      </c>
      <c r="C221" s="124"/>
      <c r="D221" s="124"/>
      <c r="E221" s="124"/>
      <c r="F221" s="124"/>
      <c r="G221" s="124"/>
      <c r="H221" s="124"/>
      <c r="I221" s="124"/>
      <c r="J221" s="259" t="str">
        <f>Arkusz8!C6</f>
        <v>27.08.2015 - 02.09.2015</v>
      </c>
      <c r="K221" s="259"/>
      <c r="L221" s="259"/>
      <c r="M221" s="259" t="str">
        <f>Arkusz8!C10</f>
        <v>03.09.2015 - 09.09.2015</v>
      </c>
      <c r="N221" s="259"/>
      <c r="O221" s="259"/>
      <c r="P221" s="259" t="str">
        <f>Arkusz8!C9</f>
        <v>10.09.2015 - 16.09.2015</v>
      </c>
      <c r="Q221" s="259"/>
      <c r="R221" s="259"/>
      <c r="S221" s="259" t="str">
        <f>Arkusz8!C8</f>
        <v>17.09.2015 - 23.09.2015</v>
      </c>
      <c r="T221" s="259"/>
      <c r="U221" s="259"/>
      <c r="V221" s="259" t="str">
        <f>Arkusz8!C7</f>
        <v>24.09.2015 - 30.09.2015</v>
      </c>
      <c r="W221" s="259"/>
      <c r="X221" s="260"/>
    </row>
    <row r="222" spans="1:25" ht="15" customHeight="1" x14ac:dyDescent="0.25">
      <c r="B222" s="119" t="s">
        <v>31</v>
      </c>
      <c r="C222" s="120"/>
      <c r="D222" s="120"/>
      <c r="E222" s="120"/>
      <c r="F222" s="120"/>
      <c r="G222" s="120"/>
      <c r="H222" s="120"/>
      <c r="I222" s="120"/>
      <c r="J222" s="204">
        <f>Arkusz8!A6</f>
        <v>1445</v>
      </c>
      <c r="K222" s="204"/>
      <c r="L222" s="204"/>
      <c r="M222" s="204">
        <f>Arkusz8!A5</f>
        <v>1564</v>
      </c>
      <c r="N222" s="204"/>
      <c r="O222" s="204"/>
      <c r="P222" s="204">
        <f>Arkusz8!A4</f>
        <v>1652</v>
      </c>
      <c r="Q222" s="204"/>
      <c r="R222" s="204"/>
      <c r="S222" s="204">
        <f>Arkusz8!A3</f>
        <v>1667</v>
      </c>
      <c r="T222" s="204"/>
      <c r="U222" s="204"/>
      <c r="V222" s="204">
        <f>Arkusz8!A2</f>
        <v>1663</v>
      </c>
      <c r="W222" s="204"/>
      <c r="X222" s="204"/>
    </row>
    <row r="223" spans="1:25" x14ac:dyDescent="0.25">
      <c r="B223" s="261" t="s">
        <v>6</v>
      </c>
      <c r="C223" s="262"/>
      <c r="D223" s="262"/>
      <c r="E223" s="262"/>
      <c r="F223" s="262"/>
      <c r="G223" s="262"/>
      <c r="H223" s="262"/>
      <c r="I223" s="262"/>
      <c r="J223" s="125">
        <f>Arkusz8!A11</f>
        <v>2514</v>
      </c>
      <c r="K223" s="125"/>
      <c r="L223" s="125"/>
      <c r="M223" s="125">
        <f>Arkusz8!A10</f>
        <v>2505</v>
      </c>
      <c r="N223" s="125"/>
      <c r="O223" s="125"/>
      <c r="P223" s="125">
        <f>Arkusz8!A9</f>
        <v>2512</v>
      </c>
      <c r="Q223" s="125"/>
      <c r="R223" s="125"/>
      <c r="S223" s="125">
        <f>Arkusz8!A8</f>
        <v>2511</v>
      </c>
      <c r="T223" s="125"/>
      <c r="U223" s="125"/>
      <c r="V223" s="125">
        <f>Arkusz8!A7</f>
        <v>2530</v>
      </c>
      <c r="W223" s="125"/>
      <c r="X223" s="125"/>
    </row>
    <row r="224" spans="1:25" ht="15" customHeight="1" x14ac:dyDescent="0.25">
      <c r="B224" s="119" t="s">
        <v>7</v>
      </c>
      <c r="C224" s="120"/>
      <c r="D224" s="120"/>
      <c r="E224" s="120"/>
      <c r="F224" s="120"/>
      <c r="G224" s="120"/>
      <c r="H224" s="120"/>
      <c r="I224" s="120"/>
      <c r="J224" s="204">
        <f>Arkusz8!A16</f>
        <v>154</v>
      </c>
      <c r="K224" s="204"/>
      <c r="L224" s="204"/>
      <c r="M224" s="204">
        <f>Arkusz8!A15</f>
        <v>119</v>
      </c>
      <c r="N224" s="204"/>
      <c r="O224" s="204"/>
      <c r="P224" s="204">
        <f>Arkusz8!A14</f>
        <v>124</v>
      </c>
      <c r="Q224" s="204"/>
      <c r="R224" s="204"/>
      <c r="S224" s="204">
        <f>Arkusz8!A13</f>
        <v>127</v>
      </c>
      <c r="T224" s="204"/>
      <c r="U224" s="204"/>
      <c r="V224" s="204">
        <f>Arkusz8!A12</f>
        <v>104</v>
      </c>
      <c r="W224" s="204"/>
      <c r="X224" s="204"/>
    </row>
    <row r="225" spans="1:24" ht="15" customHeight="1" x14ac:dyDescent="0.25">
      <c r="B225" s="256" t="s">
        <v>8</v>
      </c>
      <c r="C225" s="257"/>
      <c r="D225" s="257"/>
      <c r="E225" s="257"/>
      <c r="F225" s="257"/>
      <c r="G225" s="257"/>
      <c r="H225" s="257"/>
      <c r="I225" s="257"/>
      <c r="J225" s="125">
        <f>Arkusz8!A21</f>
        <v>192</v>
      </c>
      <c r="K225" s="125"/>
      <c r="L225" s="125"/>
      <c r="M225" s="125">
        <f>Arkusz8!A20</f>
        <v>219</v>
      </c>
      <c r="N225" s="125"/>
      <c r="O225" s="125"/>
      <c r="P225" s="125">
        <f>Arkusz8!A19</f>
        <v>179</v>
      </c>
      <c r="Q225" s="125"/>
      <c r="R225" s="125"/>
      <c r="S225" s="125">
        <f>Arkusz8!A18</f>
        <v>172</v>
      </c>
      <c r="T225" s="125"/>
      <c r="U225" s="125"/>
      <c r="V225" s="125">
        <f>Arkusz8!A17</f>
        <v>146</v>
      </c>
      <c r="W225" s="125"/>
      <c r="X225" s="125"/>
    </row>
    <row r="226" spans="1:24" ht="15" customHeight="1" thickBot="1" x14ac:dyDescent="0.3">
      <c r="B226" s="126" t="s">
        <v>98</v>
      </c>
      <c r="C226" s="127"/>
      <c r="D226" s="127"/>
      <c r="E226" s="127"/>
      <c r="F226" s="127"/>
      <c r="G226" s="127"/>
      <c r="H226" s="127"/>
      <c r="I226" s="127"/>
      <c r="J226" s="121">
        <f>Arkusz8!A26</f>
        <v>1</v>
      </c>
      <c r="K226" s="121"/>
      <c r="L226" s="121"/>
      <c r="M226" s="121">
        <f>Arkusz8!A25</f>
        <v>1</v>
      </c>
      <c r="N226" s="121"/>
      <c r="O226" s="121"/>
      <c r="P226" s="121">
        <f>Arkusz8!A24</f>
        <v>1</v>
      </c>
      <c r="Q226" s="121"/>
      <c r="R226" s="121"/>
      <c r="S226" s="121">
        <f>Arkusz8!A23</f>
        <v>1</v>
      </c>
      <c r="T226" s="121"/>
      <c r="U226" s="121"/>
      <c r="V226" s="121">
        <f>Arkusz8!A22</f>
        <v>1</v>
      </c>
      <c r="W226" s="121"/>
      <c r="X226" s="121"/>
    </row>
    <row r="227" spans="1:24" ht="15" customHeight="1" thickBot="1" x14ac:dyDescent="0.3">
      <c r="B227" s="263" t="s">
        <v>99</v>
      </c>
      <c r="C227" s="264"/>
      <c r="D227" s="264"/>
      <c r="E227" s="264"/>
      <c r="F227" s="264"/>
      <c r="G227" s="264"/>
      <c r="H227" s="264"/>
      <c r="I227" s="264"/>
      <c r="J227" s="122">
        <f>SUM(J222,J223,J226)</f>
        <v>3960</v>
      </c>
      <c r="K227" s="122"/>
      <c r="L227" s="122"/>
      <c r="M227" s="122">
        <f>SUM(M222,M223,M226)</f>
        <v>4070</v>
      </c>
      <c r="N227" s="122"/>
      <c r="O227" s="122"/>
      <c r="P227" s="122">
        <f>SUM(P222,P223,P226)</f>
        <v>4165</v>
      </c>
      <c r="Q227" s="122"/>
      <c r="R227" s="122"/>
      <c r="S227" s="122">
        <f>SUM(S222,S223,S226)</f>
        <v>4179</v>
      </c>
      <c r="T227" s="122"/>
      <c r="U227" s="122"/>
      <c r="V227" s="122">
        <f>SUM(V222,V223,V226)</f>
        <v>4194</v>
      </c>
      <c r="W227" s="122"/>
      <c r="X227" s="265"/>
    </row>
    <row r="228" spans="1:24" x14ac:dyDescent="0.25">
      <c r="A228" s="23"/>
      <c r="B228" s="24"/>
      <c r="C228" s="24"/>
      <c r="D228" s="24"/>
      <c r="E228" s="25"/>
      <c r="F228" s="25"/>
      <c r="G228" s="25"/>
      <c r="H228" s="26"/>
      <c r="I228" s="26"/>
      <c r="J228" s="26"/>
      <c r="K228" s="27"/>
      <c r="L228" s="27"/>
      <c r="M228" s="27"/>
      <c r="N228" s="26"/>
      <c r="O228" s="26"/>
      <c r="P228" s="26"/>
      <c r="Q228" s="26"/>
      <c r="R228" s="26"/>
      <c r="S228" s="26"/>
      <c r="T228" s="28"/>
      <c r="U228" s="28"/>
    </row>
    <row r="229" spans="1:24" x14ac:dyDescent="0.25">
      <c r="A229" s="23"/>
      <c r="B229" s="23"/>
      <c r="C229" s="23"/>
      <c r="D229" s="23"/>
      <c r="E229" s="29"/>
      <c r="F229" s="29"/>
      <c r="G229" s="29"/>
      <c r="H229" s="30"/>
      <c r="I229" s="30"/>
      <c r="J229" s="30"/>
      <c r="K229" s="31"/>
      <c r="L229" s="31"/>
      <c r="M229" s="31"/>
      <c r="N229" s="30"/>
      <c r="O229" s="30"/>
      <c r="P229" s="30"/>
      <c r="Q229" s="30"/>
      <c r="R229" s="30"/>
      <c r="S229" s="30"/>
      <c r="T229" s="32"/>
      <c r="U229" s="32"/>
    </row>
    <row r="230" spans="1:24" x14ac:dyDescent="0.25">
      <c r="A230" s="23"/>
      <c r="B230" s="23"/>
      <c r="C230" s="23"/>
      <c r="D230" s="23"/>
      <c r="E230" s="29"/>
      <c r="F230" s="29"/>
      <c r="G230" s="29"/>
      <c r="H230" s="30"/>
      <c r="I230" s="30"/>
      <c r="J230" s="30"/>
      <c r="K230" s="31"/>
      <c r="L230" s="31"/>
      <c r="M230" s="31"/>
      <c r="N230" s="30"/>
      <c r="O230" s="30"/>
      <c r="P230" s="30"/>
      <c r="Q230" s="30"/>
      <c r="R230" s="30"/>
      <c r="S230" s="30"/>
      <c r="T230" s="32"/>
      <c r="U230" s="32"/>
    </row>
    <row r="231" spans="1:24" x14ac:dyDescent="0.25">
      <c r="A231" s="23"/>
      <c r="B231" s="23"/>
      <c r="C231" s="23"/>
      <c r="D231" s="23"/>
      <c r="E231" s="29"/>
      <c r="F231" s="29"/>
      <c r="G231" s="29"/>
      <c r="H231" s="30"/>
      <c r="I231" s="30"/>
      <c r="J231" s="30"/>
      <c r="K231" s="31"/>
      <c r="L231" s="31"/>
      <c r="M231" s="31"/>
      <c r="N231" s="30"/>
      <c r="O231" s="30"/>
      <c r="P231" s="30"/>
      <c r="Q231" s="30"/>
      <c r="R231" s="30"/>
      <c r="S231" s="30"/>
      <c r="T231" s="32"/>
      <c r="U231" s="32"/>
    </row>
    <row r="232" spans="1:24" x14ac:dyDescent="0.25">
      <c r="A232" s="23"/>
      <c r="B232" s="23"/>
      <c r="C232" s="23"/>
      <c r="D232" s="23"/>
      <c r="E232" s="29"/>
      <c r="F232" s="29"/>
      <c r="G232" s="29"/>
      <c r="H232" s="30"/>
      <c r="I232" s="30"/>
      <c r="J232" s="30"/>
      <c r="K232" s="31"/>
      <c r="L232" s="31"/>
      <c r="M232" s="31"/>
      <c r="N232" s="30"/>
      <c r="O232" s="30"/>
      <c r="P232" s="30"/>
      <c r="Q232" s="30"/>
      <c r="R232" s="30"/>
      <c r="S232" s="30"/>
      <c r="T232" s="32"/>
      <c r="U232" s="32"/>
    </row>
    <row r="233" spans="1:24" x14ac:dyDescent="0.25">
      <c r="A233" s="23"/>
      <c r="B233" s="23"/>
      <c r="C233" s="23"/>
      <c r="D233" s="23"/>
      <c r="E233" s="29"/>
      <c r="F233" s="29"/>
      <c r="G233" s="29"/>
      <c r="H233" s="30"/>
      <c r="I233" s="30"/>
      <c r="J233" s="30"/>
      <c r="K233" s="31"/>
      <c r="L233" s="31"/>
      <c r="M233" s="31"/>
      <c r="N233" s="30"/>
      <c r="O233" s="30"/>
      <c r="P233" s="30"/>
      <c r="Q233" s="30"/>
      <c r="R233" s="30"/>
      <c r="S233" s="30"/>
      <c r="T233" s="32"/>
      <c r="U233" s="32"/>
    </row>
    <row r="248" spans="1:29" x14ac:dyDescent="0.25">
      <c r="A248" s="4"/>
      <c r="B248" s="4"/>
      <c r="C248" s="4"/>
      <c r="D248" s="4"/>
      <c r="E248" s="4"/>
      <c r="F248" s="4"/>
      <c r="G248" s="4"/>
      <c r="H248" s="4"/>
      <c r="I248" s="4"/>
      <c r="J248" s="4"/>
      <c r="K248" s="4"/>
      <c r="L248" s="4"/>
      <c r="M248" s="4"/>
      <c r="N248" s="4"/>
      <c r="O248" s="4"/>
      <c r="P248" s="4"/>
      <c r="Q248" s="4"/>
      <c r="R248" s="4"/>
      <c r="S248" s="4"/>
      <c r="T248" s="4"/>
      <c r="U248" s="4"/>
    </row>
    <row r="249" spans="1:29" x14ac:dyDescent="0.25">
      <c r="A249" s="4"/>
      <c r="B249" s="4"/>
      <c r="C249" s="4"/>
      <c r="D249" s="4"/>
      <c r="E249" s="4"/>
      <c r="F249" s="4"/>
      <c r="G249" s="4"/>
      <c r="H249" s="4"/>
      <c r="I249" s="4"/>
      <c r="J249" s="4"/>
      <c r="K249" s="4"/>
      <c r="L249" s="4"/>
      <c r="M249" s="4"/>
      <c r="N249" s="4"/>
      <c r="O249" s="4"/>
      <c r="P249" s="4"/>
      <c r="Q249" s="4"/>
      <c r="R249" s="4"/>
      <c r="S249" s="4"/>
      <c r="T249" s="4"/>
      <c r="U249" s="4"/>
    </row>
    <row r="250" spans="1:29" x14ac:dyDescent="0.25">
      <c r="A250" s="4"/>
      <c r="B250" s="4"/>
      <c r="C250" s="4"/>
      <c r="D250" s="4"/>
      <c r="E250" s="4"/>
      <c r="F250" s="4"/>
      <c r="G250" s="4"/>
      <c r="H250" s="4"/>
      <c r="I250" s="4"/>
      <c r="J250" s="4"/>
      <c r="K250" s="4"/>
      <c r="L250" s="4"/>
      <c r="M250" s="4"/>
      <c r="N250" s="4"/>
      <c r="O250" s="4"/>
      <c r="P250" s="4"/>
      <c r="Q250" s="4"/>
      <c r="R250" s="4"/>
      <c r="S250" s="4"/>
      <c r="T250" s="4"/>
      <c r="U250" s="4"/>
    </row>
    <row r="251" spans="1:29" x14ac:dyDescent="0.25">
      <c r="A251" s="33"/>
      <c r="B251" s="33"/>
      <c r="C251" s="33"/>
      <c r="D251" s="33"/>
      <c r="E251" s="33"/>
      <c r="F251" s="33"/>
      <c r="G251" s="33"/>
      <c r="H251" s="33"/>
      <c r="I251" s="33"/>
      <c r="J251" s="33"/>
      <c r="K251" s="33"/>
      <c r="L251" s="33"/>
      <c r="M251" s="33"/>
      <c r="N251" s="33"/>
      <c r="O251" s="33"/>
      <c r="P251" s="33"/>
      <c r="Q251" s="33"/>
      <c r="R251" s="33"/>
      <c r="S251" s="33"/>
      <c r="T251" s="33"/>
      <c r="U251" s="33"/>
    </row>
    <row r="252" spans="1:29" x14ac:dyDescent="0.25">
      <c r="A252" s="197" t="s">
        <v>171</v>
      </c>
      <c r="B252" s="197"/>
      <c r="C252" s="197"/>
      <c r="D252" s="197"/>
      <c r="E252" s="197"/>
      <c r="F252" s="197"/>
      <c r="G252" s="197"/>
      <c r="H252" s="197"/>
      <c r="I252" s="197"/>
      <c r="J252" s="197"/>
      <c r="K252" s="197"/>
      <c r="L252" s="197"/>
      <c r="M252" s="197"/>
      <c r="N252" s="197"/>
      <c r="O252" s="197"/>
      <c r="P252" s="197"/>
      <c r="Q252" s="197"/>
      <c r="R252" s="197"/>
      <c r="S252" s="197"/>
      <c r="T252" s="197"/>
      <c r="U252" s="197"/>
      <c r="V252" s="197"/>
      <c r="W252" s="197"/>
      <c r="X252" s="197"/>
      <c r="Y252" s="197"/>
    </row>
    <row r="253" spans="1:29" x14ac:dyDescent="0.25">
      <c r="A253" s="197"/>
      <c r="B253" s="197"/>
      <c r="C253" s="197"/>
      <c r="D253" s="197"/>
      <c r="E253" s="197"/>
      <c r="F253" s="197"/>
      <c r="G253" s="197"/>
      <c r="H253" s="197"/>
      <c r="I253" s="197"/>
      <c r="J253" s="197"/>
      <c r="K253" s="197"/>
      <c r="L253" s="197"/>
      <c r="M253" s="197"/>
      <c r="N253" s="197"/>
      <c r="O253" s="197"/>
      <c r="P253" s="197"/>
      <c r="Q253" s="197"/>
      <c r="R253" s="197"/>
      <c r="S253" s="197"/>
      <c r="T253" s="197"/>
      <c r="U253" s="197"/>
      <c r="V253" s="197"/>
      <c r="W253" s="197"/>
      <c r="X253" s="197"/>
      <c r="Y253" s="197"/>
    </row>
    <row r="254" spans="1:29" x14ac:dyDescent="0.25">
      <c r="A254" s="197"/>
      <c r="B254" s="197"/>
      <c r="C254" s="197"/>
      <c r="D254" s="197"/>
      <c r="E254" s="197"/>
      <c r="F254" s="197"/>
      <c r="G254" s="197"/>
      <c r="H254" s="197"/>
      <c r="I254" s="197"/>
      <c r="J254" s="197"/>
      <c r="K254" s="197"/>
      <c r="L254" s="197"/>
      <c r="M254" s="197"/>
      <c r="N254" s="197"/>
      <c r="O254" s="197"/>
      <c r="P254" s="197"/>
      <c r="Q254" s="197"/>
      <c r="R254" s="197"/>
      <c r="S254" s="197"/>
      <c r="T254" s="197"/>
      <c r="U254" s="197"/>
      <c r="V254" s="197"/>
      <c r="W254" s="197"/>
      <c r="X254" s="197"/>
      <c r="Y254" s="197"/>
      <c r="AC254" s="51"/>
    </row>
    <row r="255" spans="1:29" x14ac:dyDescent="0.25">
      <c r="A255" s="197"/>
      <c r="B255" s="197"/>
      <c r="C255" s="197"/>
      <c r="D255" s="197"/>
      <c r="E255" s="197"/>
      <c r="F255" s="197"/>
      <c r="G255" s="197"/>
      <c r="H255" s="197"/>
      <c r="I255" s="197"/>
      <c r="J255" s="197"/>
      <c r="K255" s="197"/>
      <c r="L255" s="197"/>
      <c r="M255" s="197"/>
      <c r="N255" s="197"/>
      <c r="O255" s="197"/>
      <c r="P255" s="197"/>
      <c r="Q255" s="197"/>
      <c r="R255" s="197"/>
      <c r="S255" s="197"/>
      <c r="T255" s="197"/>
      <c r="U255" s="197"/>
      <c r="V255" s="197"/>
      <c r="W255" s="197"/>
      <c r="X255" s="197"/>
      <c r="Y255" s="197"/>
    </row>
    <row r="256" spans="1:29" x14ac:dyDescent="0.25">
      <c r="A256" s="197"/>
      <c r="B256" s="197"/>
      <c r="C256" s="197"/>
      <c r="D256" s="197"/>
      <c r="E256" s="197"/>
      <c r="F256" s="197"/>
      <c r="G256" s="197"/>
      <c r="H256" s="197"/>
      <c r="I256" s="197"/>
      <c r="J256" s="197"/>
      <c r="K256" s="197"/>
      <c r="L256" s="197"/>
      <c r="M256" s="197"/>
      <c r="N256" s="197"/>
      <c r="O256" s="197"/>
      <c r="P256" s="197"/>
      <c r="Q256" s="197"/>
      <c r="R256" s="197"/>
      <c r="S256" s="197"/>
      <c r="T256" s="197"/>
      <c r="U256" s="197"/>
      <c r="V256" s="197"/>
      <c r="W256" s="197"/>
      <c r="X256" s="197"/>
      <c r="Y256" s="197"/>
    </row>
    <row r="260" spans="1:21" ht="18" x14ac:dyDescent="0.25">
      <c r="A260" s="8" t="s">
        <v>75</v>
      </c>
    </row>
    <row r="261" spans="1:21" ht="18" x14ac:dyDescent="0.25">
      <c r="A261" s="8"/>
    </row>
    <row r="263" spans="1:21" x14ac:dyDescent="0.25">
      <c r="A263" s="171" t="s">
        <v>68</v>
      </c>
      <c r="B263" s="171"/>
      <c r="C263" s="171"/>
      <c r="D263" s="171"/>
      <c r="E263" s="171"/>
      <c r="F263" s="171"/>
      <c r="G263" s="171"/>
      <c r="H263" s="171"/>
      <c r="I263" s="171"/>
      <c r="J263" s="171"/>
      <c r="K263" s="171"/>
      <c r="L263" s="171"/>
      <c r="M263" s="171"/>
      <c r="N263" s="171"/>
      <c r="O263" s="171"/>
      <c r="P263" s="171"/>
      <c r="Q263" s="171"/>
      <c r="R263" s="171"/>
      <c r="S263" s="171"/>
      <c r="T263" s="171"/>
      <c r="U263" s="171"/>
    </row>
    <row r="264" spans="1:21" x14ac:dyDescent="0.25">
      <c r="A264" s="171"/>
      <c r="B264" s="171"/>
      <c r="C264" s="171"/>
      <c r="D264" s="171"/>
      <c r="E264" s="171"/>
      <c r="F264" s="171"/>
      <c r="G264" s="171"/>
      <c r="H264" s="171"/>
      <c r="I264" s="171"/>
      <c r="J264" s="171"/>
      <c r="K264" s="171"/>
      <c r="L264" s="171"/>
      <c r="M264" s="171"/>
      <c r="N264" s="171"/>
      <c r="O264" s="171"/>
      <c r="P264" s="171"/>
      <c r="Q264" s="171"/>
      <c r="R264" s="171"/>
      <c r="S264" s="171"/>
      <c r="T264" s="171"/>
      <c r="U264" s="171"/>
    </row>
    <row r="265" spans="1:21" x14ac:dyDescent="0.25">
      <c r="A265" s="171"/>
      <c r="B265" s="171"/>
      <c r="C265" s="171"/>
      <c r="D265" s="171"/>
      <c r="E265" s="171"/>
      <c r="F265" s="171"/>
      <c r="G265" s="171"/>
      <c r="H265" s="171"/>
      <c r="I265" s="171"/>
      <c r="J265" s="171"/>
      <c r="K265" s="171"/>
      <c r="L265" s="171"/>
      <c r="M265" s="171"/>
      <c r="N265" s="171"/>
      <c r="O265" s="171"/>
      <c r="P265" s="171"/>
      <c r="Q265" s="171"/>
      <c r="R265" s="171"/>
      <c r="S265" s="171"/>
      <c r="T265" s="171"/>
      <c r="U265" s="171"/>
    </row>
    <row r="266" spans="1:21" ht="15.75" thickBot="1" x14ac:dyDescent="0.3">
      <c r="A266" s="21"/>
      <c r="B266" s="21"/>
      <c r="C266" s="21"/>
      <c r="D266" s="21"/>
      <c r="E266" s="21"/>
      <c r="F266" s="21"/>
      <c r="G266" s="21"/>
      <c r="H266" s="21"/>
      <c r="I266" s="21"/>
      <c r="J266" s="21"/>
      <c r="K266" s="21"/>
      <c r="L266" s="21"/>
      <c r="M266" s="21"/>
      <c r="N266" s="21"/>
      <c r="O266" s="21"/>
      <c r="P266" s="21"/>
      <c r="Q266" s="21"/>
      <c r="R266" s="21"/>
      <c r="S266" s="21"/>
      <c r="T266" s="21"/>
      <c r="U266" s="21"/>
    </row>
    <row r="267" spans="1:21" ht="24.95" customHeight="1" x14ac:dyDescent="0.25">
      <c r="G267" s="104" t="s">
        <v>3</v>
      </c>
      <c r="H267" s="105"/>
      <c r="I267" s="105"/>
      <c r="J267" s="105"/>
      <c r="K267" s="105" t="s">
        <v>4</v>
      </c>
      <c r="L267" s="105"/>
      <c r="M267" s="108" t="str">
        <f>CONCATENATE("decyzje ",Arkusz18!A2," - ",Arkusz18!B2," r.")</f>
        <v>decyzje 01.09.2015 - 30.09.2015 r.</v>
      </c>
      <c r="N267" s="108"/>
      <c r="O267" s="108"/>
      <c r="P267" s="108"/>
      <c r="Q267" s="108"/>
      <c r="R267" s="109"/>
    </row>
    <row r="268" spans="1:21" ht="59.25" customHeight="1" x14ac:dyDescent="0.25">
      <c r="G268" s="106"/>
      <c r="H268" s="107"/>
      <c r="I268" s="107"/>
      <c r="J268" s="107"/>
      <c r="K268" s="107"/>
      <c r="L268" s="107"/>
      <c r="M268" s="91" t="s">
        <v>25</v>
      </c>
      <c r="N268" s="91"/>
      <c r="O268" s="91" t="s">
        <v>26</v>
      </c>
      <c r="P268" s="91"/>
      <c r="Q268" s="91" t="s">
        <v>27</v>
      </c>
      <c r="R268" s="92"/>
    </row>
    <row r="269" spans="1:21" ht="15" customHeight="1" x14ac:dyDescent="0.25">
      <c r="G269" s="130" t="s">
        <v>36</v>
      </c>
      <c r="H269" s="131"/>
      <c r="I269" s="131"/>
      <c r="J269" s="131"/>
      <c r="K269" s="132">
        <f>Arkusz9!B5</f>
        <v>9959</v>
      </c>
      <c r="L269" s="132"/>
      <c r="M269" s="133">
        <f>Arkusz9!B3</f>
        <v>5319</v>
      </c>
      <c r="N269" s="133"/>
      <c r="O269" s="133">
        <f>Arkusz9!B2</f>
        <v>400</v>
      </c>
      <c r="P269" s="133"/>
      <c r="Q269" s="133">
        <f>Arkusz9!B4</f>
        <v>184</v>
      </c>
      <c r="R269" s="134"/>
    </row>
    <row r="270" spans="1:21" ht="15" customHeight="1" x14ac:dyDescent="0.25">
      <c r="G270" s="80" t="s">
        <v>37</v>
      </c>
      <c r="H270" s="81"/>
      <c r="I270" s="81"/>
      <c r="J270" s="81"/>
      <c r="K270" s="82">
        <f>Arkusz9!B13</f>
        <v>1067</v>
      </c>
      <c r="L270" s="82"/>
      <c r="M270" s="83">
        <f>Arkusz9!B11</f>
        <v>658</v>
      </c>
      <c r="N270" s="83"/>
      <c r="O270" s="83">
        <f>Arkusz9!B10</f>
        <v>49</v>
      </c>
      <c r="P270" s="83"/>
      <c r="Q270" s="83">
        <f>Arkusz9!B12</f>
        <v>40</v>
      </c>
      <c r="R270" s="115"/>
    </row>
    <row r="271" spans="1:21" ht="15.75" thickBot="1" x14ac:dyDescent="0.3">
      <c r="G271" s="116" t="s">
        <v>24</v>
      </c>
      <c r="H271" s="117"/>
      <c r="I271" s="117"/>
      <c r="J271" s="117"/>
      <c r="K271" s="88">
        <f>Arkusz9!B9</f>
        <v>217</v>
      </c>
      <c r="L271" s="88"/>
      <c r="M271" s="89">
        <f>Arkusz9!B7</f>
        <v>148</v>
      </c>
      <c r="N271" s="89"/>
      <c r="O271" s="89">
        <f>Arkusz9!B6</f>
        <v>17</v>
      </c>
      <c r="P271" s="89"/>
      <c r="Q271" s="89">
        <f>Arkusz9!B8</f>
        <v>20</v>
      </c>
      <c r="R271" s="90"/>
    </row>
    <row r="272" spans="1:21" ht="15.75" thickBot="1" x14ac:dyDescent="0.3">
      <c r="G272" s="76" t="s">
        <v>77</v>
      </c>
      <c r="H272" s="77"/>
      <c r="I272" s="77"/>
      <c r="J272" s="77"/>
      <c r="K272" s="78">
        <f>SUM(K269:K271)</f>
        <v>11243</v>
      </c>
      <c r="L272" s="78"/>
      <c r="M272" s="78">
        <f>SUM(M269:M271)</f>
        <v>6125</v>
      </c>
      <c r="N272" s="78"/>
      <c r="O272" s="78">
        <f>SUM(O269:O271)</f>
        <v>466</v>
      </c>
      <c r="P272" s="78"/>
      <c r="Q272" s="78">
        <f>SUM(Q269:Q271)</f>
        <v>244</v>
      </c>
      <c r="R272" s="79"/>
    </row>
    <row r="276" spans="22:26" x14ac:dyDescent="0.25">
      <c r="V276" s="11"/>
      <c r="W276" s="11"/>
      <c r="Z276" s="11"/>
    </row>
    <row r="282" spans="22:26" x14ac:dyDescent="0.25">
      <c r="V282" s="33"/>
      <c r="W282" s="33"/>
      <c r="X282" s="33"/>
      <c r="Y282" s="34"/>
      <c r="Z282" s="33"/>
    </row>
    <row r="283" spans="22:26" x14ac:dyDescent="0.25">
      <c r="V283" s="33"/>
      <c r="W283" s="33"/>
      <c r="X283" s="33"/>
      <c r="Y283" s="34"/>
      <c r="Z283" s="33"/>
    </row>
    <row r="284" spans="22:26" x14ac:dyDescent="0.25">
      <c r="V284" s="33"/>
      <c r="W284" s="33"/>
      <c r="X284" s="33"/>
      <c r="Y284" s="34"/>
      <c r="Z284" s="33"/>
    </row>
    <row r="285" spans="22:26" x14ac:dyDescent="0.25">
      <c r="V285" s="33"/>
      <c r="W285" s="33"/>
      <c r="X285" s="33"/>
      <c r="Y285" s="34"/>
      <c r="Z285" s="33"/>
    </row>
    <row r="286" spans="22:26" x14ac:dyDescent="0.25">
      <c r="V286" s="33"/>
      <c r="W286" s="33"/>
      <c r="X286" s="33"/>
      <c r="Y286" s="34"/>
      <c r="Z286" s="33"/>
    </row>
    <row r="287" spans="22:26" x14ac:dyDescent="0.25">
      <c r="V287" s="33"/>
      <c r="W287" s="33"/>
      <c r="X287" s="33"/>
      <c r="Y287" s="34"/>
      <c r="Z287" s="33"/>
    </row>
    <row r="288" spans="22:26" x14ac:dyDescent="0.25">
      <c r="V288" s="33"/>
      <c r="W288" s="33"/>
      <c r="X288" s="33"/>
      <c r="Y288" s="34"/>
      <c r="Z288" s="33"/>
    </row>
    <row r="289" spans="7:26" x14ac:dyDescent="0.25">
      <c r="V289" s="33"/>
      <c r="W289" s="33"/>
      <c r="X289" s="33"/>
      <c r="Y289" s="34"/>
      <c r="Z289" s="33"/>
    </row>
    <row r="290" spans="7:26" ht="15.75" thickBot="1" x14ac:dyDescent="0.3">
      <c r="V290" s="33"/>
      <c r="W290" s="33"/>
      <c r="X290" s="33"/>
      <c r="Y290" s="34"/>
      <c r="Z290" s="33"/>
    </row>
    <row r="291" spans="7:26" ht="15" customHeight="1" x14ac:dyDescent="0.25">
      <c r="G291" s="93" t="s">
        <v>3</v>
      </c>
      <c r="H291" s="94"/>
      <c r="I291" s="94"/>
      <c r="J291" s="94"/>
      <c r="K291" s="94"/>
      <c r="L291" s="94"/>
      <c r="M291" s="94"/>
      <c r="N291" s="94"/>
      <c r="O291" s="97" t="s">
        <v>4</v>
      </c>
      <c r="P291" s="97"/>
      <c r="Q291" s="68" t="s">
        <v>82</v>
      </c>
      <c r="R291" s="69"/>
      <c r="U291" s="33"/>
      <c r="V291" s="33"/>
      <c r="W291" s="33"/>
      <c r="X291" s="33"/>
      <c r="Y291" s="34"/>
    </row>
    <row r="292" spans="7:26" ht="46.5" customHeight="1" x14ac:dyDescent="0.25">
      <c r="G292" s="95"/>
      <c r="H292" s="96"/>
      <c r="I292" s="96"/>
      <c r="J292" s="96"/>
      <c r="K292" s="96"/>
      <c r="L292" s="96"/>
      <c r="M292" s="96"/>
      <c r="N292" s="96"/>
      <c r="O292" s="98"/>
      <c r="P292" s="98"/>
      <c r="Q292" s="70"/>
      <c r="R292" s="71"/>
      <c r="U292" s="33"/>
      <c r="V292" s="33"/>
      <c r="W292" s="33"/>
      <c r="X292" s="33"/>
      <c r="Y292" s="34"/>
    </row>
    <row r="293" spans="7:26" x14ac:dyDescent="0.25">
      <c r="G293" s="66" t="s">
        <v>78</v>
      </c>
      <c r="H293" s="67"/>
      <c r="I293" s="67"/>
      <c r="J293" s="67"/>
      <c r="K293" s="67"/>
      <c r="L293" s="67"/>
      <c r="M293" s="67"/>
      <c r="N293" s="67"/>
      <c r="O293" s="103">
        <f>Arkusz10!A2</f>
        <v>916</v>
      </c>
      <c r="P293" s="103"/>
      <c r="Q293" s="72">
        <f>Arkusz10!A3</f>
        <v>424</v>
      </c>
      <c r="R293" s="73"/>
      <c r="U293" s="33"/>
      <c r="V293" s="33"/>
      <c r="W293" s="33"/>
      <c r="X293" s="33"/>
      <c r="Y293" s="34"/>
    </row>
    <row r="294" spans="7:26" x14ac:dyDescent="0.25">
      <c r="G294" s="113" t="s">
        <v>79</v>
      </c>
      <c r="H294" s="114"/>
      <c r="I294" s="114"/>
      <c r="J294" s="114"/>
      <c r="K294" s="114"/>
      <c r="L294" s="114"/>
      <c r="M294" s="114"/>
      <c r="N294" s="114"/>
      <c r="O294" s="102">
        <f>Arkusz10!A4</f>
        <v>18</v>
      </c>
      <c r="P294" s="102"/>
      <c r="Q294" s="74">
        <f>Arkusz10!A5</f>
        <v>66</v>
      </c>
      <c r="R294" s="75"/>
      <c r="U294" s="33"/>
      <c r="V294" s="33"/>
      <c r="W294" s="33"/>
      <c r="X294" s="33"/>
      <c r="Y294" s="34"/>
    </row>
    <row r="295" spans="7:26" x14ac:dyDescent="0.25">
      <c r="G295" s="66" t="s">
        <v>80</v>
      </c>
      <c r="H295" s="67"/>
      <c r="I295" s="67"/>
      <c r="J295" s="67"/>
      <c r="K295" s="67"/>
      <c r="L295" s="67"/>
      <c r="M295" s="67"/>
      <c r="N295" s="67"/>
      <c r="O295" s="103">
        <f>Arkusz10!A6</f>
        <v>0</v>
      </c>
      <c r="P295" s="103"/>
      <c r="Q295" s="72">
        <f>Arkusz10!A7</f>
        <v>23</v>
      </c>
      <c r="R295" s="73"/>
      <c r="U295" s="33"/>
      <c r="V295" s="33"/>
      <c r="W295" s="33"/>
      <c r="X295" s="33"/>
      <c r="Y295" s="34"/>
    </row>
    <row r="296" spans="7:26" ht="15.75" thickBot="1" x14ac:dyDescent="0.3">
      <c r="G296" s="137" t="s">
        <v>81</v>
      </c>
      <c r="H296" s="138"/>
      <c r="I296" s="138"/>
      <c r="J296" s="138"/>
      <c r="K296" s="138"/>
      <c r="L296" s="138"/>
      <c r="M296" s="138"/>
      <c r="N296" s="138"/>
      <c r="O296" s="136">
        <f>Arkusz10!A8</f>
        <v>0</v>
      </c>
      <c r="P296" s="136"/>
      <c r="Q296" s="84">
        <f>Arkusz10!A9</f>
        <v>0</v>
      </c>
      <c r="R296" s="85"/>
      <c r="U296" s="33"/>
      <c r="V296" s="33"/>
      <c r="W296" s="33"/>
      <c r="X296" s="33"/>
      <c r="Y296" s="34"/>
    </row>
    <row r="297" spans="7:26" ht="15.75" thickBot="1" x14ac:dyDescent="0.3">
      <c r="G297" s="139" t="s">
        <v>77</v>
      </c>
      <c r="H297" s="140"/>
      <c r="I297" s="140"/>
      <c r="J297" s="140"/>
      <c r="K297" s="140"/>
      <c r="L297" s="140"/>
      <c r="M297" s="140"/>
      <c r="N297" s="140"/>
      <c r="O297" s="110">
        <f>SUM(O293:O296)</f>
        <v>934</v>
      </c>
      <c r="P297" s="110"/>
      <c r="Q297" s="86">
        <f>SUM(Q293:Q296)</f>
        <v>513</v>
      </c>
      <c r="R297" s="87"/>
      <c r="U297" s="33"/>
      <c r="V297" s="33"/>
      <c r="W297" s="33"/>
      <c r="X297" s="33"/>
      <c r="Y297" s="34"/>
    </row>
    <row r="298" spans="7:26" x14ac:dyDescent="0.25">
      <c r="V298" s="33"/>
      <c r="W298" s="33"/>
      <c r="X298" s="33"/>
      <c r="Y298" s="34"/>
      <c r="Z298" s="33"/>
    </row>
    <row r="299" spans="7:26" x14ac:dyDescent="0.25">
      <c r="V299" s="33"/>
      <c r="W299" s="33"/>
      <c r="X299" s="33"/>
      <c r="Y299" s="34"/>
      <c r="Z299" s="33"/>
    </row>
    <row r="300" spans="7:26" ht="15.75" thickBot="1" x14ac:dyDescent="0.3">
      <c r="V300" s="33"/>
      <c r="W300" s="33"/>
      <c r="X300" s="33"/>
      <c r="Y300" s="34"/>
      <c r="Z300" s="33"/>
    </row>
    <row r="301" spans="7:26" ht="24.95" customHeight="1" x14ac:dyDescent="0.25">
      <c r="G301" s="104" t="s">
        <v>3</v>
      </c>
      <c r="H301" s="105"/>
      <c r="I301" s="105"/>
      <c r="J301" s="105"/>
      <c r="K301" s="105" t="s">
        <v>4</v>
      </c>
      <c r="L301" s="105"/>
      <c r="M301" s="108" t="str">
        <f>CONCATENATE("decyzje ",Arkusz18!C2," - ",Arkusz18!B2," r.")</f>
        <v>decyzje 01.01.2015 - 30.09.2015 r.</v>
      </c>
      <c r="N301" s="108"/>
      <c r="O301" s="108"/>
      <c r="P301" s="108"/>
      <c r="Q301" s="108"/>
      <c r="R301" s="109"/>
      <c r="V301" s="33"/>
      <c r="W301" s="33"/>
      <c r="X301" s="33"/>
      <c r="Y301" s="34"/>
      <c r="Z301" s="33"/>
    </row>
    <row r="302" spans="7:26" ht="60.75" customHeight="1" x14ac:dyDescent="0.25">
      <c r="G302" s="106"/>
      <c r="H302" s="107"/>
      <c r="I302" s="107"/>
      <c r="J302" s="107"/>
      <c r="K302" s="107"/>
      <c r="L302" s="107"/>
      <c r="M302" s="91" t="s">
        <v>25</v>
      </c>
      <c r="N302" s="91"/>
      <c r="O302" s="91" t="s">
        <v>26</v>
      </c>
      <c r="P302" s="91"/>
      <c r="Q302" s="91" t="s">
        <v>27</v>
      </c>
      <c r="R302" s="92"/>
      <c r="V302" s="33"/>
      <c r="W302" s="33"/>
      <c r="X302" s="33"/>
      <c r="Y302" s="34"/>
      <c r="Z302" s="33"/>
    </row>
    <row r="303" spans="7:26" x14ac:dyDescent="0.25">
      <c r="G303" s="130" t="s">
        <v>36</v>
      </c>
      <c r="H303" s="131"/>
      <c r="I303" s="131"/>
      <c r="J303" s="131"/>
      <c r="K303" s="132">
        <f>Arkusz11!B5</f>
        <v>66134</v>
      </c>
      <c r="L303" s="132"/>
      <c r="M303" s="133">
        <f>Arkusz11!B3</f>
        <v>44542</v>
      </c>
      <c r="N303" s="133"/>
      <c r="O303" s="133">
        <f>Arkusz11!B2</f>
        <v>2583</v>
      </c>
      <c r="P303" s="133"/>
      <c r="Q303" s="133">
        <f>Arkusz11!B4</f>
        <v>1448</v>
      </c>
      <c r="R303" s="134"/>
      <c r="V303" s="33"/>
      <c r="W303" s="33"/>
      <c r="X303" s="33"/>
      <c r="Y303" s="34"/>
      <c r="Z303" s="33"/>
    </row>
    <row r="304" spans="7:26" x14ac:dyDescent="0.25">
      <c r="G304" s="80" t="s">
        <v>37</v>
      </c>
      <c r="H304" s="81"/>
      <c r="I304" s="81"/>
      <c r="J304" s="81"/>
      <c r="K304" s="82">
        <f>Arkusz11!B13</f>
        <v>9406</v>
      </c>
      <c r="L304" s="82"/>
      <c r="M304" s="83">
        <f>Arkusz11!B11</f>
        <v>7332</v>
      </c>
      <c r="N304" s="83"/>
      <c r="O304" s="83">
        <f>Arkusz11!B10</f>
        <v>427</v>
      </c>
      <c r="P304" s="83"/>
      <c r="Q304" s="83">
        <f>Arkusz11!B12</f>
        <v>250</v>
      </c>
      <c r="R304" s="115"/>
      <c r="V304" s="33"/>
      <c r="W304" s="33"/>
      <c r="X304" s="33"/>
      <c r="Y304" s="34"/>
      <c r="Z304" s="33"/>
    </row>
    <row r="305" spans="7:26" ht="15.75" thickBot="1" x14ac:dyDescent="0.3">
      <c r="G305" s="116" t="s">
        <v>24</v>
      </c>
      <c r="H305" s="117"/>
      <c r="I305" s="117"/>
      <c r="J305" s="117"/>
      <c r="K305" s="88">
        <f>Arkusz11!B9</f>
        <v>1980</v>
      </c>
      <c r="L305" s="88"/>
      <c r="M305" s="89">
        <f>Arkusz11!B7</f>
        <v>1460</v>
      </c>
      <c r="N305" s="89"/>
      <c r="O305" s="89">
        <f>Arkusz11!B6</f>
        <v>125</v>
      </c>
      <c r="P305" s="89"/>
      <c r="Q305" s="89">
        <f>Arkusz11!B8</f>
        <v>216</v>
      </c>
      <c r="R305" s="90"/>
      <c r="V305" s="33"/>
      <c r="W305" s="33"/>
      <c r="X305" s="33"/>
      <c r="Y305" s="34"/>
      <c r="Z305" s="33"/>
    </row>
    <row r="306" spans="7:26" ht="15.75" thickBot="1" x14ac:dyDescent="0.3">
      <c r="G306" s="76" t="s">
        <v>77</v>
      </c>
      <c r="H306" s="77"/>
      <c r="I306" s="77"/>
      <c r="J306" s="77"/>
      <c r="K306" s="78">
        <f>SUM(K303:L305)</f>
        <v>77520</v>
      </c>
      <c r="L306" s="78"/>
      <c r="M306" s="78">
        <f t="shared" ref="M306" si="14">SUM(M303:N305)</f>
        <v>53334</v>
      </c>
      <c r="N306" s="78"/>
      <c r="O306" s="78">
        <f t="shared" ref="O306" si="15">SUM(O303:P305)</f>
        <v>3135</v>
      </c>
      <c r="P306" s="78"/>
      <c r="Q306" s="78">
        <f t="shared" ref="Q306" si="16">SUM(Q303:R305)</f>
        <v>1914</v>
      </c>
      <c r="R306" s="79"/>
      <c r="V306" s="33"/>
      <c r="W306" s="33"/>
      <c r="X306" s="33"/>
      <c r="Y306" s="34"/>
      <c r="Z306" s="33"/>
    </row>
    <row r="307" spans="7:26" x14ac:dyDescent="0.25">
      <c r="V307" s="33"/>
      <c r="W307" s="33"/>
      <c r="X307" s="33"/>
      <c r="Y307" s="34"/>
      <c r="Z307" s="33"/>
    </row>
    <row r="308" spans="7:26" x14ac:dyDescent="0.25">
      <c r="V308" s="33"/>
      <c r="W308" s="33"/>
      <c r="X308" s="33"/>
      <c r="Y308" s="34"/>
      <c r="Z308" s="33"/>
    </row>
    <row r="309" spans="7:26" x14ac:dyDescent="0.25">
      <c r="V309" s="33"/>
      <c r="W309" s="33"/>
      <c r="X309" s="33"/>
      <c r="Y309" s="34"/>
      <c r="Z309" s="33"/>
    </row>
    <row r="310" spans="7:26" ht="15" customHeight="1" x14ac:dyDescent="0.25"/>
    <row r="311" spans="7:26" x14ac:dyDescent="0.25">
      <c r="N311" s="35"/>
      <c r="O311" s="35"/>
      <c r="P311" s="35"/>
      <c r="Q311" s="35"/>
      <c r="R311" s="35"/>
      <c r="S311" s="35"/>
      <c r="T311" s="35"/>
      <c r="U311" s="35"/>
      <c r="V311" s="36"/>
      <c r="W311" s="35"/>
      <c r="X311" s="37"/>
      <c r="Y311" s="38"/>
      <c r="Z311" s="37"/>
    </row>
    <row r="326" spans="1:25" ht="15.75" thickBot="1" x14ac:dyDescent="0.3"/>
    <row r="327" spans="1:25" x14ac:dyDescent="0.25">
      <c r="G327" s="93" t="s">
        <v>3</v>
      </c>
      <c r="H327" s="94"/>
      <c r="I327" s="94"/>
      <c r="J327" s="94"/>
      <c r="K327" s="94"/>
      <c r="L327" s="94"/>
      <c r="M327" s="94"/>
      <c r="N327" s="94"/>
      <c r="O327" s="97" t="s">
        <v>4</v>
      </c>
      <c r="P327" s="97"/>
      <c r="Q327" s="68" t="s">
        <v>82</v>
      </c>
      <c r="R327" s="69"/>
    </row>
    <row r="328" spans="1:25" ht="45.75" customHeight="1" x14ac:dyDescent="0.25">
      <c r="G328" s="95"/>
      <c r="H328" s="96"/>
      <c r="I328" s="96"/>
      <c r="J328" s="96"/>
      <c r="K328" s="96"/>
      <c r="L328" s="96"/>
      <c r="M328" s="96"/>
      <c r="N328" s="96"/>
      <c r="O328" s="98"/>
      <c r="P328" s="98"/>
      <c r="Q328" s="70"/>
      <c r="R328" s="71"/>
    </row>
    <row r="329" spans="1:25" x14ac:dyDescent="0.25">
      <c r="G329" s="66" t="s">
        <v>78</v>
      </c>
      <c r="H329" s="67"/>
      <c r="I329" s="67"/>
      <c r="J329" s="67"/>
      <c r="K329" s="67"/>
      <c r="L329" s="67"/>
      <c r="M329" s="67"/>
      <c r="N329" s="67"/>
      <c r="O329" s="103">
        <f>Arkusz12!A2</f>
        <v>6276</v>
      </c>
      <c r="P329" s="103"/>
      <c r="Q329" s="72">
        <f>Arkusz12!A3</f>
        <v>5334</v>
      </c>
      <c r="R329" s="73"/>
    </row>
    <row r="330" spans="1:25" x14ac:dyDescent="0.25">
      <c r="G330" s="113" t="s">
        <v>79</v>
      </c>
      <c r="H330" s="114"/>
      <c r="I330" s="114"/>
      <c r="J330" s="114"/>
      <c r="K330" s="114"/>
      <c r="L330" s="114"/>
      <c r="M330" s="114"/>
      <c r="N330" s="114"/>
      <c r="O330" s="102">
        <f>Arkusz12!A4</f>
        <v>465</v>
      </c>
      <c r="P330" s="102"/>
      <c r="Q330" s="74">
        <f>Arkusz12!A5</f>
        <v>380</v>
      </c>
      <c r="R330" s="75"/>
    </row>
    <row r="331" spans="1:25" x14ac:dyDescent="0.25">
      <c r="G331" s="66" t="s">
        <v>80</v>
      </c>
      <c r="H331" s="67"/>
      <c r="I331" s="67"/>
      <c r="J331" s="67"/>
      <c r="K331" s="67"/>
      <c r="L331" s="67"/>
      <c r="M331" s="67"/>
      <c r="N331" s="67"/>
      <c r="O331" s="103">
        <f>Arkusz12!A6</f>
        <v>149</v>
      </c>
      <c r="P331" s="103"/>
      <c r="Q331" s="72">
        <f>Arkusz12!A7</f>
        <v>118</v>
      </c>
      <c r="R331" s="73"/>
    </row>
    <row r="332" spans="1:25" ht="15.75" thickBot="1" x14ac:dyDescent="0.3">
      <c r="G332" s="137" t="s">
        <v>81</v>
      </c>
      <c r="H332" s="138"/>
      <c r="I332" s="138"/>
      <c r="J332" s="138"/>
      <c r="K332" s="138"/>
      <c r="L332" s="138"/>
      <c r="M332" s="138"/>
      <c r="N332" s="138"/>
      <c r="O332" s="136">
        <f>Arkusz12!A8</f>
        <v>15</v>
      </c>
      <c r="P332" s="136"/>
      <c r="Q332" s="84">
        <f>Arkusz12!A9</f>
        <v>8</v>
      </c>
      <c r="R332" s="85"/>
    </row>
    <row r="333" spans="1:25" ht="15.75" thickBot="1" x14ac:dyDescent="0.3">
      <c r="G333" s="139" t="s">
        <v>77</v>
      </c>
      <c r="H333" s="140"/>
      <c r="I333" s="140"/>
      <c r="J333" s="140"/>
      <c r="K333" s="140"/>
      <c r="L333" s="140"/>
      <c r="M333" s="140"/>
      <c r="N333" s="140"/>
      <c r="O333" s="110">
        <f>SUM(O329:P332)</f>
        <v>6905</v>
      </c>
      <c r="P333" s="110"/>
      <c r="Q333" s="110">
        <f>SUM(Q329:R332)</f>
        <v>5840</v>
      </c>
      <c r="R333" s="111"/>
    </row>
    <row r="336" spans="1:25" x14ac:dyDescent="0.25">
      <c r="A336" s="197" t="s">
        <v>172</v>
      </c>
      <c r="B336" s="198"/>
      <c r="C336" s="198"/>
      <c r="D336" s="198"/>
      <c r="E336" s="198"/>
      <c r="F336" s="198"/>
      <c r="G336" s="198"/>
      <c r="H336" s="198"/>
      <c r="I336" s="198"/>
      <c r="J336" s="198"/>
      <c r="K336" s="198"/>
      <c r="L336" s="198"/>
      <c r="M336" s="198"/>
      <c r="N336" s="198"/>
      <c r="O336" s="198"/>
      <c r="P336" s="198"/>
      <c r="Q336" s="198"/>
      <c r="R336" s="198"/>
      <c r="S336" s="198"/>
      <c r="T336" s="198"/>
      <c r="U336" s="198"/>
      <c r="V336" s="198"/>
      <c r="W336" s="198"/>
      <c r="X336" s="198"/>
      <c r="Y336" s="198"/>
    </row>
    <row r="337" spans="1:25" s="57" customFormat="1" x14ac:dyDescent="0.25">
      <c r="A337" s="197"/>
      <c r="B337" s="198"/>
      <c r="C337" s="198"/>
      <c r="D337" s="198"/>
      <c r="E337" s="198"/>
      <c r="F337" s="198"/>
      <c r="G337" s="198"/>
      <c r="H337" s="198"/>
      <c r="I337" s="198"/>
      <c r="J337" s="198"/>
      <c r="K337" s="198"/>
      <c r="L337" s="198"/>
      <c r="M337" s="198"/>
      <c r="N337" s="198"/>
      <c r="O337" s="198"/>
      <c r="P337" s="198"/>
      <c r="Q337" s="198"/>
      <c r="R337" s="198"/>
      <c r="S337" s="198"/>
      <c r="T337" s="198"/>
      <c r="U337" s="198"/>
      <c r="V337" s="198"/>
      <c r="W337" s="198"/>
      <c r="X337" s="198"/>
      <c r="Y337" s="198"/>
    </row>
    <row r="338" spans="1:25" s="57" customFormat="1" x14ac:dyDescent="0.25">
      <c r="A338" s="197"/>
      <c r="B338" s="198"/>
      <c r="C338" s="198"/>
      <c r="D338" s="198"/>
      <c r="E338" s="198"/>
      <c r="F338" s="198"/>
      <c r="G338" s="198"/>
      <c r="H338" s="198"/>
      <c r="I338" s="198"/>
      <c r="J338" s="198"/>
      <c r="K338" s="198"/>
      <c r="L338" s="198"/>
      <c r="M338" s="198"/>
      <c r="N338" s="198"/>
      <c r="O338" s="198"/>
      <c r="P338" s="198"/>
      <c r="Q338" s="198"/>
      <c r="R338" s="198"/>
      <c r="S338" s="198"/>
      <c r="T338" s="198"/>
      <c r="U338" s="198"/>
      <c r="V338" s="198"/>
      <c r="W338" s="198"/>
      <c r="X338" s="198"/>
      <c r="Y338" s="198"/>
    </row>
    <row r="339" spans="1:25" s="57" customFormat="1" x14ac:dyDescent="0.25">
      <c r="A339" s="197"/>
      <c r="B339" s="198"/>
      <c r="C339" s="198"/>
      <c r="D339" s="198"/>
      <c r="E339" s="198"/>
      <c r="F339" s="198"/>
      <c r="G339" s="198"/>
      <c r="H339" s="198"/>
      <c r="I339" s="198"/>
      <c r="J339" s="198"/>
      <c r="K339" s="198"/>
      <c r="L339" s="198"/>
      <c r="M339" s="198"/>
      <c r="N339" s="198"/>
      <c r="O339" s="198"/>
      <c r="P339" s="198"/>
      <c r="Q339" s="198"/>
      <c r="R339" s="198"/>
      <c r="S339" s="198"/>
      <c r="T339" s="198"/>
      <c r="U339" s="198"/>
      <c r="V339" s="198"/>
      <c r="W339" s="198"/>
      <c r="X339" s="198"/>
      <c r="Y339" s="198"/>
    </row>
    <row r="340" spans="1:25" s="57" customFormat="1" x14ac:dyDescent="0.25">
      <c r="A340" s="197"/>
      <c r="B340" s="198"/>
      <c r="C340" s="198"/>
      <c r="D340" s="198"/>
      <c r="E340" s="198"/>
      <c r="F340" s="198"/>
      <c r="G340" s="198"/>
      <c r="H340" s="198"/>
      <c r="I340" s="198"/>
      <c r="J340" s="198"/>
      <c r="K340" s="198"/>
      <c r="L340" s="198"/>
      <c r="M340" s="198"/>
      <c r="N340" s="198"/>
      <c r="O340" s="198"/>
      <c r="P340" s="198"/>
      <c r="Q340" s="198"/>
      <c r="R340" s="198"/>
      <c r="S340" s="198"/>
      <c r="T340" s="198"/>
      <c r="U340" s="198"/>
      <c r="V340" s="198"/>
      <c r="W340" s="198"/>
      <c r="X340" s="198"/>
      <c r="Y340" s="198"/>
    </row>
    <row r="341" spans="1:25" s="57" customFormat="1" x14ac:dyDescent="0.25">
      <c r="A341" s="197"/>
      <c r="B341" s="198"/>
      <c r="C341" s="198"/>
      <c r="D341" s="198"/>
      <c r="E341" s="198"/>
      <c r="F341" s="198"/>
      <c r="G341" s="198"/>
      <c r="H341" s="198"/>
      <c r="I341" s="198"/>
      <c r="J341" s="198"/>
      <c r="K341" s="198"/>
      <c r="L341" s="198"/>
      <c r="M341" s="198"/>
      <c r="N341" s="198"/>
      <c r="O341" s="198"/>
      <c r="P341" s="198"/>
      <c r="Q341" s="198"/>
      <c r="R341" s="198"/>
      <c r="S341" s="198"/>
      <c r="T341" s="198"/>
      <c r="U341" s="198"/>
      <c r="V341" s="198"/>
      <c r="W341" s="198"/>
      <c r="X341" s="198"/>
      <c r="Y341" s="198"/>
    </row>
    <row r="342" spans="1:25" s="57" customFormat="1" x14ac:dyDescent="0.25">
      <c r="A342" s="197"/>
      <c r="B342" s="198"/>
      <c r="C342" s="198"/>
      <c r="D342" s="198"/>
      <c r="E342" s="198"/>
      <c r="F342" s="198"/>
      <c r="G342" s="198"/>
      <c r="H342" s="198"/>
      <c r="I342" s="198"/>
      <c r="J342" s="198"/>
      <c r="K342" s="198"/>
      <c r="L342" s="198"/>
      <c r="M342" s="198"/>
      <c r="N342" s="198"/>
      <c r="O342" s="198"/>
      <c r="P342" s="198"/>
      <c r="Q342" s="198"/>
      <c r="R342" s="198"/>
      <c r="S342" s="198"/>
      <c r="T342" s="198"/>
      <c r="U342" s="198"/>
      <c r="V342" s="198"/>
      <c r="W342" s="198"/>
      <c r="X342" s="198"/>
      <c r="Y342" s="198"/>
    </row>
    <row r="343" spans="1:25" s="57" customFormat="1" x14ac:dyDescent="0.25">
      <c r="A343" s="197"/>
      <c r="B343" s="198"/>
      <c r="C343" s="198"/>
      <c r="D343" s="198"/>
      <c r="E343" s="198"/>
      <c r="F343" s="198"/>
      <c r="G343" s="198"/>
      <c r="H343" s="198"/>
      <c r="I343" s="198"/>
      <c r="J343" s="198"/>
      <c r="K343" s="198"/>
      <c r="L343" s="198"/>
      <c r="M343" s="198"/>
      <c r="N343" s="198"/>
      <c r="O343" s="198"/>
      <c r="P343" s="198"/>
      <c r="Q343" s="198"/>
      <c r="R343" s="198"/>
      <c r="S343" s="198"/>
      <c r="T343" s="198"/>
      <c r="U343" s="198"/>
      <c r="V343" s="198"/>
      <c r="W343" s="198"/>
      <c r="X343" s="198"/>
      <c r="Y343" s="198"/>
    </row>
    <row r="344" spans="1:25" s="57" customFormat="1" x14ac:dyDescent="0.25">
      <c r="A344" s="197"/>
      <c r="B344" s="198"/>
      <c r="C344" s="198"/>
      <c r="D344" s="198"/>
      <c r="E344" s="198"/>
      <c r="F344" s="198"/>
      <c r="G344" s="198"/>
      <c r="H344" s="198"/>
      <c r="I344" s="198"/>
      <c r="J344" s="198"/>
      <c r="K344" s="198"/>
      <c r="L344" s="198"/>
      <c r="M344" s="198"/>
      <c r="N344" s="198"/>
      <c r="O344" s="198"/>
      <c r="P344" s="198"/>
      <c r="Q344" s="198"/>
      <c r="R344" s="198"/>
      <c r="S344" s="198"/>
      <c r="T344" s="198"/>
      <c r="U344" s="198"/>
      <c r="V344" s="198"/>
      <c r="W344" s="198"/>
      <c r="X344" s="198"/>
      <c r="Y344" s="198"/>
    </row>
    <row r="345" spans="1:25" s="57" customFormat="1" x14ac:dyDescent="0.25">
      <c r="A345" s="197"/>
      <c r="B345" s="198"/>
      <c r="C345" s="198"/>
      <c r="D345" s="198"/>
      <c r="E345" s="198"/>
      <c r="F345" s="198"/>
      <c r="G345" s="198"/>
      <c r="H345" s="198"/>
      <c r="I345" s="198"/>
      <c r="J345" s="198"/>
      <c r="K345" s="198"/>
      <c r="L345" s="198"/>
      <c r="M345" s="198"/>
      <c r="N345" s="198"/>
      <c r="O345" s="198"/>
      <c r="P345" s="198"/>
      <c r="Q345" s="198"/>
      <c r="R345" s="198"/>
      <c r="S345" s="198"/>
      <c r="T345" s="198"/>
      <c r="U345" s="198"/>
      <c r="V345" s="198"/>
      <c r="W345" s="198"/>
      <c r="X345" s="198"/>
      <c r="Y345" s="198"/>
    </row>
    <row r="346" spans="1:25" s="57" customFormat="1" x14ac:dyDescent="0.25">
      <c r="A346" s="197"/>
      <c r="B346" s="198"/>
      <c r="C346" s="198"/>
      <c r="D346" s="198"/>
      <c r="E346" s="198"/>
      <c r="F346" s="198"/>
      <c r="G346" s="198"/>
      <c r="H346" s="198"/>
      <c r="I346" s="198"/>
      <c r="J346" s="198"/>
      <c r="K346" s="198"/>
      <c r="L346" s="198"/>
      <c r="M346" s="198"/>
      <c r="N346" s="198"/>
      <c r="O346" s="198"/>
      <c r="P346" s="198"/>
      <c r="Q346" s="198"/>
      <c r="R346" s="198"/>
      <c r="S346" s="198"/>
      <c r="T346" s="198"/>
      <c r="U346" s="198"/>
      <c r="V346" s="198"/>
      <c r="W346" s="198"/>
      <c r="X346" s="198"/>
      <c r="Y346" s="198"/>
    </row>
    <row r="347" spans="1:25" s="57" customFormat="1" x14ac:dyDescent="0.25">
      <c r="A347" s="197"/>
      <c r="B347" s="198"/>
      <c r="C347" s="198"/>
      <c r="D347" s="198"/>
      <c r="E347" s="198"/>
      <c r="F347" s="198"/>
      <c r="G347" s="198"/>
      <c r="H347" s="198"/>
      <c r="I347" s="198"/>
      <c r="J347" s="198"/>
      <c r="K347" s="198"/>
      <c r="L347" s="198"/>
      <c r="M347" s="198"/>
      <c r="N347" s="198"/>
      <c r="O347" s="198"/>
      <c r="P347" s="198"/>
      <c r="Q347" s="198"/>
      <c r="R347" s="198"/>
      <c r="S347" s="198"/>
      <c r="T347" s="198"/>
      <c r="U347" s="198"/>
      <c r="V347" s="198"/>
      <c r="W347" s="198"/>
      <c r="X347" s="198"/>
      <c r="Y347" s="198"/>
    </row>
    <row r="348" spans="1:25" s="57" customFormat="1" x14ac:dyDescent="0.25">
      <c r="A348" s="197"/>
      <c r="B348" s="198"/>
      <c r="C348" s="198"/>
      <c r="D348" s="198"/>
      <c r="E348" s="198"/>
      <c r="F348" s="198"/>
      <c r="G348" s="198"/>
      <c r="H348" s="198"/>
      <c r="I348" s="198"/>
      <c r="J348" s="198"/>
      <c r="K348" s="198"/>
      <c r="L348" s="198"/>
      <c r="M348" s="198"/>
      <c r="N348" s="198"/>
      <c r="O348" s="198"/>
      <c r="P348" s="198"/>
      <c r="Q348" s="198"/>
      <c r="R348" s="198"/>
      <c r="S348" s="198"/>
      <c r="T348" s="198"/>
      <c r="U348" s="198"/>
      <c r="V348" s="198"/>
      <c r="W348" s="198"/>
      <c r="X348" s="198"/>
      <c r="Y348" s="198"/>
    </row>
    <row r="349" spans="1:25" s="57" customFormat="1" x14ac:dyDescent="0.25">
      <c r="A349" s="197"/>
      <c r="B349" s="198"/>
      <c r="C349" s="198"/>
      <c r="D349" s="198"/>
      <c r="E349" s="198"/>
      <c r="F349" s="198"/>
      <c r="G349" s="198"/>
      <c r="H349" s="198"/>
      <c r="I349" s="198"/>
      <c r="J349" s="198"/>
      <c r="K349" s="198"/>
      <c r="L349" s="198"/>
      <c r="M349" s="198"/>
      <c r="N349" s="198"/>
      <c r="O349" s="198"/>
      <c r="P349" s="198"/>
      <c r="Q349" s="198"/>
      <c r="R349" s="198"/>
      <c r="S349" s="198"/>
      <c r="T349" s="198"/>
      <c r="U349" s="198"/>
      <c r="V349" s="198"/>
      <c r="W349" s="198"/>
      <c r="X349" s="198"/>
      <c r="Y349" s="198"/>
    </row>
    <row r="350" spans="1:25" s="57" customFormat="1" x14ac:dyDescent="0.25">
      <c r="A350" s="197"/>
      <c r="B350" s="198"/>
      <c r="C350" s="198"/>
      <c r="D350" s="198"/>
      <c r="E350" s="198"/>
      <c r="F350" s="198"/>
      <c r="G350" s="198"/>
      <c r="H350" s="198"/>
      <c r="I350" s="198"/>
      <c r="J350" s="198"/>
      <c r="K350" s="198"/>
      <c r="L350" s="198"/>
      <c r="M350" s="198"/>
      <c r="N350" s="198"/>
      <c r="O350" s="198"/>
      <c r="P350" s="198"/>
      <c r="Q350" s="198"/>
      <c r="R350" s="198"/>
      <c r="S350" s="198"/>
      <c r="T350" s="198"/>
      <c r="U350" s="198"/>
      <c r="V350" s="198"/>
      <c r="W350" s="198"/>
      <c r="X350" s="198"/>
      <c r="Y350" s="198"/>
    </row>
    <row r="351" spans="1:25" s="57" customFormat="1" x14ac:dyDescent="0.25">
      <c r="A351" s="197"/>
      <c r="B351" s="198"/>
      <c r="C351" s="198"/>
      <c r="D351" s="198"/>
      <c r="E351" s="198"/>
      <c r="F351" s="198"/>
      <c r="G351" s="198"/>
      <c r="H351" s="198"/>
      <c r="I351" s="198"/>
      <c r="J351" s="198"/>
      <c r="K351" s="198"/>
      <c r="L351" s="198"/>
      <c r="M351" s="198"/>
      <c r="N351" s="198"/>
      <c r="O351" s="198"/>
      <c r="P351" s="198"/>
      <c r="Q351" s="198"/>
      <c r="R351" s="198"/>
      <c r="S351" s="198"/>
      <c r="T351" s="198"/>
      <c r="U351" s="198"/>
      <c r="V351" s="198"/>
      <c r="W351" s="198"/>
      <c r="X351" s="198"/>
      <c r="Y351" s="198"/>
    </row>
    <row r="352" spans="1:25" s="57" customFormat="1" x14ac:dyDescent="0.25">
      <c r="A352" s="197"/>
      <c r="B352" s="198"/>
      <c r="C352" s="198"/>
      <c r="D352" s="198"/>
      <c r="E352" s="198"/>
      <c r="F352" s="198"/>
      <c r="G352" s="198"/>
      <c r="H352" s="198"/>
      <c r="I352" s="198"/>
      <c r="J352" s="198"/>
      <c r="K352" s="198"/>
      <c r="L352" s="198"/>
      <c r="M352" s="198"/>
      <c r="N352" s="198"/>
      <c r="O352" s="198"/>
      <c r="P352" s="198"/>
      <c r="Q352" s="198"/>
      <c r="R352" s="198"/>
      <c r="S352" s="198"/>
      <c r="T352" s="198"/>
      <c r="U352" s="198"/>
      <c r="V352" s="198"/>
      <c r="W352" s="198"/>
      <c r="X352" s="198"/>
      <c r="Y352" s="198"/>
    </row>
    <row r="353" spans="1:25" s="57" customFormat="1" x14ac:dyDescent="0.25">
      <c r="A353" s="197"/>
      <c r="B353" s="198"/>
      <c r="C353" s="198"/>
      <c r="D353" s="198"/>
      <c r="E353" s="198"/>
      <c r="F353" s="198"/>
      <c r="G353" s="198"/>
      <c r="H353" s="198"/>
      <c r="I353" s="198"/>
      <c r="J353" s="198"/>
      <c r="K353" s="198"/>
      <c r="L353" s="198"/>
      <c r="M353" s="198"/>
      <c r="N353" s="198"/>
      <c r="O353" s="198"/>
      <c r="P353" s="198"/>
      <c r="Q353" s="198"/>
      <c r="R353" s="198"/>
      <c r="S353" s="198"/>
      <c r="T353" s="198"/>
      <c r="U353" s="198"/>
      <c r="V353" s="198"/>
      <c r="W353" s="198"/>
      <c r="X353" s="198"/>
      <c r="Y353" s="198"/>
    </row>
    <row r="354" spans="1:25" s="57" customFormat="1" x14ac:dyDescent="0.25">
      <c r="A354" s="197"/>
      <c r="B354" s="198"/>
      <c r="C354" s="198"/>
      <c r="D354" s="198"/>
      <c r="E354" s="198"/>
      <c r="F354" s="198"/>
      <c r="G354" s="198"/>
      <c r="H354" s="198"/>
      <c r="I354" s="198"/>
      <c r="J354" s="198"/>
      <c r="K354" s="198"/>
      <c r="L354" s="198"/>
      <c r="M354" s="198"/>
      <c r="N354" s="198"/>
      <c r="O354" s="198"/>
      <c r="P354" s="198"/>
      <c r="Q354" s="198"/>
      <c r="R354" s="198"/>
      <c r="S354" s="198"/>
      <c r="T354" s="198"/>
      <c r="U354" s="198"/>
      <c r="V354" s="198"/>
      <c r="W354" s="198"/>
      <c r="X354" s="198"/>
      <c r="Y354" s="198"/>
    </row>
    <row r="355" spans="1:25" s="57" customFormat="1" x14ac:dyDescent="0.25">
      <c r="A355" s="197"/>
      <c r="B355" s="198"/>
      <c r="C355" s="198"/>
      <c r="D355" s="198"/>
      <c r="E355" s="198"/>
      <c r="F355" s="198"/>
      <c r="G355" s="198"/>
      <c r="H355" s="198"/>
      <c r="I355" s="198"/>
      <c r="J355" s="198"/>
      <c r="K355" s="198"/>
      <c r="L355" s="198"/>
      <c r="M355" s="198"/>
      <c r="N355" s="198"/>
      <c r="O355" s="198"/>
      <c r="P355" s="198"/>
      <c r="Q355" s="198"/>
      <c r="R355" s="198"/>
      <c r="S355" s="198"/>
      <c r="T355" s="198"/>
      <c r="U355" s="198"/>
      <c r="V355" s="198"/>
      <c r="W355" s="198"/>
      <c r="X355" s="198"/>
      <c r="Y355" s="198"/>
    </row>
    <row r="356" spans="1:25" s="57" customFormat="1" x14ac:dyDescent="0.25">
      <c r="A356" s="197"/>
      <c r="B356" s="198"/>
      <c r="C356" s="198"/>
      <c r="D356" s="198"/>
      <c r="E356" s="198"/>
      <c r="F356" s="198"/>
      <c r="G356" s="198"/>
      <c r="H356" s="198"/>
      <c r="I356" s="198"/>
      <c r="J356" s="198"/>
      <c r="K356" s="198"/>
      <c r="L356" s="198"/>
      <c r="M356" s="198"/>
      <c r="N356" s="198"/>
      <c r="O356" s="198"/>
      <c r="P356" s="198"/>
      <c r="Q356" s="198"/>
      <c r="R356" s="198"/>
      <c r="S356" s="198"/>
      <c r="T356" s="198"/>
      <c r="U356" s="198"/>
      <c r="V356" s="198"/>
      <c r="W356" s="198"/>
      <c r="X356" s="198"/>
      <c r="Y356" s="198"/>
    </row>
    <row r="357" spans="1:25" s="57" customFormat="1" x14ac:dyDescent="0.25">
      <c r="A357" s="197"/>
      <c r="B357" s="198"/>
      <c r="C357" s="198"/>
      <c r="D357" s="198"/>
      <c r="E357" s="198"/>
      <c r="F357" s="198"/>
      <c r="G357" s="198"/>
      <c r="H357" s="198"/>
      <c r="I357" s="198"/>
      <c r="J357" s="198"/>
      <c r="K357" s="198"/>
      <c r="L357" s="198"/>
      <c r="M357" s="198"/>
      <c r="N357" s="198"/>
      <c r="O357" s="198"/>
      <c r="P357" s="198"/>
      <c r="Q357" s="198"/>
      <c r="R357" s="198"/>
      <c r="S357" s="198"/>
      <c r="T357" s="198"/>
      <c r="U357" s="198"/>
      <c r="V357" s="198"/>
      <c r="W357" s="198"/>
      <c r="X357" s="198"/>
      <c r="Y357" s="198"/>
    </row>
    <row r="358" spans="1:25" s="57" customFormat="1" x14ac:dyDescent="0.25">
      <c r="A358" s="197"/>
      <c r="B358" s="198"/>
      <c r="C358" s="198"/>
      <c r="D358" s="198"/>
      <c r="E358" s="198"/>
      <c r="F358" s="198"/>
      <c r="G358" s="198"/>
      <c r="H358" s="198"/>
      <c r="I358" s="198"/>
      <c r="J358" s="198"/>
      <c r="K358" s="198"/>
      <c r="L358" s="198"/>
      <c r="M358" s="198"/>
      <c r="N358" s="198"/>
      <c r="O358" s="198"/>
      <c r="P358" s="198"/>
      <c r="Q358" s="198"/>
      <c r="R358" s="198"/>
      <c r="S358" s="198"/>
      <c r="T358" s="198"/>
      <c r="U358" s="198"/>
      <c r="V358" s="198"/>
      <c r="W358" s="198"/>
      <c r="X358" s="198"/>
      <c r="Y358" s="198"/>
    </row>
    <row r="359" spans="1:25" s="57" customFormat="1" x14ac:dyDescent="0.25">
      <c r="A359" s="197"/>
      <c r="B359" s="198"/>
      <c r="C359" s="198"/>
      <c r="D359" s="198"/>
      <c r="E359" s="198"/>
      <c r="F359" s="198"/>
      <c r="G359" s="198"/>
      <c r="H359" s="198"/>
      <c r="I359" s="198"/>
      <c r="J359" s="198"/>
      <c r="K359" s="198"/>
      <c r="L359" s="198"/>
      <c r="M359" s="198"/>
      <c r="N359" s="198"/>
      <c r="O359" s="198"/>
      <c r="P359" s="198"/>
      <c r="Q359" s="198"/>
      <c r="R359" s="198"/>
      <c r="S359" s="198"/>
      <c r="T359" s="198"/>
      <c r="U359" s="198"/>
      <c r="V359" s="198"/>
      <c r="W359" s="198"/>
      <c r="X359" s="198"/>
      <c r="Y359" s="198"/>
    </row>
    <row r="360" spans="1:25" s="57" customFormat="1" x14ac:dyDescent="0.25">
      <c r="A360" s="197"/>
      <c r="B360" s="198"/>
      <c r="C360" s="198"/>
      <c r="D360" s="198"/>
      <c r="E360" s="198"/>
      <c r="F360" s="198"/>
      <c r="G360" s="198"/>
      <c r="H360" s="198"/>
      <c r="I360" s="198"/>
      <c r="J360" s="198"/>
      <c r="K360" s="198"/>
      <c r="L360" s="198"/>
      <c r="M360" s="198"/>
      <c r="N360" s="198"/>
      <c r="O360" s="198"/>
      <c r="P360" s="198"/>
      <c r="Q360" s="198"/>
      <c r="R360" s="198"/>
      <c r="S360" s="198"/>
      <c r="T360" s="198"/>
      <c r="U360" s="198"/>
      <c r="V360" s="198"/>
      <c r="W360" s="198"/>
      <c r="X360" s="198"/>
      <c r="Y360" s="198"/>
    </row>
    <row r="361" spans="1:25" s="57" customFormat="1" x14ac:dyDescent="0.25">
      <c r="A361" s="197"/>
      <c r="B361" s="198"/>
      <c r="C361" s="198"/>
      <c r="D361" s="198"/>
      <c r="E361" s="198"/>
      <c r="F361" s="198"/>
      <c r="G361" s="198"/>
      <c r="H361" s="198"/>
      <c r="I361" s="198"/>
      <c r="J361" s="198"/>
      <c r="K361" s="198"/>
      <c r="L361" s="198"/>
      <c r="M361" s="198"/>
      <c r="N361" s="198"/>
      <c r="O361" s="198"/>
      <c r="P361" s="198"/>
      <c r="Q361" s="198"/>
      <c r="R361" s="198"/>
      <c r="S361" s="198"/>
      <c r="T361" s="198"/>
      <c r="U361" s="198"/>
      <c r="V361" s="198"/>
      <c r="W361" s="198"/>
      <c r="X361" s="198"/>
      <c r="Y361" s="198"/>
    </row>
    <row r="362" spans="1:25" s="57" customFormat="1" x14ac:dyDescent="0.25">
      <c r="A362" s="197"/>
      <c r="B362" s="198"/>
      <c r="C362" s="198"/>
      <c r="D362" s="198"/>
      <c r="E362" s="198"/>
      <c r="F362" s="198"/>
      <c r="G362" s="198"/>
      <c r="H362" s="198"/>
      <c r="I362" s="198"/>
      <c r="J362" s="198"/>
      <c r="K362" s="198"/>
      <c r="L362" s="198"/>
      <c r="M362" s="198"/>
      <c r="N362" s="198"/>
      <c r="O362" s="198"/>
      <c r="P362" s="198"/>
      <c r="Q362" s="198"/>
      <c r="R362" s="198"/>
      <c r="S362" s="198"/>
      <c r="T362" s="198"/>
      <c r="U362" s="198"/>
      <c r="V362" s="198"/>
      <c r="W362" s="198"/>
      <c r="X362" s="198"/>
      <c r="Y362" s="198"/>
    </row>
    <row r="363" spans="1:25" s="57" customFormat="1" x14ac:dyDescent="0.25">
      <c r="A363" s="197"/>
      <c r="B363" s="198"/>
      <c r="C363" s="198"/>
      <c r="D363" s="198"/>
      <c r="E363" s="198"/>
      <c r="F363" s="198"/>
      <c r="G363" s="198"/>
      <c r="H363" s="198"/>
      <c r="I363" s="198"/>
      <c r="J363" s="198"/>
      <c r="K363" s="198"/>
      <c r="L363" s="198"/>
      <c r="M363" s="198"/>
      <c r="N363" s="198"/>
      <c r="O363" s="198"/>
      <c r="P363" s="198"/>
      <c r="Q363" s="198"/>
      <c r="R363" s="198"/>
      <c r="S363" s="198"/>
      <c r="T363" s="198"/>
      <c r="U363" s="198"/>
      <c r="V363" s="198"/>
      <c r="W363" s="198"/>
      <c r="X363" s="198"/>
      <c r="Y363" s="198"/>
    </row>
    <row r="364" spans="1:25" s="57" customFormat="1" x14ac:dyDescent="0.25">
      <c r="A364" s="197"/>
      <c r="B364" s="198"/>
      <c r="C364" s="198"/>
      <c r="D364" s="198"/>
      <c r="E364" s="198"/>
      <c r="F364" s="198"/>
      <c r="G364" s="198"/>
      <c r="H364" s="198"/>
      <c r="I364" s="198"/>
      <c r="J364" s="198"/>
      <c r="K364" s="198"/>
      <c r="L364" s="198"/>
      <c r="M364" s="198"/>
      <c r="N364" s="198"/>
      <c r="O364" s="198"/>
      <c r="P364" s="198"/>
      <c r="Q364" s="198"/>
      <c r="R364" s="198"/>
      <c r="S364" s="198"/>
      <c r="T364" s="198"/>
      <c r="U364" s="198"/>
      <c r="V364" s="198"/>
      <c r="W364" s="198"/>
      <c r="X364" s="198"/>
      <c r="Y364" s="198"/>
    </row>
    <row r="365" spans="1:25" s="57" customFormat="1" x14ac:dyDescent="0.25">
      <c r="A365" s="197"/>
      <c r="B365" s="198"/>
      <c r="C365" s="198"/>
      <c r="D365" s="198"/>
      <c r="E365" s="198"/>
      <c r="F365" s="198"/>
      <c r="G365" s="198"/>
      <c r="H365" s="198"/>
      <c r="I365" s="198"/>
      <c r="J365" s="198"/>
      <c r="K365" s="198"/>
      <c r="L365" s="198"/>
      <c r="M365" s="198"/>
      <c r="N365" s="198"/>
      <c r="O365" s="198"/>
      <c r="P365" s="198"/>
      <c r="Q365" s="198"/>
      <c r="R365" s="198"/>
      <c r="S365" s="198"/>
      <c r="T365" s="198"/>
      <c r="U365" s="198"/>
      <c r="V365" s="198"/>
      <c r="W365" s="198"/>
      <c r="X365" s="198"/>
      <c r="Y365" s="198"/>
    </row>
    <row r="366" spans="1:25" s="57" customFormat="1" x14ac:dyDescent="0.25">
      <c r="A366" s="197"/>
      <c r="B366" s="198"/>
      <c r="C366" s="198"/>
      <c r="D366" s="198"/>
      <c r="E366" s="198"/>
      <c r="F366" s="198"/>
      <c r="G366" s="198"/>
      <c r="H366" s="198"/>
      <c r="I366" s="198"/>
      <c r="J366" s="198"/>
      <c r="K366" s="198"/>
      <c r="L366" s="198"/>
      <c r="M366" s="198"/>
      <c r="N366" s="198"/>
      <c r="O366" s="198"/>
      <c r="P366" s="198"/>
      <c r="Q366" s="198"/>
      <c r="R366" s="198"/>
      <c r="S366" s="198"/>
      <c r="T366" s="198"/>
      <c r="U366" s="198"/>
      <c r="V366" s="198"/>
      <c r="W366" s="198"/>
      <c r="X366" s="198"/>
      <c r="Y366" s="198"/>
    </row>
    <row r="367" spans="1:25" s="57" customFormat="1" x14ac:dyDescent="0.25">
      <c r="A367" s="197"/>
      <c r="B367" s="198"/>
      <c r="C367" s="198"/>
      <c r="D367" s="198"/>
      <c r="E367" s="198"/>
      <c r="F367" s="198"/>
      <c r="G367" s="198"/>
      <c r="H367" s="198"/>
      <c r="I367" s="198"/>
      <c r="J367" s="198"/>
      <c r="K367" s="198"/>
      <c r="L367" s="198"/>
      <c r="M367" s="198"/>
      <c r="N367" s="198"/>
      <c r="O367" s="198"/>
      <c r="P367" s="198"/>
      <c r="Q367" s="198"/>
      <c r="R367" s="198"/>
      <c r="S367" s="198"/>
      <c r="T367" s="198"/>
      <c r="U367" s="198"/>
      <c r="V367" s="198"/>
      <c r="W367" s="198"/>
      <c r="X367" s="198"/>
      <c r="Y367" s="198"/>
    </row>
    <row r="368" spans="1:25" s="57" customFormat="1" x14ac:dyDescent="0.25">
      <c r="A368" s="197"/>
      <c r="B368" s="198"/>
      <c r="C368" s="198"/>
      <c r="D368" s="198"/>
      <c r="E368" s="198"/>
      <c r="F368" s="198"/>
      <c r="G368" s="198"/>
      <c r="H368" s="198"/>
      <c r="I368" s="198"/>
      <c r="J368" s="198"/>
      <c r="K368" s="198"/>
      <c r="L368" s="198"/>
      <c r="M368" s="198"/>
      <c r="N368" s="198"/>
      <c r="O368" s="198"/>
      <c r="P368" s="198"/>
      <c r="Q368" s="198"/>
      <c r="R368" s="198"/>
      <c r="S368" s="198"/>
      <c r="T368" s="198"/>
      <c r="U368" s="198"/>
      <c r="V368" s="198"/>
      <c r="W368" s="198"/>
      <c r="X368" s="198"/>
      <c r="Y368" s="198"/>
    </row>
    <row r="369" spans="1:25" s="57" customFormat="1" x14ac:dyDescent="0.25">
      <c r="A369" s="197"/>
      <c r="B369" s="198"/>
      <c r="C369" s="198"/>
      <c r="D369" s="198"/>
      <c r="E369" s="198"/>
      <c r="F369" s="198"/>
      <c r="G369" s="198"/>
      <c r="H369" s="198"/>
      <c r="I369" s="198"/>
      <c r="J369" s="198"/>
      <c r="K369" s="198"/>
      <c r="L369" s="198"/>
      <c r="M369" s="198"/>
      <c r="N369" s="198"/>
      <c r="O369" s="198"/>
      <c r="P369" s="198"/>
      <c r="Q369" s="198"/>
      <c r="R369" s="198"/>
      <c r="S369" s="198"/>
      <c r="T369" s="198"/>
      <c r="U369" s="198"/>
      <c r="V369" s="198"/>
      <c r="W369" s="198"/>
      <c r="X369" s="198"/>
      <c r="Y369" s="198"/>
    </row>
    <row r="370" spans="1:25" s="57" customFormat="1" x14ac:dyDescent="0.25">
      <c r="A370" s="197"/>
      <c r="B370" s="198"/>
      <c r="C370" s="198"/>
      <c r="D370" s="198"/>
      <c r="E370" s="198"/>
      <c r="F370" s="198"/>
      <c r="G370" s="198"/>
      <c r="H370" s="198"/>
      <c r="I370" s="198"/>
      <c r="J370" s="198"/>
      <c r="K370" s="198"/>
      <c r="L370" s="198"/>
      <c r="M370" s="198"/>
      <c r="N370" s="198"/>
      <c r="O370" s="198"/>
      <c r="P370" s="198"/>
      <c r="Q370" s="198"/>
      <c r="R370" s="198"/>
      <c r="S370" s="198"/>
      <c r="T370" s="198"/>
      <c r="U370" s="198"/>
      <c r="V370" s="198"/>
      <c r="W370" s="198"/>
      <c r="X370" s="198"/>
      <c r="Y370" s="198"/>
    </row>
    <row r="371" spans="1:25" s="57" customFormat="1" x14ac:dyDescent="0.25">
      <c r="A371" s="197"/>
      <c r="B371" s="198"/>
      <c r="C371" s="198"/>
      <c r="D371" s="198"/>
      <c r="E371" s="198"/>
      <c r="F371" s="198"/>
      <c r="G371" s="198"/>
      <c r="H371" s="198"/>
      <c r="I371" s="198"/>
      <c r="J371" s="198"/>
      <c r="K371" s="198"/>
      <c r="L371" s="198"/>
      <c r="M371" s="198"/>
      <c r="N371" s="198"/>
      <c r="O371" s="198"/>
      <c r="P371" s="198"/>
      <c r="Q371" s="198"/>
      <c r="R371" s="198"/>
      <c r="S371" s="198"/>
      <c r="T371" s="198"/>
      <c r="U371" s="198"/>
      <c r="V371" s="198"/>
      <c r="W371" s="198"/>
      <c r="X371" s="198"/>
      <c r="Y371" s="198"/>
    </row>
    <row r="372" spans="1:25" s="57" customFormat="1" x14ac:dyDescent="0.25">
      <c r="A372" s="197"/>
      <c r="B372" s="198"/>
      <c r="C372" s="198"/>
      <c r="D372" s="198"/>
      <c r="E372" s="198"/>
      <c r="F372" s="198"/>
      <c r="G372" s="198"/>
      <c r="H372" s="198"/>
      <c r="I372" s="198"/>
      <c r="J372" s="198"/>
      <c r="K372" s="198"/>
      <c r="L372" s="198"/>
      <c r="M372" s="198"/>
      <c r="N372" s="198"/>
      <c r="O372" s="198"/>
      <c r="P372" s="198"/>
      <c r="Q372" s="198"/>
      <c r="R372" s="198"/>
      <c r="S372" s="198"/>
      <c r="T372" s="198"/>
      <c r="U372" s="198"/>
      <c r="V372" s="198"/>
      <c r="W372" s="198"/>
      <c r="X372" s="198"/>
      <c r="Y372" s="198"/>
    </row>
    <row r="373" spans="1:25" s="57" customFormat="1" x14ac:dyDescent="0.25">
      <c r="A373" s="197"/>
      <c r="B373" s="198"/>
      <c r="C373" s="198"/>
      <c r="D373" s="198"/>
      <c r="E373" s="198"/>
      <c r="F373" s="198"/>
      <c r="G373" s="198"/>
      <c r="H373" s="198"/>
      <c r="I373" s="198"/>
      <c r="J373" s="198"/>
      <c r="K373" s="198"/>
      <c r="L373" s="198"/>
      <c r="M373" s="198"/>
      <c r="N373" s="198"/>
      <c r="O373" s="198"/>
      <c r="P373" s="198"/>
      <c r="Q373" s="198"/>
      <c r="R373" s="198"/>
      <c r="S373" s="198"/>
      <c r="T373" s="198"/>
      <c r="U373" s="198"/>
      <c r="V373" s="198"/>
      <c r="W373" s="198"/>
      <c r="X373" s="198"/>
      <c r="Y373" s="198"/>
    </row>
    <row r="374" spans="1:25" s="57" customFormat="1" x14ac:dyDescent="0.25">
      <c r="A374" s="197"/>
      <c r="B374" s="198"/>
      <c r="C374" s="198"/>
      <c r="D374" s="198"/>
      <c r="E374" s="198"/>
      <c r="F374" s="198"/>
      <c r="G374" s="198"/>
      <c r="H374" s="198"/>
      <c r="I374" s="198"/>
      <c r="J374" s="198"/>
      <c r="K374" s="198"/>
      <c r="L374" s="198"/>
      <c r="M374" s="198"/>
      <c r="N374" s="198"/>
      <c r="O374" s="198"/>
      <c r="P374" s="198"/>
      <c r="Q374" s="198"/>
      <c r="R374" s="198"/>
      <c r="S374" s="198"/>
      <c r="T374" s="198"/>
      <c r="U374" s="198"/>
      <c r="V374" s="198"/>
      <c r="W374" s="198"/>
      <c r="X374" s="198"/>
      <c r="Y374" s="198"/>
    </row>
    <row r="375" spans="1:25" s="57" customFormat="1" x14ac:dyDescent="0.25">
      <c r="A375" s="197"/>
      <c r="B375" s="198"/>
      <c r="C375" s="198"/>
      <c r="D375" s="198"/>
      <c r="E375" s="198"/>
      <c r="F375" s="198"/>
      <c r="G375" s="198"/>
      <c r="H375" s="198"/>
      <c r="I375" s="198"/>
      <c r="J375" s="198"/>
      <c r="K375" s="198"/>
      <c r="L375" s="198"/>
      <c r="M375" s="198"/>
      <c r="N375" s="198"/>
      <c r="O375" s="198"/>
      <c r="P375" s="198"/>
      <c r="Q375" s="198"/>
      <c r="R375" s="198"/>
      <c r="S375" s="198"/>
      <c r="T375" s="198"/>
      <c r="U375" s="198"/>
      <c r="V375" s="198"/>
      <c r="W375" s="198"/>
      <c r="X375" s="198"/>
      <c r="Y375" s="198"/>
    </row>
    <row r="376" spans="1:25" s="57" customFormat="1" x14ac:dyDescent="0.25">
      <c r="A376" s="197"/>
      <c r="B376" s="198"/>
      <c r="C376" s="198"/>
      <c r="D376" s="198"/>
      <c r="E376" s="198"/>
      <c r="F376" s="198"/>
      <c r="G376" s="198"/>
      <c r="H376" s="198"/>
      <c r="I376" s="198"/>
      <c r="J376" s="198"/>
      <c r="K376" s="198"/>
      <c r="L376" s="198"/>
      <c r="M376" s="198"/>
      <c r="N376" s="198"/>
      <c r="O376" s="198"/>
      <c r="P376" s="198"/>
      <c r="Q376" s="198"/>
      <c r="R376" s="198"/>
      <c r="S376" s="198"/>
      <c r="T376" s="198"/>
      <c r="U376" s="198"/>
      <c r="V376" s="198"/>
      <c r="W376" s="198"/>
      <c r="X376" s="198"/>
      <c r="Y376" s="198"/>
    </row>
    <row r="377" spans="1:25" s="57" customFormat="1" x14ac:dyDescent="0.25">
      <c r="A377" s="197"/>
      <c r="B377" s="198"/>
      <c r="C377" s="198"/>
      <c r="D377" s="198"/>
      <c r="E377" s="198"/>
      <c r="F377" s="198"/>
      <c r="G377" s="198"/>
      <c r="H377" s="198"/>
      <c r="I377" s="198"/>
      <c r="J377" s="198"/>
      <c r="K377" s="198"/>
      <c r="L377" s="198"/>
      <c r="M377" s="198"/>
      <c r="N377" s="198"/>
      <c r="O377" s="198"/>
      <c r="P377" s="198"/>
      <c r="Q377" s="198"/>
      <c r="R377" s="198"/>
      <c r="S377" s="198"/>
      <c r="T377" s="198"/>
      <c r="U377" s="198"/>
      <c r="V377" s="198"/>
      <c r="W377" s="198"/>
      <c r="X377" s="198"/>
      <c r="Y377" s="198"/>
    </row>
    <row r="378" spans="1:25" s="57" customFormat="1" x14ac:dyDescent="0.25">
      <c r="A378" s="197"/>
      <c r="B378" s="198"/>
      <c r="C378" s="198"/>
      <c r="D378" s="198"/>
      <c r="E378" s="198"/>
      <c r="F378" s="198"/>
      <c r="G378" s="198"/>
      <c r="H378" s="198"/>
      <c r="I378" s="198"/>
      <c r="J378" s="198"/>
      <c r="K378" s="198"/>
      <c r="L378" s="198"/>
      <c r="M378" s="198"/>
      <c r="N378" s="198"/>
      <c r="O378" s="198"/>
      <c r="P378" s="198"/>
      <c r="Q378" s="198"/>
      <c r="R378" s="198"/>
      <c r="S378" s="198"/>
      <c r="T378" s="198"/>
      <c r="U378" s="198"/>
      <c r="V378" s="198"/>
      <c r="W378" s="198"/>
      <c r="X378" s="198"/>
      <c r="Y378" s="198"/>
    </row>
    <row r="379" spans="1:25" x14ac:dyDescent="0.25">
      <c r="A379" s="198"/>
      <c r="B379" s="198"/>
      <c r="C379" s="198"/>
      <c r="D379" s="198"/>
      <c r="E379" s="198"/>
      <c r="F379" s="198"/>
      <c r="G379" s="198"/>
      <c r="H379" s="198"/>
      <c r="I379" s="198"/>
      <c r="J379" s="198"/>
      <c r="K379" s="198"/>
      <c r="L379" s="198"/>
      <c r="M379" s="198"/>
      <c r="N379" s="198"/>
      <c r="O379" s="198"/>
      <c r="P379" s="198"/>
      <c r="Q379" s="198"/>
      <c r="R379" s="198"/>
      <c r="S379" s="198"/>
      <c r="T379" s="198"/>
      <c r="U379" s="198"/>
      <c r="V379" s="198"/>
      <c r="W379" s="198"/>
      <c r="X379" s="198"/>
      <c r="Y379" s="198"/>
    </row>
    <row r="380" spans="1:25" s="57" customFormat="1" x14ac:dyDescent="0.25">
      <c r="A380" s="198"/>
      <c r="B380" s="198"/>
      <c r="C380" s="198"/>
      <c r="D380" s="198"/>
      <c r="E380" s="198"/>
      <c r="F380" s="198"/>
      <c r="G380" s="198"/>
      <c r="H380" s="198"/>
      <c r="I380" s="198"/>
      <c r="J380" s="198"/>
      <c r="K380" s="198"/>
      <c r="L380" s="198"/>
      <c r="M380" s="198"/>
      <c r="N380" s="198"/>
      <c r="O380" s="198"/>
      <c r="P380" s="198"/>
      <c r="Q380" s="198"/>
      <c r="R380" s="198"/>
      <c r="S380" s="198"/>
      <c r="T380" s="198"/>
      <c r="U380" s="198"/>
      <c r="V380" s="198"/>
      <c r="W380" s="198"/>
      <c r="X380" s="198"/>
      <c r="Y380" s="198"/>
    </row>
    <row r="381" spans="1:25" s="57" customFormat="1" x14ac:dyDescent="0.25">
      <c r="A381" s="198"/>
      <c r="B381" s="198"/>
      <c r="C381" s="198"/>
      <c r="D381" s="198"/>
      <c r="E381" s="198"/>
      <c r="F381" s="198"/>
      <c r="G381" s="198"/>
      <c r="H381" s="198"/>
      <c r="I381" s="198"/>
      <c r="J381" s="198"/>
      <c r="K381" s="198"/>
      <c r="L381" s="198"/>
      <c r="M381" s="198"/>
      <c r="N381" s="198"/>
      <c r="O381" s="198"/>
      <c r="P381" s="198"/>
      <c r="Q381" s="198"/>
      <c r="R381" s="198"/>
      <c r="S381" s="198"/>
      <c r="T381" s="198"/>
      <c r="U381" s="198"/>
      <c r="V381" s="198"/>
      <c r="W381" s="198"/>
      <c r="X381" s="198"/>
      <c r="Y381" s="198"/>
    </row>
    <row r="382" spans="1:25" s="57" customFormat="1" x14ac:dyDescent="0.25">
      <c r="A382" s="198"/>
      <c r="B382" s="198"/>
      <c r="C382" s="198"/>
      <c r="D382" s="198"/>
      <c r="E382" s="198"/>
      <c r="F382" s="198"/>
      <c r="G382" s="198"/>
      <c r="H382" s="198"/>
      <c r="I382" s="198"/>
      <c r="J382" s="198"/>
      <c r="K382" s="198"/>
      <c r="L382" s="198"/>
      <c r="M382" s="198"/>
      <c r="N382" s="198"/>
      <c r="O382" s="198"/>
      <c r="P382" s="198"/>
      <c r="Q382" s="198"/>
      <c r="R382" s="198"/>
      <c r="S382" s="198"/>
      <c r="T382" s="198"/>
      <c r="U382" s="198"/>
      <c r="V382" s="198"/>
      <c r="W382" s="198"/>
      <c r="X382" s="198"/>
      <c r="Y382" s="198"/>
    </row>
    <row r="383" spans="1:25" s="57" customFormat="1" x14ac:dyDescent="0.25">
      <c r="A383" s="198"/>
      <c r="B383" s="198"/>
      <c r="C383" s="198"/>
      <c r="D383" s="198"/>
      <c r="E383" s="198"/>
      <c r="F383" s="198"/>
      <c r="G383" s="198"/>
      <c r="H383" s="198"/>
      <c r="I383" s="198"/>
      <c r="J383" s="198"/>
      <c r="K383" s="198"/>
      <c r="L383" s="198"/>
      <c r="M383" s="198"/>
      <c r="N383" s="198"/>
      <c r="O383" s="198"/>
      <c r="P383" s="198"/>
      <c r="Q383" s="198"/>
      <c r="R383" s="198"/>
      <c r="S383" s="198"/>
      <c r="T383" s="198"/>
      <c r="U383" s="198"/>
      <c r="V383" s="198"/>
      <c r="W383" s="198"/>
      <c r="X383" s="198"/>
      <c r="Y383" s="198"/>
    </row>
    <row r="384" spans="1:25" s="57" customFormat="1" x14ac:dyDescent="0.25">
      <c r="A384" s="198"/>
      <c r="B384" s="198"/>
      <c r="C384" s="198"/>
      <c r="D384" s="198"/>
      <c r="E384" s="198"/>
      <c r="F384" s="198"/>
      <c r="G384" s="198"/>
      <c r="H384" s="198"/>
      <c r="I384" s="198"/>
      <c r="J384" s="198"/>
      <c r="K384" s="198"/>
      <c r="L384" s="198"/>
      <c r="M384" s="198"/>
      <c r="N384" s="198"/>
      <c r="O384" s="198"/>
      <c r="P384" s="198"/>
      <c r="Q384" s="198"/>
      <c r="R384" s="198"/>
      <c r="S384" s="198"/>
      <c r="T384" s="198"/>
      <c r="U384" s="198"/>
      <c r="V384" s="198"/>
      <c r="W384" s="198"/>
      <c r="X384" s="198"/>
      <c r="Y384" s="198"/>
    </row>
    <row r="385" spans="1:25" s="57" customFormat="1" x14ac:dyDescent="0.25">
      <c r="A385" s="198"/>
      <c r="B385" s="198"/>
      <c r="C385" s="198"/>
      <c r="D385" s="198"/>
      <c r="E385" s="198"/>
      <c r="F385" s="198"/>
      <c r="G385" s="198"/>
      <c r="H385" s="198"/>
      <c r="I385" s="198"/>
      <c r="J385" s="198"/>
      <c r="K385" s="198"/>
      <c r="L385" s="198"/>
      <c r="M385" s="198"/>
      <c r="N385" s="198"/>
      <c r="O385" s="198"/>
      <c r="P385" s="198"/>
      <c r="Q385" s="198"/>
      <c r="R385" s="198"/>
      <c r="S385" s="198"/>
      <c r="T385" s="198"/>
      <c r="U385" s="198"/>
      <c r="V385" s="198"/>
      <c r="W385" s="198"/>
      <c r="X385" s="198"/>
      <c r="Y385" s="198"/>
    </row>
    <row r="386" spans="1:25" s="57" customFormat="1" x14ac:dyDescent="0.25">
      <c r="A386" s="198"/>
      <c r="B386" s="198"/>
      <c r="C386" s="198"/>
      <c r="D386" s="198"/>
      <c r="E386" s="198"/>
      <c r="F386" s="198"/>
      <c r="G386" s="198"/>
      <c r="H386" s="198"/>
      <c r="I386" s="198"/>
      <c r="J386" s="198"/>
      <c r="K386" s="198"/>
      <c r="L386" s="198"/>
      <c r="M386" s="198"/>
      <c r="N386" s="198"/>
      <c r="O386" s="198"/>
      <c r="P386" s="198"/>
      <c r="Q386" s="198"/>
      <c r="R386" s="198"/>
      <c r="S386" s="198"/>
      <c r="T386" s="198"/>
      <c r="U386" s="198"/>
      <c r="V386" s="198"/>
      <c r="W386" s="198"/>
      <c r="X386" s="198"/>
      <c r="Y386" s="198"/>
    </row>
    <row r="387" spans="1:25" s="57" customFormat="1" x14ac:dyDescent="0.25">
      <c r="A387" s="198"/>
      <c r="B387" s="198"/>
      <c r="C387" s="198"/>
      <c r="D387" s="198"/>
      <c r="E387" s="198"/>
      <c r="F387" s="198"/>
      <c r="G387" s="198"/>
      <c r="H387" s="198"/>
      <c r="I387" s="198"/>
      <c r="J387" s="198"/>
      <c r="K387" s="198"/>
      <c r="L387" s="198"/>
      <c r="M387" s="198"/>
      <c r="N387" s="198"/>
      <c r="O387" s="198"/>
      <c r="P387" s="198"/>
      <c r="Q387" s="198"/>
      <c r="R387" s="198"/>
      <c r="S387" s="198"/>
      <c r="T387" s="198"/>
      <c r="U387" s="198"/>
      <c r="V387" s="198"/>
      <c r="W387" s="198"/>
      <c r="X387" s="198"/>
      <c r="Y387" s="198"/>
    </row>
    <row r="388" spans="1:25" s="57" customFormat="1" x14ac:dyDescent="0.25">
      <c r="A388" s="198"/>
      <c r="B388" s="198"/>
      <c r="C388" s="198"/>
      <c r="D388" s="198"/>
      <c r="E388" s="198"/>
      <c r="F388" s="198"/>
      <c r="G388" s="198"/>
      <c r="H388" s="198"/>
      <c r="I388" s="198"/>
      <c r="J388" s="198"/>
      <c r="K388" s="198"/>
      <c r="L388" s="198"/>
      <c r="M388" s="198"/>
      <c r="N388" s="198"/>
      <c r="O388" s="198"/>
      <c r="P388" s="198"/>
      <c r="Q388" s="198"/>
      <c r="R388" s="198"/>
      <c r="S388" s="198"/>
      <c r="T388" s="198"/>
      <c r="U388" s="198"/>
      <c r="V388" s="198"/>
      <c r="W388" s="198"/>
      <c r="X388" s="198"/>
      <c r="Y388" s="198"/>
    </row>
    <row r="389" spans="1:25" s="57" customFormat="1" x14ac:dyDescent="0.25">
      <c r="A389" s="198"/>
      <c r="B389" s="198"/>
      <c r="C389" s="198"/>
      <c r="D389" s="198"/>
      <c r="E389" s="198"/>
      <c r="F389" s="198"/>
      <c r="G389" s="198"/>
      <c r="H389" s="198"/>
      <c r="I389" s="198"/>
      <c r="J389" s="198"/>
      <c r="K389" s="198"/>
      <c r="L389" s="198"/>
      <c r="M389" s="198"/>
      <c r="N389" s="198"/>
      <c r="O389" s="198"/>
      <c r="P389" s="198"/>
      <c r="Q389" s="198"/>
      <c r="R389" s="198"/>
      <c r="S389" s="198"/>
      <c r="T389" s="198"/>
      <c r="U389" s="198"/>
      <c r="V389" s="198"/>
      <c r="W389" s="198"/>
      <c r="X389" s="198"/>
      <c r="Y389" s="198"/>
    </row>
    <row r="390" spans="1:25" s="57" customFormat="1" x14ac:dyDescent="0.25">
      <c r="A390" s="198"/>
      <c r="B390" s="198"/>
      <c r="C390" s="198"/>
      <c r="D390" s="198"/>
      <c r="E390" s="198"/>
      <c r="F390" s="198"/>
      <c r="G390" s="198"/>
      <c r="H390" s="198"/>
      <c r="I390" s="198"/>
      <c r="J390" s="198"/>
      <c r="K390" s="198"/>
      <c r="L390" s="198"/>
      <c r="M390" s="198"/>
      <c r="N390" s="198"/>
      <c r="O390" s="198"/>
      <c r="P390" s="198"/>
      <c r="Q390" s="198"/>
      <c r="R390" s="198"/>
      <c r="S390" s="198"/>
      <c r="T390" s="198"/>
      <c r="U390" s="198"/>
      <c r="V390" s="198"/>
      <c r="W390" s="198"/>
      <c r="X390" s="198"/>
      <c r="Y390" s="198"/>
    </row>
    <row r="391" spans="1:25" s="57" customFormat="1" x14ac:dyDescent="0.25">
      <c r="A391" s="198"/>
      <c r="B391" s="198"/>
      <c r="C391" s="198"/>
      <c r="D391" s="198"/>
      <c r="E391" s="198"/>
      <c r="F391" s="198"/>
      <c r="G391" s="198"/>
      <c r="H391" s="198"/>
      <c r="I391" s="198"/>
      <c r="J391" s="198"/>
      <c r="K391" s="198"/>
      <c r="L391" s="198"/>
      <c r="M391" s="198"/>
      <c r="N391" s="198"/>
      <c r="O391" s="198"/>
      <c r="P391" s="198"/>
      <c r="Q391" s="198"/>
      <c r="R391" s="198"/>
      <c r="S391" s="198"/>
      <c r="T391" s="198"/>
      <c r="U391" s="198"/>
      <c r="V391" s="198"/>
      <c r="W391" s="198"/>
      <c r="X391" s="198"/>
      <c r="Y391" s="198"/>
    </row>
    <row r="393" spans="1:25" ht="15" customHeight="1" x14ac:dyDescent="0.25">
      <c r="A393" s="171" t="s">
        <v>96</v>
      </c>
      <c r="B393" s="171"/>
      <c r="C393" s="171"/>
      <c r="D393" s="171"/>
      <c r="E393" s="171"/>
      <c r="F393" s="171"/>
      <c r="G393" s="171"/>
      <c r="H393" s="171"/>
      <c r="I393" s="171"/>
      <c r="J393" s="171"/>
      <c r="K393" s="171"/>
      <c r="L393" s="171"/>
      <c r="M393" s="171"/>
      <c r="N393" s="171"/>
      <c r="O393" s="171"/>
      <c r="P393" s="171"/>
      <c r="Q393" s="171"/>
      <c r="R393" s="171"/>
      <c r="S393" s="171"/>
      <c r="T393" s="171"/>
      <c r="U393" s="171"/>
    </row>
    <row r="394" spans="1:25" ht="25.5" customHeight="1" x14ac:dyDescent="0.25">
      <c r="A394" s="171"/>
      <c r="B394" s="171"/>
      <c r="C394" s="171"/>
      <c r="D394" s="171"/>
      <c r="E394" s="171"/>
      <c r="F394" s="171"/>
      <c r="G394" s="171"/>
      <c r="H394" s="171"/>
      <c r="I394" s="171"/>
      <c r="J394" s="171"/>
      <c r="K394" s="171"/>
      <c r="L394" s="171"/>
      <c r="M394" s="171"/>
      <c r="N394" s="171"/>
      <c r="O394" s="171"/>
      <c r="P394" s="171"/>
      <c r="Q394" s="171"/>
      <c r="R394" s="171"/>
      <c r="S394" s="171"/>
      <c r="T394" s="171"/>
      <c r="U394" s="171"/>
    </row>
    <row r="395" spans="1:25" ht="25.5" customHeight="1" thickBot="1" x14ac:dyDescent="0.3">
      <c r="A395" s="21"/>
      <c r="B395" s="21"/>
      <c r="C395" s="21"/>
      <c r="D395" s="21"/>
      <c r="E395" s="21"/>
      <c r="F395" s="21"/>
      <c r="G395" s="21"/>
      <c r="H395" s="21"/>
      <c r="I395" s="21"/>
      <c r="J395" s="21"/>
      <c r="K395" s="21"/>
      <c r="L395" s="112" t="str">
        <f>CONCATENATE(Arkusz18!C2," - ",Arkusz18!B2," r.")</f>
        <v>01.01.2015 - 30.09.2015 r.</v>
      </c>
      <c r="M395" s="112"/>
      <c r="N395" s="112"/>
      <c r="O395" s="112"/>
      <c r="P395" s="112"/>
      <c r="Q395" s="112"/>
      <c r="R395" s="112"/>
      <c r="S395" s="112"/>
      <c r="T395" s="112"/>
      <c r="U395" s="112"/>
      <c r="V395" s="112"/>
    </row>
    <row r="396" spans="1:25" ht="121.5" customHeight="1" x14ac:dyDescent="0.25">
      <c r="C396" s="195" t="s">
        <v>3</v>
      </c>
      <c r="D396" s="196"/>
      <c r="E396" s="196"/>
      <c r="F396" s="196"/>
      <c r="G396" s="196"/>
      <c r="H396" s="196"/>
      <c r="I396" s="196"/>
      <c r="J396" s="196"/>
      <c r="K396" s="196"/>
      <c r="L396" s="202" t="s">
        <v>84</v>
      </c>
      <c r="M396" s="202"/>
      <c r="N396" s="39" t="s">
        <v>12</v>
      </c>
      <c r="O396" s="39" t="s">
        <v>100</v>
      </c>
      <c r="P396" s="39" t="s">
        <v>89</v>
      </c>
      <c r="Q396" s="39" t="s">
        <v>54</v>
      </c>
      <c r="R396" s="39" t="s">
        <v>41</v>
      </c>
      <c r="S396" s="39" t="s">
        <v>5</v>
      </c>
      <c r="T396" s="39" t="s">
        <v>88</v>
      </c>
      <c r="U396" s="202" t="s">
        <v>83</v>
      </c>
      <c r="V396" s="203"/>
    </row>
    <row r="397" spans="1:25" x14ac:dyDescent="0.25">
      <c r="C397" s="190" t="s">
        <v>36</v>
      </c>
      <c r="D397" s="191"/>
      <c r="E397" s="191"/>
      <c r="F397" s="191"/>
      <c r="G397" s="191"/>
      <c r="H397" s="191"/>
      <c r="I397" s="191"/>
      <c r="J397" s="191"/>
      <c r="K397" s="191"/>
      <c r="L397" s="133">
        <f>Arkusz13!C2</f>
        <v>1337</v>
      </c>
      <c r="M397" s="133"/>
      <c r="N397" s="49">
        <f>Arkusz13!C18</f>
        <v>359</v>
      </c>
      <c r="O397" s="49">
        <f>Arkusz13!C34</f>
        <v>188</v>
      </c>
      <c r="P397" s="49">
        <f>Arkusz13!C50+168</f>
        <v>196</v>
      </c>
      <c r="Q397" s="49">
        <f>Arkusz13!C66</f>
        <v>15</v>
      </c>
      <c r="R397" s="49">
        <f>Arkusz13!C82</f>
        <v>0</v>
      </c>
      <c r="S397" s="49">
        <f>Arkusz13!C98</f>
        <v>0</v>
      </c>
      <c r="T397" s="49">
        <f>Arkusz13!C114-SUM(N397:S397)</f>
        <v>279</v>
      </c>
      <c r="U397" s="132">
        <f>SUM(N397:T397)</f>
        <v>1037</v>
      </c>
      <c r="V397" s="201"/>
    </row>
    <row r="398" spans="1:25" x14ac:dyDescent="0.25">
      <c r="C398" s="188" t="s">
        <v>37</v>
      </c>
      <c r="D398" s="189"/>
      <c r="E398" s="189"/>
      <c r="F398" s="189"/>
      <c r="G398" s="189"/>
      <c r="H398" s="189"/>
      <c r="I398" s="189"/>
      <c r="J398" s="189"/>
      <c r="K398" s="189"/>
      <c r="L398" s="133">
        <f>Arkusz13!C3</f>
        <v>204</v>
      </c>
      <c r="M398" s="133"/>
      <c r="N398" s="52">
        <f>Arkusz13!C19</f>
        <v>82</v>
      </c>
      <c r="O398" s="52">
        <f>Arkusz13!C35</f>
        <v>22</v>
      </c>
      <c r="P398" s="52">
        <f>Arkusz13!C51</f>
        <v>46</v>
      </c>
      <c r="Q398" s="52">
        <f>Arkusz13!C67</f>
        <v>2</v>
      </c>
      <c r="R398" s="52">
        <f>Arkusz13!C83</f>
        <v>0</v>
      </c>
      <c r="S398" s="52">
        <f>Arkusz13!C99</f>
        <v>0</v>
      </c>
      <c r="T398" s="52">
        <f>Arkusz13!C115-SUM(N398:S398)</f>
        <v>32</v>
      </c>
      <c r="U398" s="132">
        <f t="shared" ref="U398:U412" si="17">SUM(N398:T398)</f>
        <v>184</v>
      </c>
      <c r="V398" s="201"/>
    </row>
    <row r="399" spans="1:25" x14ac:dyDescent="0.25">
      <c r="C399" s="190" t="s">
        <v>38</v>
      </c>
      <c r="D399" s="191"/>
      <c r="E399" s="191"/>
      <c r="F399" s="191"/>
      <c r="G399" s="191"/>
      <c r="H399" s="191"/>
      <c r="I399" s="191"/>
      <c r="J399" s="191"/>
      <c r="K399" s="191"/>
      <c r="L399" s="133">
        <f>Arkusz13!C4</f>
        <v>54</v>
      </c>
      <c r="M399" s="133"/>
      <c r="N399" s="52">
        <f>Arkusz13!C20</f>
        <v>34</v>
      </c>
      <c r="O399" s="52">
        <f>Arkusz13!C36</f>
        <v>4</v>
      </c>
      <c r="P399" s="52">
        <f>Arkusz13!C52+1</f>
        <v>8</v>
      </c>
      <c r="Q399" s="52">
        <f>Arkusz13!C68</f>
        <v>0</v>
      </c>
      <c r="R399" s="52">
        <f>Arkusz13!C84</f>
        <v>0</v>
      </c>
      <c r="S399" s="52">
        <f>Arkusz13!C100</f>
        <v>0</v>
      </c>
      <c r="T399" s="52">
        <f>Arkusz13!C116-SUM(N399:S399)</f>
        <v>17</v>
      </c>
      <c r="U399" s="132">
        <f t="shared" si="17"/>
        <v>63</v>
      </c>
      <c r="V399" s="201"/>
    </row>
    <row r="400" spans="1:25" x14ac:dyDescent="0.25">
      <c r="C400" s="188" t="s">
        <v>39</v>
      </c>
      <c r="D400" s="189"/>
      <c r="E400" s="189"/>
      <c r="F400" s="189"/>
      <c r="G400" s="189"/>
      <c r="H400" s="189"/>
      <c r="I400" s="189"/>
      <c r="J400" s="189"/>
      <c r="K400" s="189"/>
      <c r="L400" s="133">
        <f>Arkusz13!C5</f>
        <v>2</v>
      </c>
      <c r="M400" s="133"/>
      <c r="N400" s="52">
        <f>Arkusz13!C21</f>
        <v>1</v>
      </c>
      <c r="O400" s="52">
        <f>Arkusz13!C37</f>
        <v>0</v>
      </c>
      <c r="P400" s="52">
        <f>Arkusz13!C53</f>
        <v>1</v>
      </c>
      <c r="Q400" s="52">
        <f>Arkusz13!C69</f>
        <v>0</v>
      </c>
      <c r="R400" s="52">
        <f>Arkusz13!C85</f>
        <v>0</v>
      </c>
      <c r="S400" s="52">
        <f>Arkusz13!C101</f>
        <v>0</v>
      </c>
      <c r="T400" s="52">
        <f>Arkusz13!C117-SUM(N400:S400)</f>
        <v>0</v>
      </c>
      <c r="U400" s="132">
        <f t="shared" si="17"/>
        <v>2</v>
      </c>
      <c r="V400" s="201"/>
    </row>
    <row r="401" spans="1:25" x14ac:dyDescent="0.25">
      <c r="C401" s="190" t="s">
        <v>40</v>
      </c>
      <c r="D401" s="191"/>
      <c r="E401" s="191"/>
      <c r="F401" s="191"/>
      <c r="G401" s="191"/>
      <c r="H401" s="191"/>
      <c r="I401" s="191"/>
      <c r="J401" s="191"/>
      <c r="K401" s="191"/>
      <c r="L401" s="133">
        <f>Arkusz13!C6</f>
        <v>0</v>
      </c>
      <c r="M401" s="133"/>
      <c r="N401" s="52">
        <f>Arkusz13!C22</f>
        <v>0</v>
      </c>
      <c r="O401" s="52">
        <f>Arkusz13!C38</f>
        <v>0</v>
      </c>
      <c r="P401" s="52">
        <f>Arkusz13!C54</f>
        <v>0</v>
      </c>
      <c r="Q401" s="52">
        <f>Arkusz13!C70</f>
        <v>0</v>
      </c>
      <c r="R401" s="52">
        <f>Arkusz13!C86</f>
        <v>0</v>
      </c>
      <c r="S401" s="52">
        <f>Arkusz13!C102</f>
        <v>0</v>
      </c>
      <c r="T401" s="52">
        <f>Arkusz13!C118-SUM(N401:S401)</f>
        <v>0</v>
      </c>
      <c r="U401" s="132">
        <f t="shared" si="17"/>
        <v>0</v>
      </c>
      <c r="V401" s="201"/>
    </row>
    <row r="402" spans="1:25" x14ac:dyDescent="0.25">
      <c r="C402" s="188" t="s">
        <v>48</v>
      </c>
      <c r="D402" s="189"/>
      <c r="E402" s="189"/>
      <c r="F402" s="189"/>
      <c r="G402" s="189"/>
      <c r="H402" s="189"/>
      <c r="I402" s="189"/>
      <c r="J402" s="189"/>
      <c r="K402" s="189"/>
      <c r="L402" s="133">
        <f>Arkusz13!C7</f>
        <v>1</v>
      </c>
      <c r="M402" s="133"/>
      <c r="N402" s="52">
        <f>Arkusz13!C23</f>
        <v>1</v>
      </c>
      <c r="O402" s="52">
        <f>Arkusz13!C39</f>
        <v>0</v>
      </c>
      <c r="P402" s="52">
        <f>Arkusz13!C55</f>
        <v>0</v>
      </c>
      <c r="Q402" s="52">
        <f>Arkusz13!C71</f>
        <v>0</v>
      </c>
      <c r="R402" s="52">
        <f>Arkusz13!C87</f>
        <v>0</v>
      </c>
      <c r="S402" s="52">
        <f>Arkusz13!C103</f>
        <v>0</v>
      </c>
      <c r="T402" s="52">
        <f>Arkusz13!C119-SUM(N402:S402)</f>
        <v>0</v>
      </c>
      <c r="U402" s="132">
        <f t="shared" si="17"/>
        <v>1</v>
      </c>
      <c r="V402" s="201"/>
    </row>
    <row r="403" spans="1:25" x14ac:dyDescent="0.25">
      <c r="C403" s="190" t="s">
        <v>49</v>
      </c>
      <c r="D403" s="191"/>
      <c r="E403" s="191"/>
      <c r="F403" s="191"/>
      <c r="G403" s="191"/>
      <c r="H403" s="191"/>
      <c r="I403" s="191"/>
      <c r="J403" s="191"/>
      <c r="K403" s="191"/>
      <c r="L403" s="133">
        <f>Arkusz13!C8</f>
        <v>0</v>
      </c>
      <c r="M403" s="133"/>
      <c r="N403" s="52">
        <f>Arkusz13!C24</f>
        <v>0</v>
      </c>
      <c r="O403" s="52">
        <f>Arkusz13!C40</f>
        <v>0</v>
      </c>
      <c r="P403" s="52">
        <f>Arkusz13!C56</f>
        <v>0</v>
      </c>
      <c r="Q403" s="52">
        <f>Arkusz13!C72</f>
        <v>0</v>
      </c>
      <c r="R403" s="52">
        <f>Arkusz13!C88</f>
        <v>0</v>
      </c>
      <c r="S403" s="52">
        <f>Arkusz13!C104</f>
        <v>0</v>
      </c>
      <c r="T403" s="52">
        <f>Arkusz13!C120-SUM(N403:S403)</f>
        <v>0</v>
      </c>
      <c r="U403" s="132">
        <f t="shared" si="17"/>
        <v>0</v>
      </c>
      <c r="V403" s="201"/>
    </row>
    <row r="404" spans="1:25" x14ac:dyDescent="0.25">
      <c r="C404" s="188" t="s">
        <v>5</v>
      </c>
      <c r="D404" s="189"/>
      <c r="E404" s="189"/>
      <c r="F404" s="189"/>
      <c r="G404" s="189"/>
      <c r="H404" s="189"/>
      <c r="I404" s="189"/>
      <c r="J404" s="189"/>
      <c r="K404" s="189"/>
      <c r="L404" s="133">
        <f>Arkusz13!C9</f>
        <v>1</v>
      </c>
      <c r="M404" s="133"/>
      <c r="N404" s="52">
        <f>Arkusz13!C25</f>
        <v>1</v>
      </c>
      <c r="O404" s="52">
        <f>Arkusz13!C41</f>
        <v>0</v>
      </c>
      <c r="P404" s="52">
        <f>Arkusz13!C57</f>
        <v>0</v>
      </c>
      <c r="Q404" s="52">
        <f>Arkusz13!C73</f>
        <v>0</v>
      </c>
      <c r="R404" s="52">
        <f>Arkusz13!C89</f>
        <v>0</v>
      </c>
      <c r="S404" s="52">
        <f>Arkusz13!C105</f>
        <v>2</v>
      </c>
      <c r="T404" s="52">
        <f>Arkusz13!C121-SUM(N404:S404)</f>
        <v>1</v>
      </c>
      <c r="U404" s="132">
        <f t="shared" si="17"/>
        <v>4</v>
      </c>
      <c r="V404" s="201"/>
    </row>
    <row r="405" spans="1:25" x14ac:dyDescent="0.25">
      <c r="C405" s="190" t="s">
        <v>41</v>
      </c>
      <c r="D405" s="191"/>
      <c r="E405" s="191"/>
      <c r="F405" s="191"/>
      <c r="G405" s="191"/>
      <c r="H405" s="191"/>
      <c r="I405" s="191"/>
      <c r="J405" s="191"/>
      <c r="K405" s="191"/>
      <c r="L405" s="133">
        <f>Arkusz13!C10</f>
        <v>5</v>
      </c>
      <c r="M405" s="133"/>
      <c r="N405" s="52">
        <f>Arkusz13!C26</f>
        <v>2</v>
      </c>
      <c r="O405" s="52">
        <f>Arkusz13!C42</f>
        <v>1</v>
      </c>
      <c r="P405" s="52">
        <f>Arkusz13!C58</f>
        <v>1</v>
      </c>
      <c r="Q405" s="52">
        <f>Arkusz13!C74</f>
        <v>1</v>
      </c>
      <c r="R405" s="52">
        <f>Arkusz13!C90</f>
        <v>0</v>
      </c>
      <c r="S405" s="52">
        <f>Arkusz13!C106</f>
        <v>0</v>
      </c>
      <c r="T405" s="52">
        <f>Arkusz13!C122-SUM(N405:S405)</f>
        <v>0</v>
      </c>
      <c r="U405" s="132">
        <f t="shared" si="17"/>
        <v>5</v>
      </c>
      <c r="V405" s="201"/>
    </row>
    <row r="406" spans="1:25" x14ac:dyDescent="0.25">
      <c r="C406" s="188" t="s">
        <v>42</v>
      </c>
      <c r="D406" s="189"/>
      <c r="E406" s="189"/>
      <c r="F406" s="189"/>
      <c r="G406" s="189"/>
      <c r="H406" s="189"/>
      <c r="I406" s="189"/>
      <c r="J406" s="189"/>
      <c r="K406" s="189"/>
      <c r="L406" s="133">
        <f>Arkusz13!C11</f>
        <v>15</v>
      </c>
      <c r="M406" s="133"/>
      <c r="N406" s="52">
        <f>Arkusz13!C27</f>
        <v>6</v>
      </c>
      <c r="O406" s="52">
        <f>Arkusz13!C43</f>
        <v>0</v>
      </c>
      <c r="P406" s="52">
        <f>Arkusz13!C59+2</f>
        <v>3</v>
      </c>
      <c r="Q406" s="52">
        <f>Arkusz13!C75</f>
        <v>2</v>
      </c>
      <c r="R406" s="52">
        <f>Arkusz13!C91</f>
        <v>0</v>
      </c>
      <c r="S406" s="52">
        <f>Arkusz13!C107</f>
        <v>0</v>
      </c>
      <c r="T406" s="52">
        <f>Arkusz13!C123-SUM(N406:S406)</f>
        <v>10</v>
      </c>
      <c r="U406" s="132">
        <f t="shared" si="17"/>
        <v>21</v>
      </c>
      <c r="V406" s="201"/>
    </row>
    <row r="407" spans="1:25" x14ac:dyDescent="0.25">
      <c r="C407" s="190" t="s">
        <v>43</v>
      </c>
      <c r="D407" s="191"/>
      <c r="E407" s="191"/>
      <c r="F407" s="191"/>
      <c r="G407" s="191"/>
      <c r="H407" s="191"/>
      <c r="I407" s="191"/>
      <c r="J407" s="191"/>
      <c r="K407" s="191"/>
      <c r="L407" s="133">
        <f>Arkusz13!C12</f>
        <v>607</v>
      </c>
      <c r="M407" s="133"/>
      <c r="N407" s="52">
        <f>Arkusz13!C28</f>
        <v>275</v>
      </c>
      <c r="O407" s="52">
        <f>Arkusz13!C44</f>
        <v>3</v>
      </c>
      <c r="P407" s="52">
        <f>Arkusz13!C60+49</f>
        <v>67</v>
      </c>
      <c r="Q407" s="52">
        <f>Arkusz13!C76</f>
        <v>22</v>
      </c>
      <c r="R407" s="52">
        <f>Arkusz13!C92</f>
        <v>0</v>
      </c>
      <c r="S407" s="52">
        <f>Arkusz13!C108</f>
        <v>0</v>
      </c>
      <c r="T407" s="52">
        <f>Arkusz13!C124-SUM(N407:S407)</f>
        <v>141</v>
      </c>
      <c r="U407" s="132">
        <f t="shared" si="17"/>
        <v>508</v>
      </c>
      <c r="V407" s="201"/>
    </row>
    <row r="408" spans="1:25" x14ac:dyDescent="0.25">
      <c r="C408" s="188" t="s">
        <v>44</v>
      </c>
      <c r="D408" s="189"/>
      <c r="E408" s="189"/>
      <c r="F408" s="189"/>
      <c r="G408" s="189"/>
      <c r="H408" s="189"/>
      <c r="I408" s="189"/>
      <c r="J408" s="189"/>
      <c r="K408" s="189"/>
      <c r="L408" s="133">
        <f>Arkusz13!C13</f>
        <v>2</v>
      </c>
      <c r="M408" s="133"/>
      <c r="N408" s="52">
        <f>Arkusz13!C29</f>
        <v>0</v>
      </c>
      <c r="O408" s="52">
        <f>Arkusz13!C45</f>
        <v>0</v>
      </c>
      <c r="P408" s="52">
        <f>Arkusz13!C61</f>
        <v>0</v>
      </c>
      <c r="Q408" s="52">
        <f>Arkusz13!C77</f>
        <v>0</v>
      </c>
      <c r="R408" s="52">
        <f>Arkusz13!C93</f>
        <v>0</v>
      </c>
      <c r="S408" s="52">
        <f>Arkusz13!C109</f>
        <v>0</v>
      </c>
      <c r="T408" s="52">
        <f>Arkusz13!C125-SUM(N408:S408)+23</f>
        <v>23</v>
      </c>
      <c r="U408" s="132">
        <f t="shared" si="17"/>
        <v>23</v>
      </c>
      <c r="V408" s="201"/>
    </row>
    <row r="409" spans="1:25" x14ac:dyDescent="0.25">
      <c r="C409" s="190" t="s">
        <v>11</v>
      </c>
      <c r="D409" s="191"/>
      <c r="E409" s="191"/>
      <c r="F409" s="191"/>
      <c r="G409" s="191"/>
      <c r="H409" s="191"/>
      <c r="I409" s="191"/>
      <c r="J409" s="191"/>
      <c r="K409" s="191"/>
      <c r="L409" s="133">
        <f>Arkusz13!C14</f>
        <v>3</v>
      </c>
      <c r="M409" s="133"/>
      <c r="N409" s="52">
        <f>Arkusz13!C30</f>
        <v>0</v>
      </c>
      <c r="O409" s="52">
        <f>Arkusz13!C46</f>
        <v>0</v>
      </c>
      <c r="P409" s="52">
        <f>Arkusz13!C62</f>
        <v>1</v>
      </c>
      <c r="Q409" s="52">
        <f>Arkusz13!C78</f>
        <v>0</v>
      </c>
      <c r="R409" s="52">
        <f>Arkusz13!C94</f>
        <v>0</v>
      </c>
      <c r="S409" s="52">
        <f>Arkusz13!C110</f>
        <v>0</v>
      </c>
      <c r="T409" s="52">
        <f>Arkusz13!C126-SUM(N409:S409)</f>
        <v>0</v>
      </c>
      <c r="U409" s="132">
        <f t="shared" si="17"/>
        <v>1</v>
      </c>
      <c r="V409" s="201"/>
    </row>
    <row r="410" spans="1:25" x14ac:dyDescent="0.25">
      <c r="C410" s="188" t="s">
        <v>45</v>
      </c>
      <c r="D410" s="189"/>
      <c r="E410" s="189"/>
      <c r="F410" s="189"/>
      <c r="G410" s="189"/>
      <c r="H410" s="189"/>
      <c r="I410" s="189"/>
      <c r="J410" s="189"/>
      <c r="K410" s="189"/>
      <c r="L410" s="133">
        <f>Arkusz13!C15</f>
        <v>16</v>
      </c>
      <c r="M410" s="133"/>
      <c r="N410" s="52">
        <f>Arkusz13!C31</f>
        <v>10</v>
      </c>
      <c r="O410" s="52">
        <f>Arkusz13!C47</f>
        <v>0</v>
      </c>
      <c r="P410" s="52">
        <f>Arkusz13!C63</f>
        <v>0</v>
      </c>
      <c r="Q410" s="52">
        <f>Arkusz13!C79</f>
        <v>0</v>
      </c>
      <c r="R410" s="52">
        <f>Arkusz13!C95</f>
        <v>0</v>
      </c>
      <c r="S410" s="52">
        <f>Arkusz13!C111</f>
        <v>0</v>
      </c>
      <c r="T410" s="52">
        <f>Arkusz13!C127-SUM(N410:S410)</f>
        <v>4</v>
      </c>
      <c r="U410" s="132">
        <f t="shared" si="17"/>
        <v>14</v>
      </c>
      <c r="V410" s="201"/>
    </row>
    <row r="411" spans="1:25" x14ac:dyDescent="0.25">
      <c r="C411" s="190" t="s">
        <v>46</v>
      </c>
      <c r="D411" s="191"/>
      <c r="E411" s="191"/>
      <c r="F411" s="191"/>
      <c r="G411" s="191"/>
      <c r="H411" s="191"/>
      <c r="I411" s="191"/>
      <c r="J411" s="191"/>
      <c r="K411" s="191"/>
      <c r="L411" s="133">
        <f>Arkusz13!C16</f>
        <v>1</v>
      </c>
      <c r="M411" s="133"/>
      <c r="N411" s="52">
        <f>Arkusz13!C32</f>
        <v>1</v>
      </c>
      <c r="O411" s="52">
        <f>Arkusz13!C48</f>
        <v>0</v>
      </c>
      <c r="P411" s="52">
        <f>Arkusz13!C64</f>
        <v>0</v>
      </c>
      <c r="Q411" s="52">
        <f>Arkusz13!C80</f>
        <v>0</v>
      </c>
      <c r="R411" s="52">
        <f>Arkusz13!C96</f>
        <v>0</v>
      </c>
      <c r="S411" s="52">
        <f>Arkusz13!C112</f>
        <v>0</v>
      </c>
      <c r="T411" s="52">
        <f>Arkusz13!C128-SUM(N411:S411)</f>
        <v>1</v>
      </c>
      <c r="U411" s="132">
        <f t="shared" si="17"/>
        <v>2</v>
      </c>
      <c r="V411" s="201"/>
    </row>
    <row r="412" spans="1:25" ht="15.75" thickBot="1" x14ac:dyDescent="0.3">
      <c r="C412" s="199" t="s">
        <v>47</v>
      </c>
      <c r="D412" s="200"/>
      <c r="E412" s="200"/>
      <c r="F412" s="200"/>
      <c r="G412" s="200"/>
      <c r="H412" s="200"/>
      <c r="I412" s="200"/>
      <c r="J412" s="200"/>
      <c r="K412" s="200"/>
      <c r="L412" s="133">
        <f>Arkusz13!C17</f>
        <v>17</v>
      </c>
      <c r="M412" s="133"/>
      <c r="N412" s="52">
        <f>Arkusz13!C33</f>
        <v>15</v>
      </c>
      <c r="O412" s="52">
        <f>Arkusz13!C49</f>
        <v>0</v>
      </c>
      <c r="P412" s="52">
        <f>Arkusz13!C65</f>
        <v>0</v>
      </c>
      <c r="Q412" s="52">
        <f>Arkusz13!C81</f>
        <v>0</v>
      </c>
      <c r="R412" s="52">
        <f>Arkusz13!C97</f>
        <v>0</v>
      </c>
      <c r="S412" s="52">
        <f>Arkusz13!C113</f>
        <v>0</v>
      </c>
      <c r="T412" s="52">
        <f>Arkusz13!C129-SUM(N412:S412)</f>
        <v>1</v>
      </c>
      <c r="U412" s="132">
        <f t="shared" si="17"/>
        <v>16</v>
      </c>
      <c r="V412" s="201"/>
    </row>
    <row r="413" spans="1:25" ht="15.75" thickBot="1" x14ac:dyDescent="0.3">
      <c r="C413" s="296" t="s">
        <v>1</v>
      </c>
      <c r="D413" s="297"/>
      <c r="E413" s="297"/>
      <c r="F413" s="297"/>
      <c r="G413" s="297"/>
      <c r="H413" s="297"/>
      <c r="I413" s="297"/>
      <c r="J413" s="297"/>
      <c r="K413" s="297"/>
      <c r="L413" s="194">
        <f>SUM(L397:L412)</f>
        <v>2265</v>
      </c>
      <c r="M413" s="194"/>
      <c r="N413" s="50">
        <f t="shared" ref="N413:U413" si="18">SUM(N397:N412)</f>
        <v>787</v>
      </c>
      <c r="O413" s="50">
        <f t="shared" si="18"/>
        <v>218</v>
      </c>
      <c r="P413" s="50">
        <f t="shared" si="18"/>
        <v>323</v>
      </c>
      <c r="Q413" s="50">
        <f t="shared" si="18"/>
        <v>42</v>
      </c>
      <c r="R413" s="50">
        <f t="shared" si="18"/>
        <v>0</v>
      </c>
      <c r="S413" s="50">
        <f t="shared" si="18"/>
        <v>2</v>
      </c>
      <c r="T413" s="50">
        <f t="shared" si="18"/>
        <v>509</v>
      </c>
      <c r="U413" s="194">
        <f t="shared" si="18"/>
        <v>1881</v>
      </c>
      <c r="V413" s="299"/>
    </row>
    <row r="414" spans="1:25" s="61" customFormat="1" x14ac:dyDescent="0.25">
      <c r="A414" s="59"/>
      <c r="B414" s="59"/>
      <c r="C414" s="59"/>
      <c r="D414" s="59"/>
      <c r="E414" s="59"/>
      <c r="F414" s="59"/>
      <c r="G414" s="59"/>
      <c r="H414" s="59"/>
      <c r="I414" s="59"/>
      <c r="J414" s="60"/>
      <c r="K414" s="60"/>
      <c r="L414" s="60"/>
      <c r="M414" s="60"/>
      <c r="N414" s="60"/>
      <c r="O414" s="60"/>
      <c r="P414" s="60"/>
      <c r="Q414" s="60"/>
      <c r="R414" s="60"/>
      <c r="S414" s="60"/>
      <c r="T414" s="60"/>
      <c r="Y414" s="62"/>
    </row>
    <row r="417" ht="15" customHeight="1" x14ac:dyDescent="0.25"/>
    <row r="438" spans="1:25" ht="20.25" customHeight="1" thickBot="1" x14ac:dyDescent="0.3"/>
    <row r="439" spans="1:25" ht="21.75" customHeight="1" x14ac:dyDescent="0.25">
      <c r="D439" s="302" t="s">
        <v>3</v>
      </c>
      <c r="E439" s="298"/>
      <c r="F439" s="298"/>
      <c r="G439" s="298"/>
      <c r="H439" s="298"/>
      <c r="I439" s="298"/>
      <c r="J439" s="298"/>
      <c r="K439" s="298"/>
      <c r="L439" s="298" t="s">
        <v>4</v>
      </c>
      <c r="M439" s="298"/>
      <c r="N439" s="124" t="s">
        <v>91</v>
      </c>
      <c r="O439" s="124"/>
      <c r="P439" s="124"/>
      <c r="Q439" s="272" t="s">
        <v>92</v>
      </c>
      <c r="R439" s="273"/>
      <c r="S439" s="274"/>
    </row>
    <row r="440" spans="1:25" ht="15.75" thickBot="1" x14ac:dyDescent="0.3">
      <c r="D440" s="300" t="s">
        <v>90</v>
      </c>
      <c r="E440" s="301"/>
      <c r="F440" s="301"/>
      <c r="G440" s="301"/>
      <c r="H440" s="301"/>
      <c r="I440" s="301"/>
      <c r="J440" s="301"/>
      <c r="K440" s="301"/>
      <c r="L440" s="271">
        <f>Arkusz14!B2</f>
        <v>50</v>
      </c>
      <c r="M440" s="271"/>
      <c r="N440" s="271">
        <f>Arkusz14!B3</f>
        <v>30</v>
      </c>
      <c r="O440" s="271"/>
      <c r="P440" s="271"/>
      <c r="Q440" s="275">
        <f>Arkusz14!B4</f>
        <v>1</v>
      </c>
      <c r="R440" s="276"/>
      <c r="S440" s="277"/>
    </row>
    <row r="441" spans="1:25" x14ac:dyDescent="0.25">
      <c r="A441" s="33"/>
      <c r="B441" s="33"/>
      <c r="C441" s="33"/>
      <c r="D441" s="33"/>
      <c r="E441" s="33"/>
      <c r="F441" s="33"/>
      <c r="G441" s="33"/>
      <c r="H441" s="33"/>
      <c r="I441" s="33"/>
      <c r="J441" s="33"/>
      <c r="K441" s="33"/>
      <c r="L441" s="33"/>
      <c r="M441" s="33"/>
      <c r="N441" s="33"/>
      <c r="O441" s="33"/>
      <c r="P441" s="33"/>
      <c r="Q441" s="33"/>
      <c r="R441" s="33"/>
      <c r="S441" s="33"/>
      <c r="T441" s="33"/>
      <c r="U441" s="33"/>
    </row>
    <row r="442" spans="1:25" x14ac:dyDescent="0.25">
      <c r="A442" s="197" t="s">
        <v>166</v>
      </c>
      <c r="B442" s="197"/>
      <c r="C442" s="197"/>
      <c r="D442" s="197"/>
      <c r="E442" s="197"/>
      <c r="F442" s="197"/>
      <c r="G442" s="197"/>
      <c r="H442" s="197"/>
      <c r="I442" s="197"/>
      <c r="J442" s="197"/>
      <c r="K442" s="197"/>
      <c r="L442" s="197"/>
      <c r="M442" s="197"/>
      <c r="N442" s="197"/>
      <c r="O442" s="197"/>
      <c r="P442" s="197"/>
      <c r="Q442" s="197"/>
      <c r="R442" s="197"/>
      <c r="S442" s="197"/>
      <c r="T442" s="197"/>
      <c r="U442" s="197"/>
      <c r="V442" s="197"/>
      <c r="W442" s="197"/>
      <c r="X442" s="197"/>
      <c r="Y442" s="197"/>
    </row>
    <row r="443" spans="1:25" x14ac:dyDescent="0.25">
      <c r="A443" s="197"/>
      <c r="B443" s="197"/>
      <c r="C443" s="197"/>
      <c r="D443" s="197"/>
      <c r="E443" s="197"/>
      <c r="F443" s="197"/>
      <c r="G443" s="197"/>
      <c r="H443" s="197"/>
      <c r="I443" s="197"/>
      <c r="J443" s="197"/>
      <c r="K443" s="197"/>
      <c r="L443" s="197"/>
      <c r="M443" s="197"/>
      <c r="N443" s="197"/>
      <c r="O443" s="197"/>
      <c r="P443" s="197"/>
      <c r="Q443" s="197"/>
      <c r="R443" s="197"/>
      <c r="S443" s="197"/>
      <c r="T443" s="197"/>
      <c r="U443" s="197"/>
      <c r="V443" s="197"/>
      <c r="W443" s="197"/>
      <c r="X443" s="197"/>
      <c r="Y443" s="197"/>
    </row>
    <row r="444" spans="1:25" x14ac:dyDescent="0.25">
      <c r="A444" s="197"/>
      <c r="B444" s="197"/>
      <c r="C444" s="197"/>
      <c r="D444" s="197"/>
      <c r="E444" s="197"/>
      <c r="F444" s="197"/>
      <c r="G444" s="197"/>
      <c r="H444" s="197"/>
      <c r="I444" s="197"/>
      <c r="J444" s="197"/>
      <c r="K444" s="197"/>
      <c r="L444" s="197"/>
      <c r="M444" s="197"/>
      <c r="N444" s="197"/>
      <c r="O444" s="197"/>
      <c r="P444" s="197"/>
      <c r="Q444" s="197"/>
      <c r="R444" s="197"/>
      <c r="S444" s="197"/>
      <c r="T444" s="197"/>
      <c r="U444" s="197"/>
      <c r="V444" s="197"/>
      <c r="W444" s="197"/>
      <c r="X444" s="197"/>
      <c r="Y444" s="197"/>
    </row>
    <row r="445" spans="1:25" x14ac:dyDescent="0.25">
      <c r="A445" s="197"/>
      <c r="B445" s="197"/>
      <c r="C445" s="197"/>
      <c r="D445" s="197"/>
      <c r="E445" s="197"/>
      <c r="F445" s="197"/>
      <c r="G445" s="197"/>
      <c r="H445" s="197"/>
      <c r="I445" s="197"/>
      <c r="J445" s="197"/>
      <c r="K445" s="197"/>
      <c r="L445" s="197"/>
      <c r="M445" s="197"/>
      <c r="N445" s="197"/>
      <c r="O445" s="197"/>
      <c r="P445" s="197"/>
      <c r="Q445" s="197"/>
      <c r="R445" s="197"/>
      <c r="S445" s="197"/>
      <c r="T445" s="197"/>
      <c r="U445" s="197"/>
      <c r="V445" s="197"/>
      <c r="W445" s="197"/>
      <c r="X445" s="197"/>
      <c r="Y445" s="197"/>
    </row>
    <row r="449" spans="1:25" x14ac:dyDescent="0.25">
      <c r="A449" s="10" t="s">
        <v>163</v>
      </c>
      <c r="B449" s="10"/>
      <c r="C449" s="10"/>
      <c r="D449" s="10"/>
      <c r="E449" s="10"/>
      <c r="F449" s="10"/>
    </row>
    <row r="450" spans="1:25" ht="15.75" thickBot="1" x14ac:dyDescent="0.3"/>
    <row r="451" spans="1:25" x14ac:dyDescent="0.25">
      <c r="D451" s="104" t="s">
        <v>30</v>
      </c>
      <c r="E451" s="105"/>
      <c r="F451" s="105"/>
      <c r="G451" s="105"/>
      <c r="H451" s="105" t="s">
        <v>4</v>
      </c>
      <c r="I451" s="105"/>
      <c r="J451" s="105"/>
      <c r="K451" s="105" t="s">
        <v>23</v>
      </c>
      <c r="L451" s="105"/>
      <c r="M451" s="266"/>
    </row>
    <row r="452" spans="1:25" x14ac:dyDescent="0.25">
      <c r="D452" s="267" t="s">
        <v>20</v>
      </c>
      <c r="E452" s="268"/>
      <c r="F452" s="268"/>
      <c r="G452" s="268"/>
      <c r="H452" s="132">
        <f>Arkusz1!C2</f>
        <v>50482</v>
      </c>
      <c r="I452" s="132"/>
      <c r="J452" s="132"/>
      <c r="K452" s="132">
        <f>Arkusz1!D2</f>
        <v>62016</v>
      </c>
      <c r="L452" s="132"/>
      <c r="M452" s="201"/>
    </row>
    <row r="453" spans="1:25" x14ac:dyDescent="0.25">
      <c r="D453" s="269" t="s">
        <v>21</v>
      </c>
      <c r="E453" s="270"/>
      <c r="F453" s="270"/>
      <c r="G453" s="270"/>
      <c r="H453" s="132">
        <f>Arkusz1!C3</f>
        <v>2011</v>
      </c>
      <c r="I453" s="132"/>
      <c r="J453" s="132"/>
      <c r="K453" s="132">
        <f>Arkusz1!D3</f>
        <v>2194</v>
      </c>
      <c r="L453" s="132"/>
      <c r="M453" s="201"/>
    </row>
    <row r="454" spans="1:25" ht="15.75" thickBot="1" x14ac:dyDescent="0.3">
      <c r="D454" s="289" t="s">
        <v>22</v>
      </c>
      <c r="E454" s="290"/>
      <c r="F454" s="290"/>
      <c r="G454" s="290"/>
      <c r="H454" s="132">
        <f>Arkusz1!C4</f>
        <v>1435</v>
      </c>
      <c r="I454" s="132"/>
      <c r="J454" s="132"/>
      <c r="K454" s="132">
        <f>Arkusz1!D4</f>
        <v>1252</v>
      </c>
      <c r="L454" s="132"/>
      <c r="M454" s="201"/>
    </row>
    <row r="455" spans="1:25" ht="15.75" thickBot="1" x14ac:dyDescent="0.3">
      <c r="D455" s="279" t="s">
        <v>1</v>
      </c>
      <c r="E455" s="280"/>
      <c r="F455" s="280"/>
      <c r="G455" s="280"/>
      <c r="H455" s="118">
        <f>SUM(H452:J454)</f>
        <v>53928</v>
      </c>
      <c r="I455" s="118"/>
      <c r="J455" s="118"/>
      <c r="K455" s="118">
        <f>SUM(K452:M454)</f>
        <v>65462</v>
      </c>
      <c r="L455" s="118"/>
      <c r="M455" s="135"/>
    </row>
    <row r="456" spans="1:25" x14ac:dyDescent="0.25">
      <c r="D456" s="63"/>
      <c r="E456" s="63"/>
      <c r="F456" s="63"/>
      <c r="G456" s="63"/>
      <c r="H456" s="63"/>
      <c r="I456" s="63"/>
      <c r="J456" s="63"/>
      <c r="K456" s="63"/>
      <c r="L456" s="63"/>
      <c r="M456" s="63"/>
    </row>
    <row r="457" spans="1:25" ht="15.75" customHeight="1" x14ac:dyDescent="0.25"/>
    <row r="458" spans="1:25" x14ac:dyDescent="0.25">
      <c r="A458" s="197" t="s">
        <v>162</v>
      </c>
      <c r="B458" s="197"/>
      <c r="C458" s="197"/>
      <c r="D458" s="197"/>
      <c r="E458" s="197"/>
      <c r="F458" s="197"/>
      <c r="G458" s="197"/>
      <c r="H458" s="197"/>
      <c r="I458" s="197"/>
      <c r="J458" s="197"/>
      <c r="K458" s="197"/>
      <c r="L458" s="197"/>
      <c r="M458" s="197"/>
      <c r="N458" s="197"/>
      <c r="O458" s="197"/>
      <c r="P458" s="197"/>
      <c r="Q458" s="197"/>
      <c r="R458" s="197"/>
      <c r="S458" s="197"/>
      <c r="T458" s="197"/>
      <c r="U458" s="197"/>
      <c r="V458" s="197"/>
      <c r="W458" s="197"/>
      <c r="X458" s="197"/>
      <c r="Y458" s="197"/>
    </row>
    <row r="459" spans="1:25" x14ac:dyDescent="0.25">
      <c r="A459" s="197"/>
      <c r="B459" s="197"/>
      <c r="C459" s="197"/>
      <c r="D459" s="197"/>
      <c r="E459" s="197"/>
      <c r="F459" s="197"/>
      <c r="G459" s="197"/>
      <c r="H459" s="197"/>
      <c r="I459" s="197"/>
      <c r="J459" s="197"/>
      <c r="K459" s="197"/>
      <c r="L459" s="197"/>
      <c r="M459" s="197"/>
      <c r="N459" s="197"/>
      <c r="O459" s="197"/>
      <c r="P459" s="197"/>
      <c r="Q459" s="197"/>
      <c r="R459" s="197"/>
      <c r="S459" s="197"/>
      <c r="T459" s="197"/>
      <c r="U459" s="197"/>
      <c r="V459" s="197"/>
      <c r="W459" s="197"/>
      <c r="X459" s="197"/>
      <c r="Y459" s="197"/>
    </row>
    <row r="461" spans="1:25" x14ac:dyDescent="0.25">
      <c r="A461" s="10" t="s">
        <v>164</v>
      </c>
      <c r="B461" s="10"/>
      <c r="C461" s="10"/>
      <c r="D461" s="10"/>
      <c r="E461" s="10"/>
      <c r="F461" s="10"/>
      <c r="G461" s="10"/>
      <c r="H461" s="10"/>
      <c r="I461" s="10"/>
      <c r="J461" s="10"/>
    </row>
    <row r="462" spans="1:25" x14ac:dyDescent="0.25">
      <c r="A462" s="10"/>
      <c r="B462" s="10"/>
      <c r="C462" s="10"/>
      <c r="D462" s="10"/>
      <c r="E462" s="10"/>
      <c r="F462" s="10"/>
      <c r="G462" s="10"/>
      <c r="H462" s="10"/>
      <c r="I462" s="10"/>
      <c r="J462" s="10"/>
    </row>
    <row r="463" spans="1:25" ht="15.75" thickBot="1" x14ac:dyDescent="0.3">
      <c r="A463" s="10"/>
      <c r="B463" s="10"/>
      <c r="C463" s="10"/>
      <c r="D463" s="10"/>
      <c r="E463" s="10"/>
      <c r="F463" s="10"/>
      <c r="G463" s="10"/>
      <c r="H463" s="10"/>
      <c r="I463" s="10"/>
      <c r="J463" s="10"/>
    </row>
    <row r="464" spans="1:25" x14ac:dyDescent="0.25">
      <c r="D464" s="281" t="s">
        <v>50</v>
      </c>
      <c r="E464" s="282"/>
      <c r="F464" s="282"/>
      <c r="G464" s="285" t="str">
        <f>CONCATENATE(Arkusz18!A2," - ",Arkusz18!B2," r.")</f>
        <v>01.09.2015 - 30.09.2015 r.</v>
      </c>
      <c r="H464" s="285"/>
      <c r="I464" s="285"/>
      <c r="J464" s="285"/>
      <c r="K464" s="285"/>
      <c r="L464" s="285"/>
      <c r="M464" s="285"/>
      <c r="N464" s="285"/>
      <c r="O464" s="285"/>
      <c r="P464" s="285"/>
      <c r="Q464" s="285"/>
      <c r="R464" s="286"/>
    </row>
    <row r="465" spans="1:18" ht="24" customHeight="1" x14ac:dyDescent="0.25">
      <c r="D465" s="283"/>
      <c r="E465" s="284"/>
      <c r="F465" s="284"/>
      <c r="G465" s="287" t="s">
        <v>67</v>
      </c>
      <c r="H465" s="287"/>
      <c r="I465" s="287"/>
      <c r="J465" s="287" t="s">
        <v>95</v>
      </c>
      <c r="K465" s="287"/>
      <c r="L465" s="287"/>
      <c r="M465" s="287" t="s">
        <v>66</v>
      </c>
      <c r="N465" s="287"/>
      <c r="O465" s="287"/>
      <c r="P465" s="287" t="s">
        <v>94</v>
      </c>
      <c r="Q465" s="287"/>
      <c r="R465" s="288"/>
    </row>
    <row r="466" spans="1:18" ht="15" customHeight="1" x14ac:dyDescent="0.25">
      <c r="D466" s="180" t="s">
        <v>93</v>
      </c>
      <c r="E466" s="181"/>
      <c r="F466" s="181"/>
      <c r="G466" s="278">
        <f>Arkusz16!A2</f>
        <v>10546</v>
      </c>
      <c r="H466" s="278"/>
      <c r="I466" s="278"/>
      <c r="J466" s="278">
        <f>Arkusz16!A3</f>
        <v>5</v>
      </c>
      <c r="K466" s="278"/>
      <c r="L466" s="278"/>
      <c r="M466" s="278">
        <f>Arkusz16!A4</f>
        <v>0</v>
      </c>
      <c r="N466" s="278"/>
      <c r="O466" s="278"/>
      <c r="P466" s="278">
        <f>Arkusz16!A5</f>
        <v>2</v>
      </c>
      <c r="Q466" s="278"/>
      <c r="R466" s="278"/>
    </row>
    <row r="467" spans="1:18" x14ac:dyDescent="0.25">
      <c r="D467" s="99" t="s">
        <v>52</v>
      </c>
      <c r="E467" s="100"/>
      <c r="F467" s="100"/>
      <c r="G467" s="101">
        <f>Arkusz16!A6</f>
        <v>2915</v>
      </c>
      <c r="H467" s="101"/>
      <c r="I467" s="101"/>
      <c r="J467" s="177">
        <f>Arkusz16!A7</f>
        <v>10</v>
      </c>
      <c r="K467" s="178"/>
      <c r="L467" s="179"/>
      <c r="M467" s="177">
        <f>Arkusz16!A8</f>
        <v>0</v>
      </c>
      <c r="N467" s="178"/>
      <c r="O467" s="179"/>
      <c r="P467" s="177">
        <f>Arkusz16!A9</f>
        <v>10</v>
      </c>
      <c r="Q467" s="178"/>
      <c r="R467" s="179"/>
    </row>
    <row r="468" spans="1:18" ht="15.75" thickBot="1" x14ac:dyDescent="0.3">
      <c r="D468" s="303" t="s">
        <v>53</v>
      </c>
      <c r="E468" s="304"/>
      <c r="F468" s="304"/>
      <c r="G468" s="293">
        <f>Arkusz16!A10</f>
        <v>3339</v>
      </c>
      <c r="H468" s="293"/>
      <c r="I468" s="293"/>
      <c r="J468" s="293">
        <f>Arkusz16!A11</f>
        <v>15</v>
      </c>
      <c r="K468" s="293"/>
      <c r="L468" s="293"/>
      <c r="M468" s="293">
        <f>Arkusz16!A12</f>
        <v>0</v>
      </c>
      <c r="N468" s="293"/>
      <c r="O468" s="293"/>
      <c r="P468" s="293">
        <f>Arkusz16!A13</f>
        <v>19</v>
      </c>
      <c r="Q468" s="293"/>
      <c r="R468" s="293"/>
    </row>
    <row r="469" spans="1:18" ht="15.75" thickBot="1" x14ac:dyDescent="0.3">
      <c r="D469" s="294" t="s">
        <v>51</v>
      </c>
      <c r="E469" s="295"/>
      <c r="F469" s="295"/>
      <c r="G469" s="291">
        <f>SUM(G466:I468)</f>
        <v>16800</v>
      </c>
      <c r="H469" s="291"/>
      <c r="I469" s="291"/>
      <c r="J469" s="291">
        <f t="shared" ref="J469" si="19">SUM(J466:L468)</f>
        <v>30</v>
      </c>
      <c r="K469" s="291"/>
      <c r="L469" s="291"/>
      <c r="M469" s="291">
        <f t="shared" ref="M469" si="20">SUM(M466:O468)</f>
        <v>0</v>
      </c>
      <c r="N469" s="291"/>
      <c r="O469" s="291"/>
      <c r="P469" s="291">
        <f t="shared" ref="P469" si="21">SUM(P466:R468)</f>
        <v>31</v>
      </c>
      <c r="Q469" s="291"/>
      <c r="R469" s="292"/>
    </row>
    <row r="470" spans="1:18" x14ac:dyDescent="0.25">
      <c r="A470" s="41"/>
      <c r="B470" s="41"/>
      <c r="C470" s="41"/>
      <c r="D470" s="40"/>
      <c r="E470" s="40"/>
      <c r="F470" s="40"/>
      <c r="G470" s="40"/>
      <c r="H470" s="40"/>
      <c r="I470" s="40"/>
      <c r="J470" s="40"/>
      <c r="K470" s="40"/>
      <c r="L470" s="40"/>
      <c r="M470" s="40"/>
      <c r="N470" s="40"/>
      <c r="O470" s="40"/>
    </row>
    <row r="472" spans="1:18" ht="15.75" thickBot="1" x14ac:dyDescent="0.3"/>
    <row r="473" spans="1:18" x14ac:dyDescent="0.25">
      <c r="D473" s="281" t="s">
        <v>50</v>
      </c>
      <c r="E473" s="282"/>
      <c r="F473" s="282"/>
      <c r="G473" s="285" t="str">
        <f>CONCATENATE(Arkusz18!C2," - ",Arkusz18!B2," r.")</f>
        <v>01.01.2015 - 30.09.2015 r.</v>
      </c>
      <c r="H473" s="285"/>
      <c r="I473" s="285"/>
      <c r="J473" s="285"/>
      <c r="K473" s="285"/>
      <c r="L473" s="285"/>
      <c r="M473" s="285"/>
      <c r="N473" s="285"/>
      <c r="O473" s="285"/>
      <c r="P473" s="285"/>
      <c r="Q473" s="285"/>
      <c r="R473" s="286"/>
    </row>
    <row r="474" spans="1:18" ht="23.25" customHeight="1" x14ac:dyDescent="0.25">
      <c r="D474" s="283"/>
      <c r="E474" s="284"/>
      <c r="F474" s="284"/>
      <c r="G474" s="287" t="s">
        <v>67</v>
      </c>
      <c r="H474" s="287"/>
      <c r="I474" s="287"/>
      <c r="J474" s="287" t="s">
        <v>95</v>
      </c>
      <c r="K474" s="287"/>
      <c r="L474" s="287"/>
      <c r="M474" s="287" t="s">
        <v>66</v>
      </c>
      <c r="N474" s="287"/>
      <c r="O474" s="287"/>
      <c r="P474" s="287" t="s">
        <v>94</v>
      </c>
      <c r="Q474" s="287"/>
      <c r="R474" s="288"/>
    </row>
    <row r="475" spans="1:18" x14ac:dyDescent="0.25">
      <c r="D475" s="180" t="s">
        <v>93</v>
      </c>
      <c r="E475" s="181"/>
      <c r="F475" s="181"/>
      <c r="G475" s="278">
        <f>Arkusz17!A2</f>
        <v>62311</v>
      </c>
      <c r="H475" s="278"/>
      <c r="I475" s="278"/>
      <c r="J475" s="278">
        <f>Arkusz17!A3</f>
        <v>14</v>
      </c>
      <c r="K475" s="278"/>
      <c r="L475" s="278"/>
      <c r="M475" s="278">
        <f>Arkusz17!A4</f>
        <v>0</v>
      </c>
      <c r="N475" s="278"/>
      <c r="O475" s="278"/>
      <c r="P475" s="278">
        <f>Arkusz17!A5</f>
        <v>16</v>
      </c>
      <c r="Q475" s="278"/>
      <c r="R475" s="278"/>
    </row>
    <row r="476" spans="1:18" x14ac:dyDescent="0.25">
      <c r="D476" s="99" t="s">
        <v>52</v>
      </c>
      <c r="E476" s="100"/>
      <c r="F476" s="100"/>
      <c r="G476" s="101">
        <f>Arkusz17!A6</f>
        <v>20387</v>
      </c>
      <c r="H476" s="101"/>
      <c r="I476" s="101"/>
      <c r="J476" s="101">
        <f>Arkusz17!A7</f>
        <v>89</v>
      </c>
      <c r="K476" s="101"/>
      <c r="L476" s="101"/>
      <c r="M476" s="101">
        <f>Arkusz17!A8</f>
        <v>0</v>
      </c>
      <c r="N476" s="101"/>
      <c r="O476" s="101"/>
      <c r="P476" s="101">
        <f>Arkusz17!A9</f>
        <v>114</v>
      </c>
      <c r="Q476" s="101"/>
      <c r="R476" s="101"/>
    </row>
    <row r="477" spans="1:18" ht="15.75" thickBot="1" x14ac:dyDescent="0.3">
      <c r="D477" s="303" t="s">
        <v>53</v>
      </c>
      <c r="E477" s="304"/>
      <c r="F477" s="304"/>
      <c r="G477" s="293">
        <f>Arkusz17!A10</f>
        <v>14019</v>
      </c>
      <c r="H477" s="293"/>
      <c r="I477" s="293"/>
      <c r="J477" s="293">
        <f>Arkusz17!A11</f>
        <v>33</v>
      </c>
      <c r="K477" s="293"/>
      <c r="L477" s="293"/>
      <c r="M477" s="293">
        <f>Arkusz17!A12</f>
        <v>0</v>
      </c>
      <c r="N477" s="293"/>
      <c r="O477" s="293"/>
      <c r="P477" s="293">
        <f>Arkusz17!A13</f>
        <v>72</v>
      </c>
      <c r="Q477" s="293"/>
      <c r="R477" s="293"/>
    </row>
    <row r="478" spans="1:18" ht="15.75" thickBot="1" x14ac:dyDescent="0.3">
      <c r="D478" s="294" t="s">
        <v>51</v>
      </c>
      <c r="E478" s="295"/>
      <c r="F478" s="295"/>
      <c r="G478" s="291">
        <f>SUM(G475:I477)</f>
        <v>96717</v>
      </c>
      <c r="H478" s="291"/>
      <c r="I478" s="291"/>
      <c r="J478" s="291">
        <f t="shared" ref="J478" si="22">SUM(J475:L477)</f>
        <v>136</v>
      </c>
      <c r="K478" s="291"/>
      <c r="L478" s="291"/>
      <c r="M478" s="291">
        <f t="shared" ref="M478" si="23">SUM(M475:O477)</f>
        <v>0</v>
      </c>
      <c r="N478" s="291"/>
      <c r="O478" s="291"/>
      <c r="P478" s="291">
        <f t="shared" ref="P478" si="24">SUM(P475:R477)</f>
        <v>202</v>
      </c>
      <c r="Q478" s="291"/>
      <c r="R478" s="292"/>
    </row>
    <row r="481" spans="1:25" x14ac:dyDescent="0.25">
      <c r="A481" s="170" t="s">
        <v>161</v>
      </c>
      <c r="B481" s="170"/>
      <c r="C481" s="170"/>
      <c r="D481" s="170"/>
      <c r="E481" s="170"/>
      <c r="F481" s="170"/>
      <c r="G481" s="170"/>
      <c r="H481" s="170"/>
      <c r="I481" s="170"/>
      <c r="J481" s="170"/>
      <c r="K481" s="170"/>
      <c r="L481" s="170"/>
      <c r="M481" s="170"/>
      <c r="N481" s="170"/>
      <c r="O481" s="170"/>
      <c r="P481" s="170"/>
      <c r="Q481" s="170"/>
      <c r="R481" s="170"/>
      <c r="S481" s="170"/>
      <c r="T481" s="170"/>
      <c r="U481" s="170"/>
      <c r="V481" s="170"/>
      <c r="W481" s="170"/>
      <c r="X481" s="170"/>
      <c r="Y481" s="170"/>
    </row>
    <row r="482" spans="1:25" x14ac:dyDescent="0.25">
      <c r="A482" s="170"/>
      <c r="B482" s="170"/>
      <c r="C482" s="170"/>
      <c r="D482" s="170"/>
      <c r="E482" s="170"/>
      <c r="F482" s="170"/>
      <c r="G482" s="170"/>
      <c r="H482" s="170"/>
      <c r="I482" s="170"/>
      <c r="J482" s="170"/>
      <c r="K482" s="170"/>
      <c r="L482" s="170"/>
      <c r="M482" s="170"/>
      <c r="N482" s="170"/>
      <c r="O482" s="170"/>
      <c r="P482" s="170"/>
      <c r="Q482" s="170"/>
      <c r="R482" s="170"/>
      <c r="S482" s="170"/>
      <c r="T482" s="170"/>
      <c r="U482" s="170"/>
      <c r="V482" s="170"/>
      <c r="W482" s="170"/>
      <c r="X482" s="170"/>
      <c r="Y482" s="170"/>
    </row>
    <row r="483" spans="1:25" x14ac:dyDescent="0.25">
      <c r="A483" s="170"/>
      <c r="B483" s="170"/>
      <c r="C483" s="170"/>
      <c r="D483" s="170"/>
      <c r="E483" s="170"/>
      <c r="F483" s="170"/>
      <c r="G483" s="170"/>
      <c r="H483" s="170"/>
      <c r="I483" s="170"/>
      <c r="J483" s="170"/>
      <c r="K483" s="170"/>
      <c r="L483" s="170"/>
      <c r="M483" s="170"/>
      <c r="N483" s="170"/>
      <c r="O483" s="170"/>
      <c r="P483" s="170"/>
      <c r="Q483" s="170"/>
      <c r="R483" s="170"/>
      <c r="S483" s="170"/>
      <c r="T483" s="170"/>
      <c r="U483" s="170"/>
      <c r="V483" s="170"/>
      <c r="W483" s="170"/>
      <c r="X483" s="170"/>
      <c r="Y483" s="170"/>
    </row>
    <row r="484" spans="1:25" x14ac:dyDescent="0.25">
      <c r="A484" s="170"/>
      <c r="B484" s="170"/>
      <c r="C484" s="170"/>
      <c r="D484" s="170"/>
      <c r="E484" s="170"/>
      <c r="F484" s="170"/>
      <c r="G484" s="170"/>
      <c r="H484" s="170"/>
      <c r="I484" s="170"/>
      <c r="J484" s="170"/>
      <c r="K484" s="170"/>
      <c r="L484" s="170"/>
      <c r="M484" s="170"/>
      <c r="N484" s="170"/>
      <c r="O484" s="170"/>
      <c r="P484" s="170"/>
      <c r="Q484" s="170"/>
      <c r="R484" s="170"/>
      <c r="S484" s="170"/>
      <c r="T484" s="170"/>
      <c r="U484" s="170"/>
      <c r="V484" s="170"/>
      <c r="W484" s="170"/>
      <c r="X484" s="170"/>
      <c r="Y484" s="170"/>
    </row>
    <row r="485" spans="1:25" x14ac:dyDescent="0.25">
      <c r="A485" s="170"/>
      <c r="B485" s="170"/>
      <c r="C485" s="170"/>
      <c r="D485" s="170"/>
      <c r="E485" s="170"/>
      <c r="F485" s="170"/>
      <c r="G485" s="170"/>
      <c r="H485" s="170"/>
      <c r="I485" s="170"/>
      <c r="J485" s="170"/>
      <c r="K485" s="170"/>
      <c r="L485" s="170"/>
      <c r="M485" s="170"/>
      <c r="N485" s="170"/>
      <c r="O485" s="170"/>
      <c r="P485" s="170"/>
      <c r="Q485" s="170"/>
      <c r="R485" s="170"/>
      <c r="S485" s="170"/>
      <c r="T485" s="170"/>
      <c r="U485" s="170"/>
      <c r="V485" s="170"/>
      <c r="W485" s="170"/>
      <c r="X485" s="170"/>
      <c r="Y485" s="170"/>
    </row>
    <row r="488" spans="1:25" x14ac:dyDescent="0.25">
      <c r="A488" s="42" t="s">
        <v>165</v>
      </c>
      <c r="B488" s="42"/>
      <c r="C488" s="42"/>
      <c r="D488" s="42"/>
      <c r="E488" s="42"/>
      <c r="F488" s="42"/>
      <c r="G488" s="42"/>
      <c r="H488" s="42"/>
      <c r="I488" s="42"/>
      <c r="J488" s="42"/>
      <c r="K488" s="42"/>
      <c r="L488" s="42"/>
      <c r="M488" s="42"/>
      <c r="N488" s="42"/>
      <c r="O488" s="42"/>
      <c r="R488" s="43"/>
      <c r="S488" s="43"/>
      <c r="T488" s="43"/>
    </row>
    <row r="489" spans="1:25" ht="15" customHeight="1" x14ac:dyDescent="0.25">
      <c r="P489" s="44"/>
      <c r="Q489" s="44"/>
      <c r="R489" s="43"/>
      <c r="S489" s="43"/>
      <c r="T489" s="43"/>
      <c r="U489" s="44"/>
    </row>
    <row r="490" spans="1:25" ht="15" customHeight="1" x14ac:dyDescent="0.25">
      <c r="G490" s="4"/>
      <c r="H490" s="4"/>
      <c r="I490" s="4"/>
      <c r="J490" s="4"/>
      <c r="K490" s="4"/>
      <c r="L490" s="4"/>
      <c r="M490" s="4"/>
      <c r="N490" s="4"/>
      <c r="O490" s="4"/>
      <c r="P490" s="4"/>
      <c r="Q490" s="4"/>
      <c r="R490" s="4"/>
      <c r="S490" s="4"/>
      <c r="T490" s="4"/>
      <c r="U490" s="4"/>
    </row>
    <row r="491" spans="1:25" ht="15" customHeight="1" x14ac:dyDescent="0.25">
      <c r="A491" s="197" t="s">
        <v>173</v>
      </c>
      <c r="B491" s="198"/>
      <c r="C491" s="198"/>
      <c r="D491" s="198"/>
      <c r="E491" s="198"/>
      <c r="F491" s="198"/>
      <c r="G491" s="198"/>
      <c r="H491" s="198"/>
      <c r="I491" s="198"/>
      <c r="J491" s="198"/>
      <c r="K491" s="198"/>
      <c r="L491" s="198"/>
      <c r="M491" s="198"/>
      <c r="N491" s="198"/>
      <c r="O491" s="198"/>
      <c r="P491" s="198"/>
      <c r="Q491" s="198"/>
      <c r="R491" s="198"/>
      <c r="S491" s="198"/>
      <c r="T491" s="198"/>
      <c r="U491" s="198"/>
      <c r="V491" s="198"/>
      <c r="W491" s="198"/>
      <c r="X491" s="198"/>
      <c r="Y491" s="198"/>
    </row>
    <row r="492" spans="1:25" ht="15" customHeight="1" x14ac:dyDescent="0.25">
      <c r="A492" s="198"/>
      <c r="B492" s="198"/>
      <c r="C492" s="198"/>
      <c r="D492" s="198"/>
      <c r="E492" s="198"/>
      <c r="F492" s="198"/>
      <c r="G492" s="198"/>
      <c r="H492" s="198"/>
      <c r="I492" s="198"/>
      <c r="J492" s="198"/>
      <c r="K492" s="198"/>
      <c r="L492" s="198"/>
      <c r="M492" s="198"/>
      <c r="N492" s="198"/>
      <c r="O492" s="198"/>
      <c r="P492" s="198"/>
      <c r="Q492" s="198"/>
      <c r="R492" s="198"/>
      <c r="S492" s="198"/>
      <c r="T492" s="198"/>
      <c r="U492" s="198"/>
      <c r="V492" s="198"/>
      <c r="W492" s="198"/>
      <c r="X492" s="198"/>
      <c r="Y492" s="198"/>
    </row>
    <row r="493" spans="1:25" ht="15" customHeight="1" x14ac:dyDescent="0.25">
      <c r="A493" s="198"/>
      <c r="B493" s="198"/>
      <c r="C493" s="198"/>
      <c r="D493" s="198"/>
      <c r="E493" s="198"/>
      <c r="F493" s="198"/>
      <c r="G493" s="198"/>
      <c r="H493" s="198"/>
      <c r="I493" s="198"/>
      <c r="J493" s="198"/>
      <c r="K493" s="198"/>
      <c r="L493" s="198"/>
      <c r="M493" s="198"/>
      <c r="N493" s="198"/>
      <c r="O493" s="198"/>
      <c r="P493" s="198"/>
      <c r="Q493" s="198"/>
      <c r="R493" s="198"/>
      <c r="S493" s="198"/>
      <c r="T493" s="198"/>
      <c r="U493" s="198"/>
      <c r="V493" s="198"/>
      <c r="W493" s="198"/>
      <c r="X493" s="198"/>
      <c r="Y493" s="198"/>
    </row>
    <row r="494" spans="1:25" ht="15" customHeight="1" x14ac:dyDescent="0.25">
      <c r="A494" s="198"/>
      <c r="B494" s="198"/>
      <c r="C494" s="198"/>
      <c r="D494" s="198"/>
      <c r="E494" s="198"/>
      <c r="F494" s="198"/>
      <c r="G494" s="198"/>
      <c r="H494" s="198"/>
      <c r="I494" s="198"/>
      <c r="J494" s="198"/>
      <c r="K494" s="198"/>
      <c r="L494" s="198"/>
      <c r="M494" s="198"/>
      <c r="N494" s="198"/>
      <c r="O494" s="198"/>
      <c r="P494" s="198"/>
      <c r="Q494" s="198"/>
      <c r="R494" s="198"/>
      <c r="S494" s="198"/>
      <c r="T494" s="198"/>
      <c r="U494" s="198"/>
      <c r="V494" s="198"/>
      <c r="W494" s="198"/>
      <c r="X494" s="198"/>
      <c r="Y494" s="198"/>
    </row>
    <row r="495" spans="1:25" ht="15" customHeight="1" x14ac:dyDescent="0.25">
      <c r="A495" s="198"/>
      <c r="B495" s="198"/>
      <c r="C495" s="198"/>
      <c r="D495" s="198"/>
      <c r="E495" s="198"/>
      <c r="F495" s="198"/>
      <c r="G495" s="198"/>
      <c r="H495" s="198"/>
      <c r="I495" s="198"/>
      <c r="J495" s="198"/>
      <c r="K495" s="198"/>
      <c r="L495" s="198"/>
      <c r="M495" s="198"/>
      <c r="N495" s="198"/>
      <c r="O495" s="198"/>
      <c r="P495" s="198"/>
      <c r="Q495" s="198"/>
      <c r="R495" s="198"/>
      <c r="S495" s="198"/>
      <c r="T495" s="198"/>
      <c r="U495" s="198"/>
      <c r="V495" s="198"/>
      <c r="W495" s="198"/>
      <c r="X495" s="198"/>
      <c r="Y495" s="198"/>
    </row>
    <row r="496" spans="1:25" ht="15" customHeight="1" x14ac:dyDescent="0.25">
      <c r="A496" s="198"/>
      <c r="B496" s="198"/>
      <c r="C496" s="198"/>
      <c r="D496" s="198"/>
      <c r="E496" s="198"/>
      <c r="F496" s="198"/>
      <c r="G496" s="198"/>
      <c r="H496" s="198"/>
      <c r="I496" s="198"/>
      <c r="J496" s="198"/>
      <c r="K496" s="198"/>
      <c r="L496" s="198"/>
      <c r="M496" s="198"/>
      <c r="N496" s="198"/>
      <c r="O496" s="198"/>
      <c r="P496" s="198"/>
      <c r="Q496" s="198"/>
      <c r="R496" s="198"/>
      <c r="S496" s="198"/>
      <c r="T496" s="198"/>
      <c r="U496" s="198"/>
      <c r="V496" s="198"/>
      <c r="W496" s="198"/>
      <c r="X496" s="198"/>
      <c r="Y496" s="198"/>
    </row>
    <row r="497" spans="1:25" ht="15" customHeight="1" x14ac:dyDescent="0.25">
      <c r="A497" s="198"/>
      <c r="B497" s="198"/>
      <c r="C497" s="198"/>
      <c r="D497" s="198"/>
      <c r="E497" s="198"/>
      <c r="F497" s="198"/>
      <c r="G497" s="198"/>
      <c r="H497" s="198"/>
      <c r="I497" s="198"/>
      <c r="J497" s="198"/>
      <c r="K497" s="198"/>
      <c r="L497" s="198"/>
      <c r="M497" s="198"/>
      <c r="N497" s="198"/>
      <c r="O497" s="198"/>
      <c r="P497" s="198"/>
      <c r="Q497" s="198"/>
      <c r="R497" s="198"/>
      <c r="S497" s="198"/>
      <c r="T497" s="198"/>
      <c r="U497" s="198"/>
      <c r="V497" s="198"/>
      <c r="W497" s="198"/>
      <c r="X497" s="198"/>
      <c r="Y497" s="198"/>
    </row>
    <row r="498" spans="1:25" ht="15" customHeight="1" x14ac:dyDescent="0.25">
      <c r="A498" s="198"/>
      <c r="B498" s="198"/>
      <c r="C498" s="198"/>
      <c r="D498" s="198"/>
      <c r="E498" s="198"/>
      <c r="F498" s="198"/>
      <c r="G498" s="198"/>
      <c r="H498" s="198"/>
      <c r="I498" s="198"/>
      <c r="J498" s="198"/>
      <c r="K498" s="198"/>
      <c r="L498" s="198"/>
      <c r="M498" s="198"/>
      <c r="N498" s="198"/>
      <c r="O498" s="198"/>
      <c r="P498" s="198"/>
      <c r="Q498" s="198"/>
      <c r="R498" s="198"/>
      <c r="S498" s="198"/>
      <c r="T498" s="198"/>
      <c r="U498" s="198"/>
      <c r="V498" s="198"/>
      <c r="W498" s="198"/>
      <c r="X498" s="198"/>
      <c r="Y498" s="198"/>
    </row>
    <row r="499" spans="1:25" s="65" customFormat="1" ht="15" customHeight="1" x14ac:dyDescent="0.25">
      <c r="A499" s="198"/>
      <c r="B499" s="198"/>
      <c r="C499" s="198"/>
      <c r="D499" s="198"/>
      <c r="E499" s="198"/>
      <c r="F499" s="198"/>
      <c r="G499" s="198"/>
      <c r="H499" s="198"/>
      <c r="I499" s="198"/>
      <c r="J499" s="198"/>
      <c r="K499" s="198"/>
      <c r="L499" s="198"/>
      <c r="M499" s="198"/>
      <c r="N499" s="198"/>
      <c r="O499" s="198"/>
      <c r="P499" s="198"/>
      <c r="Q499" s="198"/>
      <c r="R499" s="198"/>
      <c r="S499" s="198"/>
      <c r="T499" s="198"/>
      <c r="U499" s="198"/>
      <c r="V499" s="198"/>
      <c r="W499" s="198"/>
      <c r="X499" s="198"/>
      <c r="Y499" s="198"/>
    </row>
    <row r="500" spans="1:25" s="65" customFormat="1" ht="15" customHeight="1" x14ac:dyDescent="0.25">
      <c r="A500" s="198"/>
      <c r="B500" s="198"/>
      <c r="C500" s="198"/>
      <c r="D500" s="198"/>
      <c r="E500" s="198"/>
      <c r="F500" s="198"/>
      <c r="G500" s="198"/>
      <c r="H500" s="198"/>
      <c r="I500" s="198"/>
      <c r="J500" s="198"/>
      <c r="K500" s="198"/>
      <c r="L500" s="198"/>
      <c r="M500" s="198"/>
      <c r="N500" s="198"/>
      <c r="O500" s="198"/>
      <c r="P500" s="198"/>
      <c r="Q500" s="198"/>
      <c r="R500" s="198"/>
      <c r="S500" s="198"/>
      <c r="T500" s="198"/>
      <c r="U500" s="198"/>
      <c r="V500" s="198"/>
      <c r="W500" s="198"/>
      <c r="X500" s="198"/>
      <c r="Y500" s="198"/>
    </row>
    <row r="501" spans="1:25" s="65" customFormat="1" ht="15" customHeight="1" x14ac:dyDescent="0.25">
      <c r="A501" s="198"/>
      <c r="B501" s="198"/>
      <c r="C501" s="198"/>
      <c r="D501" s="198"/>
      <c r="E501" s="198"/>
      <c r="F501" s="198"/>
      <c r="G501" s="198"/>
      <c r="H501" s="198"/>
      <c r="I501" s="198"/>
      <c r="J501" s="198"/>
      <c r="K501" s="198"/>
      <c r="L501" s="198"/>
      <c r="M501" s="198"/>
      <c r="N501" s="198"/>
      <c r="O501" s="198"/>
      <c r="P501" s="198"/>
      <c r="Q501" s="198"/>
      <c r="R501" s="198"/>
      <c r="S501" s="198"/>
      <c r="T501" s="198"/>
      <c r="U501" s="198"/>
      <c r="V501" s="198"/>
      <c r="W501" s="198"/>
      <c r="X501" s="198"/>
      <c r="Y501" s="198"/>
    </row>
    <row r="502" spans="1:25" s="65" customFormat="1" ht="15" customHeight="1" x14ac:dyDescent="0.25">
      <c r="A502" s="198"/>
      <c r="B502" s="198"/>
      <c r="C502" s="198"/>
      <c r="D502" s="198"/>
      <c r="E502" s="198"/>
      <c r="F502" s="198"/>
      <c r="G502" s="198"/>
      <c r="H502" s="198"/>
      <c r="I502" s="198"/>
      <c r="J502" s="198"/>
      <c r="K502" s="198"/>
      <c r="L502" s="198"/>
      <c r="M502" s="198"/>
      <c r="N502" s="198"/>
      <c r="O502" s="198"/>
      <c r="P502" s="198"/>
      <c r="Q502" s="198"/>
      <c r="R502" s="198"/>
      <c r="S502" s="198"/>
      <c r="T502" s="198"/>
      <c r="U502" s="198"/>
      <c r="V502" s="198"/>
      <c r="W502" s="198"/>
      <c r="X502" s="198"/>
      <c r="Y502" s="198"/>
    </row>
    <row r="503" spans="1:25" s="65" customFormat="1" ht="15" customHeight="1" x14ac:dyDescent="0.25">
      <c r="A503" s="198"/>
      <c r="B503" s="198"/>
      <c r="C503" s="198"/>
      <c r="D503" s="198"/>
      <c r="E503" s="198"/>
      <c r="F503" s="198"/>
      <c r="G503" s="198"/>
      <c r="H503" s="198"/>
      <c r="I503" s="198"/>
      <c r="J503" s="198"/>
      <c r="K503" s="198"/>
      <c r="L503" s="198"/>
      <c r="M503" s="198"/>
      <c r="N503" s="198"/>
      <c r="O503" s="198"/>
      <c r="P503" s="198"/>
      <c r="Q503" s="198"/>
      <c r="R503" s="198"/>
      <c r="S503" s="198"/>
      <c r="T503" s="198"/>
      <c r="U503" s="198"/>
      <c r="V503" s="198"/>
      <c r="W503" s="198"/>
      <c r="X503" s="198"/>
      <c r="Y503" s="198"/>
    </row>
    <row r="504" spans="1:25" s="65" customFormat="1" ht="15" customHeight="1" x14ac:dyDescent="0.25">
      <c r="A504" s="198"/>
      <c r="B504" s="198"/>
      <c r="C504" s="198"/>
      <c r="D504" s="198"/>
      <c r="E504" s="198"/>
      <c r="F504" s="198"/>
      <c r="G504" s="198"/>
      <c r="H504" s="198"/>
      <c r="I504" s="198"/>
      <c r="J504" s="198"/>
      <c r="K504" s="198"/>
      <c r="L504" s="198"/>
      <c r="M504" s="198"/>
      <c r="N504" s="198"/>
      <c r="O504" s="198"/>
      <c r="P504" s="198"/>
      <c r="Q504" s="198"/>
      <c r="R504" s="198"/>
      <c r="S504" s="198"/>
      <c r="T504" s="198"/>
      <c r="U504" s="198"/>
      <c r="V504" s="198"/>
      <c r="W504" s="198"/>
      <c r="X504" s="198"/>
      <c r="Y504" s="198"/>
    </row>
    <row r="505" spans="1:25" s="65" customFormat="1" ht="15" customHeight="1" x14ac:dyDescent="0.25">
      <c r="A505" s="198"/>
      <c r="B505" s="198"/>
      <c r="C505" s="198"/>
      <c r="D505" s="198"/>
      <c r="E505" s="198"/>
      <c r="F505" s="198"/>
      <c r="G505" s="198"/>
      <c r="H505" s="198"/>
      <c r="I505" s="198"/>
      <c r="J505" s="198"/>
      <c r="K505" s="198"/>
      <c r="L505" s="198"/>
      <c r="M505" s="198"/>
      <c r="N505" s="198"/>
      <c r="O505" s="198"/>
      <c r="P505" s="198"/>
      <c r="Q505" s="198"/>
      <c r="R505" s="198"/>
      <c r="S505" s="198"/>
      <c r="T505" s="198"/>
      <c r="U505" s="198"/>
      <c r="V505" s="198"/>
      <c r="W505" s="198"/>
      <c r="X505" s="198"/>
      <c r="Y505" s="198"/>
    </row>
    <row r="506" spans="1:25" s="65" customFormat="1" ht="15" customHeight="1" x14ac:dyDescent="0.25">
      <c r="A506" s="198"/>
      <c r="B506" s="198"/>
      <c r="C506" s="198"/>
      <c r="D506" s="198"/>
      <c r="E506" s="198"/>
      <c r="F506" s="198"/>
      <c r="G506" s="198"/>
      <c r="H506" s="198"/>
      <c r="I506" s="198"/>
      <c r="J506" s="198"/>
      <c r="K506" s="198"/>
      <c r="L506" s="198"/>
      <c r="M506" s="198"/>
      <c r="N506" s="198"/>
      <c r="O506" s="198"/>
      <c r="P506" s="198"/>
      <c r="Q506" s="198"/>
      <c r="R506" s="198"/>
      <c r="S506" s="198"/>
      <c r="T506" s="198"/>
      <c r="U506" s="198"/>
      <c r="V506" s="198"/>
      <c r="W506" s="198"/>
      <c r="X506" s="198"/>
      <c r="Y506" s="198"/>
    </row>
    <row r="507" spans="1:25" s="65" customFormat="1" ht="15" customHeight="1" x14ac:dyDescent="0.25">
      <c r="A507" s="198"/>
      <c r="B507" s="198"/>
      <c r="C507" s="198"/>
      <c r="D507" s="198"/>
      <c r="E507" s="198"/>
      <c r="F507" s="198"/>
      <c r="G507" s="198"/>
      <c r="H507" s="198"/>
      <c r="I507" s="198"/>
      <c r="J507" s="198"/>
      <c r="K507" s="198"/>
      <c r="L507" s="198"/>
      <c r="M507" s="198"/>
      <c r="N507" s="198"/>
      <c r="O507" s="198"/>
      <c r="P507" s="198"/>
      <c r="Q507" s="198"/>
      <c r="R507" s="198"/>
      <c r="S507" s="198"/>
      <c r="T507" s="198"/>
      <c r="U507" s="198"/>
      <c r="V507" s="198"/>
      <c r="W507" s="198"/>
      <c r="X507" s="198"/>
      <c r="Y507" s="198"/>
    </row>
    <row r="508" spans="1:25" s="65" customFormat="1" ht="15" customHeight="1" x14ac:dyDescent="0.25">
      <c r="A508" s="198"/>
      <c r="B508" s="198"/>
      <c r="C508" s="198"/>
      <c r="D508" s="198"/>
      <c r="E508" s="198"/>
      <c r="F508" s="198"/>
      <c r="G508" s="198"/>
      <c r="H508" s="198"/>
      <c r="I508" s="198"/>
      <c r="J508" s="198"/>
      <c r="K508" s="198"/>
      <c r="L508" s="198"/>
      <c r="M508" s="198"/>
      <c r="N508" s="198"/>
      <c r="O508" s="198"/>
      <c r="P508" s="198"/>
      <c r="Q508" s="198"/>
      <c r="R508" s="198"/>
      <c r="S508" s="198"/>
      <c r="T508" s="198"/>
      <c r="U508" s="198"/>
      <c r="V508" s="198"/>
      <c r="W508" s="198"/>
      <c r="X508" s="198"/>
      <c r="Y508" s="198"/>
    </row>
    <row r="509" spans="1:25" s="65" customFormat="1" ht="15" customHeight="1" x14ac:dyDescent="0.25">
      <c r="A509" s="198"/>
      <c r="B509" s="198"/>
      <c r="C509" s="198"/>
      <c r="D509" s="198"/>
      <c r="E509" s="198"/>
      <c r="F509" s="198"/>
      <c r="G509" s="198"/>
      <c r="H509" s="198"/>
      <c r="I509" s="198"/>
      <c r="J509" s="198"/>
      <c r="K509" s="198"/>
      <c r="L509" s="198"/>
      <c r="M509" s="198"/>
      <c r="N509" s="198"/>
      <c r="O509" s="198"/>
      <c r="P509" s="198"/>
      <c r="Q509" s="198"/>
      <c r="R509" s="198"/>
      <c r="S509" s="198"/>
      <c r="T509" s="198"/>
      <c r="U509" s="198"/>
      <c r="V509" s="198"/>
      <c r="W509" s="198"/>
      <c r="X509" s="198"/>
      <c r="Y509" s="198"/>
    </row>
    <row r="510" spans="1:25" s="65" customFormat="1" ht="15" customHeight="1" x14ac:dyDescent="0.25">
      <c r="A510" s="198"/>
      <c r="B510" s="198"/>
      <c r="C510" s="198"/>
      <c r="D510" s="198"/>
      <c r="E510" s="198"/>
      <c r="F510" s="198"/>
      <c r="G510" s="198"/>
      <c r="H510" s="198"/>
      <c r="I510" s="198"/>
      <c r="J510" s="198"/>
      <c r="K510" s="198"/>
      <c r="L510" s="198"/>
      <c r="M510" s="198"/>
      <c r="N510" s="198"/>
      <c r="O510" s="198"/>
      <c r="P510" s="198"/>
      <c r="Q510" s="198"/>
      <c r="R510" s="198"/>
      <c r="S510" s="198"/>
      <c r="T510" s="198"/>
      <c r="U510" s="198"/>
      <c r="V510" s="198"/>
      <c r="W510" s="198"/>
      <c r="X510" s="198"/>
      <c r="Y510" s="198"/>
    </row>
    <row r="511" spans="1:25" s="65" customFormat="1" ht="15" customHeight="1" x14ac:dyDescent="0.25">
      <c r="A511" s="198"/>
      <c r="B511" s="198"/>
      <c r="C511" s="198"/>
      <c r="D511" s="198"/>
      <c r="E511" s="198"/>
      <c r="F511" s="198"/>
      <c r="G511" s="198"/>
      <c r="H511" s="198"/>
      <c r="I511" s="198"/>
      <c r="J511" s="198"/>
      <c r="K511" s="198"/>
      <c r="L511" s="198"/>
      <c r="M511" s="198"/>
      <c r="N511" s="198"/>
      <c r="O511" s="198"/>
      <c r="P511" s="198"/>
      <c r="Q511" s="198"/>
      <c r="R511" s="198"/>
      <c r="S511" s="198"/>
      <c r="T511" s="198"/>
      <c r="U511" s="198"/>
      <c r="V511" s="198"/>
      <c r="W511" s="198"/>
      <c r="X511" s="198"/>
      <c r="Y511" s="198"/>
    </row>
    <row r="512" spans="1:25" s="65" customFormat="1" ht="15" customHeight="1" x14ac:dyDescent="0.25">
      <c r="A512" s="198"/>
      <c r="B512" s="198"/>
      <c r="C512" s="198"/>
      <c r="D512" s="198"/>
      <c r="E512" s="198"/>
      <c r="F512" s="198"/>
      <c r="G512" s="198"/>
      <c r="H512" s="198"/>
      <c r="I512" s="198"/>
      <c r="J512" s="198"/>
      <c r="K512" s="198"/>
      <c r="L512" s="198"/>
      <c r="M512" s="198"/>
      <c r="N512" s="198"/>
      <c r="O512" s="198"/>
      <c r="P512" s="198"/>
      <c r="Q512" s="198"/>
      <c r="R512" s="198"/>
      <c r="S512" s="198"/>
      <c r="T512" s="198"/>
      <c r="U512" s="198"/>
      <c r="V512" s="198"/>
      <c r="W512" s="198"/>
      <c r="X512" s="198"/>
      <c r="Y512" s="198"/>
    </row>
    <row r="513" spans="1:25" s="65" customFormat="1" ht="15" customHeight="1" x14ac:dyDescent="0.25">
      <c r="A513" s="198"/>
      <c r="B513" s="198"/>
      <c r="C513" s="198"/>
      <c r="D513" s="198"/>
      <c r="E513" s="198"/>
      <c r="F513" s="198"/>
      <c r="G513" s="198"/>
      <c r="H513" s="198"/>
      <c r="I513" s="198"/>
      <c r="J513" s="198"/>
      <c r="K513" s="198"/>
      <c r="L513" s="198"/>
      <c r="M513" s="198"/>
      <c r="N513" s="198"/>
      <c r="O513" s="198"/>
      <c r="P513" s="198"/>
      <c r="Q513" s="198"/>
      <c r="R513" s="198"/>
      <c r="S513" s="198"/>
      <c r="T513" s="198"/>
      <c r="U513" s="198"/>
      <c r="V513" s="198"/>
      <c r="W513" s="198"/>
      <c r="X513" s="198"/>
      <c r="Y513" s="198"/>
    </row>
    <row r="514" spans="1:25" ht="15" customHeight="1" x14ac:dyDescent="0.25">
      <c r="A514" s="198"/>
      <c r="B514" s="198"/>
      <c r="C514" s="198"/>
      <c r="D514" s="198"/>
      <c r="E514" s="198"/>
      <c r="F514" s="198"/>
      <c r="G514" s="198"/>
      <c r="H514" s="198"/>
      <c r="I514" s="198"/>
      <c r="J514" s="198"/>
      <c r="K514" s="198"/>
      <c r="L514" s="198"/>
      <c r="M514" s="198"/>
      <c r="N514" s="198"/>
      <c r="O514" s="198"/>
      <c r="P514" s="198"/>
      <c r="Q514" s="198"/>
      <c r="R514" s="198"/>
      <c r="S514" s="198"/>
      <c r="T514" s="198"/>
      <c r="U514" s="198"/>
      <c r="V514" s="198"/>
      <c r="W514" s="198"/>
      <c r="X514" s="198"/>
      <c r="Y514" s="198"/>
    </row>
    <row r="515" spans="1:25" ht="15" customHeight="1" x14ac:dyDescent="0.25">
      <c r="A515" s="198"/>
      <c r="B515" s="198"/>
      <c r="C515" s="198"/>
      <c r="D515" s="198"/>
      <c r="E515" s="198"/>
      <c r="F515" s="198"/>
      <c r="G515" s="198"/>
      <c r="H515" s="198"/>
      <c r="I515" s="198"/>
      <c r="J515" s="198"/>
      <c r="K515" s="198"/>
      <c r="L515" s="198"/>
      <c r="M515" s="198"/>
      <c r="N515" s="198"/>
      <c r="O515" s="198"/>
      <c r="P515" s="198"/>
      <c r="Q515" s="198"/>
      <c r="R515" s="198"/>
      <c r="S515" s="198"/>
      <c r="T515" s="198"/>
      <c r="U515" s="198"/>
      <c r="V515" s="198"/>
      <c r="W515" s="198"/>
      <c r="X515" s="198"/>
      <c r="Y515" s="198"/>
    </row>
    <row r="516" spans="1:25" ht="15" customHeight="1" x14ac:dyDescent="0.25">
      <c r="A516" s="198"/>
      <c r="B516" s="198"/>
      <c r="C516" s="198"/>
      <c r="D516" s="198"/>
      <c r="E516" s="198"/>
      <c r="F516" s="198"/>
      <c r="G516" s="198"/>
      <c r="H516" s="198"/>
      <c r="I516" s="198"/>
      <c r="J516" s="198"/>
      <c r="K516" s="198"/>
      <c r="L516" s="198"/>
      <c r="M516" s="198"/>
      <c r="N516" s="198"/>
      <c r="O516" s="198"/>
      <c r="P516" s="198"/>
      <c r="Q516" s="198"/>
      <c r="R516" s="198"/>
      <c r="S516" s="198"/>
      <c r="T516" s="198"/>
      <c r="U516" s="198"/>
      <c r="V516" s="198"/>
      <c r="W516" s="198"/>
      <c r="X516" s="198"/>
      <c r="Y516" s="198"/>
    </row>
    <row r="517" spans="1:25" x14ac:dyDescent="0.25">
      <c r="A517" s="198"/>
      <c r="B517" s="198"/>
      <c r="C517" s="198"/>
      <c r="D517" s="198"/>
      <c r="E517" s="198"/>
      <c r="F517" s="198"/>
      <c r="G517" s="198"/>
      <c r="H517" s="198"/>
      <c r="I517" s="198"/>
      <c r="J517" s="198"/>
      <c r="K517" s="198"/>
      <c r="L517" s="198"/>
      <c r="M517" s="198"/>
      <c r="N517" s="198"/>
      <c r="O517" s="198"/>
      <c r="P517" s="198"/>
      <c r="Q517" s="198"/>
      <c r="R517" s="198"/>
      <c r="S517" s="198"/>
      <c r="T517" s="198"/>
      <c r="U517" s="198"/>
      <c r="V517" s="198"/>
      <c r="W517" s="198"/>
      <c r="X517" s="198"/>
      <c r="Y517" s="198"/>
    </row>
    <row r="518" spans="1:25" x14ac:dyDescent="0.25">
      <c r="A518" s="198"/>
      <c r="B518" s="198"/>
      <c r="C518" s="198"/>
      <c r="D518" s="198"/>
      <c r="E518" s="198"/>
      <c r="F518" s="198"/>
      <c r="G518" s="198"/>
      <c r="H518" s="198"/>
      <c r="I518" s="198"/>
      <c r="J518" s="198"/>
      <c r="K518" s="198"/>
      <c r="L518" s="198"/>
      <c r="M518" s="198"/>
      <c r="N518" s="198"/>
      <c r="O518" s="198"/>
      <c r="P518" s="198"/>
      <c r="Q518" s="198"/>
      <c r="R518" s="198"/>
      <c r="S518" s="198"/>
      <c r="T518" s="198"/>
      <c r="U518" s="198"/>
      <c r="V518" s="198"/>
      <c r="W518" s="198"/>
      <c r="X518" s="198"/>
      <c r="Y518" s="198"/>
    </row>
    <row r="519" spans="1:25" x14ac:dyDescent="0.25">
      <c r="A519" s="198"/>
      <c r="B519" s="198"/>
      <c r="C519" s="198"/>
      <c r="D519" s="198"/>
      <c r="E519" s="198"/>
      <c r="F519" s="198"/>
      <c r="G519" s="198"/>
      <c r="H519" s="198"/>
      <c r="I519" s="198"/>
      <c r="J519" s="198"/>
      <c r="K519" s="198"/>
      <c r="L519" s="198"/>
      <c r="M519" s="198"/>
      <c r="N519" s="198"/>
      <c r="O519" s="198"/>
      <c r="P519" s="198"/>
      <c r="Q519" s="198"/>
      <c r="R519" s="198"/>
      <c r="S519" s="198"/>
      <c r="T519" s="198"/>
      <c r="U519" s="198"/>
      <c r="V519" s="198"/>
      <c r="W519" s="198"/>
      <c r="X519" s="198"/>
      <c r="Y519" s="198"/>
    </row>
    <row r="520" spans="1:25" ht="15" customHeight="1" x14ac:dyDescent="0.25">
      <c r="A520" s="198"/>
      <c r="B520" s="198"/>
      <c r="C520" s="198"/>
      <c r="D520" s="198"/>
      <c r="E520" s="198"/>
      <c r="F520" s="198"/>
      <c r="G520" s="198"/>
      <c r="H520" s="198"/>
      <c r="I520" s="198"/>
      <c r="J520" s="198"/>
      <c r="K520" s="198"/>
      <c r="L520" s="198"/>
      <c r="M520" s="198"/>
      <c r="N520" s="198"/>
      <c r="O520" s="198"/>
      <c r="P520" s="198"/>
      <c r="Q520" s="198"/>
      <c r="R520" s="198"/>
      <c r="S520" s="198"/>
      <c r="T520" s="198"/>
      <c r="U520" s="198"/>
      <c r="V520" s="198"/>
      <c r="W520" s="198"/>
      <c r="X520" s="198"/>
      <c r="Y520" s="198"/>
    </row>
    <row r="521" spans="1:25" x14ac:dyDescent="0.25">
      <c r="A521" s="198"/>
      <c r="B521" s="198"/>
      <c r="C521" s="198"/>
      <c r="D521" s="198"/>
      <c r="E521" s="198"/>
      <c r="F521" s="198"/>
      <c r="G521" s="198"/>
      <c r="H521" s="198"/>
      <c r="I521" s="198"/>
      <c r="J521" s="198"/>
      <c r="K521" s="198"/>
      <c r="L521" s="198"/>
      <c r="M521" s="198"/>
      <c r="N521" s="198"/>
      <c r="O521" s="198"/>
      <c r="P521" s="198"/>
      <c r="Q521" s="198"/>
      <c r="R521" s="198"/>
      <c r="S521" s="198"/>
      <c r="T521" s="198"/>
      <c r="U521" s="198"/>
      <c r="V521" s="198"/>
      <c r="W521" s="198"/>
      <c r="X521" s="198"/>
      <c r="Y521" s="198"/>
    </row>
    <row r="522" spans="1:25" x14ac:dyDescent="0.25">
      <c r="A522" s="198"/>
      <c r="B522" s="198"/>
      <c r="C522" s="198"/>
      <c r="D522" s="198"/>
      <c r="E522" s="198"/>
      <c r="F522" s="198"/>
      <c r="G522" s="198"/>
      <c r="H522" s="198"/>
      <c r="I522" s="198"/>
      <c r="J522" s="198"/>
      <c r="K522" s="198"/>
      <c r="L522" s="198"/>
      <c r="M522" s="198"/>
      <c r="N522" s="198"/>
      <c r="O522" s="198"/>
      <c r="P522" s="198"/>
      <c r="Q522" s="198"/>
      <c r="R522" s="198"/>
      <c r="S522" s="198"/>
      <c r="T522" s="198"/>
      <c r="U522" s="198"/>
      <c r="V522" s="198"/>
      <c r="W522" s="198"/>
      <c r="X522" s="198"/>
      <c r="Y522" s="198"/>
    </row>
    <row r="523" spans="1:25" ht="15" customHeight="1" x14ac:dyDescent="0.25">
      <c r="A523" s="198"/>
      <c r="B523" s="198"/>
      <c r="C523" s="198"/>
      <c r="D523" s="198"/>
      <c r="E523" s="198"/>
      <c r="F523" s="198"/>
      <c r="G523" s="198"/>
      <c r="H523" s="198"/>
      <c r="I523" s="198"/>
      <c r="J523" s="198"/>
      <c r="K523" s="198"/>
      <c r="L523" s="198"/>
      <c r="M523" s="198"/>
      <c r="N523" s="198"/>
      <c r="O523" s="198"/>
      <c r="P523" s="198"/>
      <c r="Q523" s="198"/>
      <c r="R523" s="198"/>
      <c r="S523" s="198"/>
      <c r="T523" s="198"/>
      <c r="U523" s="198"/>
      <c r="V523" s="198"/>
      <c r="W523" s="198"/>
      <c r="X523" s="198"/>
      <c r="Y523" s="198"/>
    </row>
    <row r="524" spans="1:25" x14ac:dyDescent="0.25">
      <c r="A524" s="198"/>
      <c r="B524" s="198"/>
      <c r="C524" s="198"/>
      <c r="D524" s="198"/>
      <c r="E524" s="198"/>
      <c r="F524" s="198"/>
      <c r="G524" s="198"/>
      <c r="H524" s="198"/>
      <c r="I524" s="198"/>
      <c r="J524" s="198"/>
      <c r="K524" s="198"/>
      <c r="L524" s="198"/>
      <c r="M524" s="198"/>
      <c r="N524" s="198"/>
      <c r="O524" s="198"/>
      <c r="P524" s="198"/>
      <c r="Q524" s="198"/>
      <c r="R524" s="198"/>
      <c r="S524" s="198"/>
      <c r="T524" s="198"/>
      <c r="U524" s="198"/>
      <c r="V524" s="198"/>
      <c r="W524" s="198"/>
      <c r="X524" s="198"/>
      <c r="Y524" s="198"/>
    </row>
    <row r="525" spans="1:25" x14ac:dyDescent="0.25">
      <c r="A525" s="198"/>
      <c r="B525" s="198"/>
      <c r="C525" s="198"/>
      <c r="D525" s="198"/>
      <c r="E525" s="198"/>
      <c r="F525" s="198"/>
      <c r="G525" s="198"/>
      <c r="H525" s="198"/>
      <c r="I525" s="198"/>
      <c r="J525" s="198"/>
      <c r="K525" s="198"/>
      <c r="L525" s="198"/>
      <c r="M525" s="198"/>
      <c r="N525" s="198"/>
      <c r="O525" s="198"/>
      <c r="P525" s="198"/>
      <c r="Q525" s="198"/>
      <c r="R525" s="198"/>
      <c r="S525" s="198"/>
      <c r="T525" s="198"/>
      <c r="U525" s="198"/>
      <c r="V525" s="198"/>
      <c r="W525" s="198"/>
      <c r="X525" s="198"/>
      <c r="Y525" s="198"/>
    </row>
    <row r="526" spans="1:25" x14ac:dyDescent="0.25">
      <c r="A526" s="198"/>
      <c r="B526" s="198"/>
      <c r="C526" s="198"/>
      <c r="D526" s="198"/>
      <c r="E526" s="198"/>
      <c r="F526" s="198"/>
      <c r="G526" s="198"/>
      <c r="H526" s="198"/>
      <c r="I526" s="198"/>
      <c r="J526" s="198"/>
      <c r="K526" s="198"/>
      <c r="L526" s="198"/>
      <c r="M526" s="198"/>
      <c r="N526" s="198"/>
      <c r="O526" s="198"/>
      <c r="P526" s="198"/>
      <c r="Q526" s="198"/>
      <c r="R526" s="198"/>
      <c r="S526" s="198"/>
      <c r="T526" s="198"/>
      <c r="U526" s="198"/>
      <c r="V526" s="198"/>
      <c r="W526" s="198"/>
      <c r="X526" s="198"/>
      <c r="Y526" s="198"/>
    </row>
    <row r="527" spans="1:25" x14ac:dyDescent="0.25">
      <c r="A527" s="44"/>
      <c r="B527" s="44"/>
      <c r="C527" s="44"/>
      <c r="D527" s="44"/>
      <c r="E527" s="44"/>
      <c r="F527" s="44"/>
      <c r="G527" s="44"/>
      <c r="H527" s="44"/>
      <c r="I527" s="44"/>
      <c r="J527" s="44"/>
      <c r="K527" s="44"/>
      <c r="L527" s="44"/>
      <c r="M527" s="44"/>
      <c r="N527" s="44"/>
      <c r="O527" s="44"/>
      <c r="P527" s="44"/>
      <c r="Q527" s="44"/>
      <c r="R527" s="44"/>
      <c r="S527" s="44"/>
      <c r="T527" s="44"/>
      <c r="U527" s="44"/>
    </row>
    <row r="528" spans="1:25" x14ac:dyDescent="0.25">
      <c r="A528" s="44"/>
      <c r="B528" s="44"/>
      <c r="C528" s="44"/>
      <c r="D528" s="44"/>
      <c r="E528" s="44"/>
      <c r="F528" s="44"/>
      <c r="G528" s="44"/>
      <c r="H528" s="44"/>
      <c r="I528" s="44"/>
      <c r="J528" s="44"/>
      <c r="K528" s="44"/>
      <c r="L528" s="44"/>
      <c r="M528" s="44"/>
      <c r="N528" s="44"/>
      <c r="O528" s="44"/>
      <c r="P528" s="44"/>
      <c r="Q528" s="44"/>
      <c r="R528" s="44"/>
      <c r="S528" s="44"/>
      <c r="T528" s="44"/>
      <c r="U528" s="44"/>
    </row>
    <row r="529" spans="1:21" x14ac:dyDescent="0.25">
      <c r="A529" s="44"/>
      <c r="B529" s="44"/>
      <c r="C529" s="44"/>
      <c r="D529" s="44"/>
      <c r="E529" s="44"/>
      <c r="F529" s="44"/>
      <c r="G529" s="44"/>
      <c r="H529" s="44"/>
      <c r="I529" s="44"/>
      <c r="J529" s="44"/>
      <c r="K529" s="44"/>
      <c r="L529" s="44"/>
      <c r="M529" s="44"/>
      <c r="N529" s="44"/>
      <c r="O529" s="44"/>
      <c r="P529" s="44"/>
      <c r="Q529" s="44"/>
      <c r="R529" s="44"/>
      <c r="S529" s="44"/>
      <c r="T529" s="44"/>
      <c r="U529" s="44"/>
    </row>
    <row r="530" spans="1:21" x14ac:dyDescent="0.25">
      <c r="A530" s="44"/>
      <c r="B530" s="44"/>
      <c r="C530" s="44"/>
      <c r="D530" s="44"/>
      <c r="E530" s="44"/>
      <c r="F530" s="44"/>
      <c r="G530" s="44"/>
      <c r="H530" s="44"/>
      <c r="I530" s="44"/>
      <c r="J530" s="44"/>
      <c r="K530" s="44"/>
      <c r="L530" s="44"/>
      <c r="M530" s="44"/>
      <c r="N530" s="44"/>
      <c r="O530" s="44"/>
      <c r="P530" s="44"/>
      <c r="Q530" s="44"/>
      <c r="R530" s="44"/>
      <c r="S530" s="44"/>
      <c r="T530" s="44"/>
      <c r="U530" s="44"/>
    </row>
    <row r="531" spans="1:21" x14ac:dyDescent="0.25">
      <c r="R531" s="45"/>
      <c r="S531" s="45"/>
      <c r="T531" s="45"/>
    </row>
    <row r="532" spans="1:21" x14ac:dyDescent="0.25">
      <c r="P532" s="46"/>
      <c r="Q532" s="46"/>
      <c r="R532" s="45"/>
      <c r="S532" s="45"/>
      <c r="T532" s="45"/>
      <c r="U532" s="46"/>
    </row>
    <row r="533" spans="1:21" x14ac:dyDescent="0.25">
      <c r="A533" s="47" t="s">
        <v>167</v>
      </c>
      <c r="B533" s="47"/>
      <c r="C533" s="47"/>
      <c r="D533" s="47"/>
      <c r="E533" s="47"/>
      <c r="F533" s="47"/>
      <c r="G533" s="47"/>
      <c r="H533" s="47"/>
      <c r="I533" s="47"/>
      <c r="N533" s="46" t="s">
        <v>28</v>
      </c>
      <c r="O533" s="46"/>
      <c r="Q533" s="48"/>
      <c r="R533" s="45"/>
      <c r="S533" s="45"/>
      <c r="T533" s="45"/>
    </row>
    <row r="534" spans="1:21" ht="15" customHeight="1" x14ac:dyDescent="0.25">
      <c r="N534" s="48" t="s">
        <v>29</v>
      </c>
      <c r="R534" s="45"/>
      <c r="S534" s="45"/>
      <c r="T534" s="45"/>
    </row>
  </sheetData>
  <sheetProtection formatCells="0" insertColumns="0" insertRows="0" deleteColumns="0" deleteRows="0"/>
  <mergeCells count="599">
    <mergeCell ref="A481:Y485"/>
    <mergeCell ref="G477:I477"/>
    <mergeCell ref="J477:L477"/>
    <mergeCell ref="D468:F468"/>
    <mergeCell ref="G468:I468"/>
    <mergeCell ref="J468:L468"/>
    <mergeCell ref="M468:O468"/>
    <mergeCell ref="P468:R468"/>
    <mergeCell ref="G473:R473"/>
    <mergeCell ref="D475:F475"/>
    <mergeCell ref="G475:I475"/>
    <mergeCell ref="J475:L475"/>
    <mergeCell ref="M475:O475"/>
    <mergeCell ref="P475:R475"/>
    <mergeCell ref="M474:O474"/>
    <mergeCell ref="D469:F469"/>
    <mergeCell ref="G469:I469"/>
    <mergeCell ref="J469:L469"/>
    <mergeCell ref="M469:O469"/>
    <mergeCell ref="P469:R469"/>
    <mergeCell ref="D473:F474"/>
    <mergeCell ref="G474:I474"/>
    <mergeCell ref="J474:L474"/>
    <mergeCell ref="P474:R474"/>
    <mergeCell ref="A491:Y526"/>
    <mergeCell ref="H451:J451"/>
    <mergeCell ref="L405:M405"/>
    <mergeCell ref="L406:M406"/>
    <mergeCell ref="L407:M407"/>
    <mergeCell ref="L408:M408"/>
    <mergeCell ref="L409:M409"/>
    <mergeCell ref="L410:M410"/>
    <mergeCell ref="L411:M411"/>
    <mergeCell ref="L412:M412"/>
    <mergeCell ref="C413:K413"/>
    <mergeCell ref="L439:M439"/>
    <mergeCell ref="U413:V413"/>
    <mergeCell ref="U410:V410"/>
    <mergeCell ref="D440:K440"/>
    <mergeCell ref="D439:K439"/>
    <mergeCell ref="U411:V411"/>
    <mergeCell ref="U412:V412"/>
    <mergeCell ref="U405:V405"/>
    <mergeCell ref="U406:V406"/>
    <mergeCell ref="U407:V407"/>
    <mergeCell ref="U408:V408"/>
    <mergeCell ref="U409:V409"/>
    <mergeCell ref="D477:F477"/>
    <mergeCell ref="P478:R478"/>
    <mergeCell ref="D476:F476"/>
    <mergeCell ref="G476:I476"/>
    <mergeCell ref="J476:L476"/>
    <mergeCell ref="M478:O478"/>
    <mergeCell ref="M476:O476"/>
    <mergeCell ref="M477:O477"/>
    <mergeCell ref="P476:R476"/>
    <mergeCell ref="P477:R477"/>
    <mergeCell ref="D478:F478"/>
    <mergeCell ref="G478:I478"/>
    <mergeCell ref="J478:L478"/>
    <mergeCell ref="P466:R466"/>
    <mergeCell ref="G466:I466"/>
    <mergeCell ref="J466:L466"/>
    <mergeCell ref="M466:O466"/>
    <mergeCell ref="D455:G455"/>
    <mergeCell ref="K455:M455"/>
    <mergeCell ref="H454:J454"/>
    <mergeCell ref="H455:J455"/>
    <mergeCell ref="D464:F465"/>
    <mergeCell ref="G464:R464"/>
    <mergeCell ref="G465:I465"/>
    <mergeCell ref="J465:L465"/>
    <mergeCell ref="M465:O465"/>
    <mergeCell ref="P465:R465"/>
    <mergeCell ref="D454:G454"/>
    <mergeCell ref="K454:M454"/>
    <mergeCell ref="A458:Y459"/>
    <mergeCell ref="D451:G451"/>
    <mergeCell ref="K451:M451"/>
    <mergeCell ref="D452:G452"/>
    <mergeCell ref="K452:M452"/>
    <mergeCell ref="D453:G453"/>
    <mergeCell ref="K453:M453"/>
    <mergeCell ref="H453:J453"/>
    <mergeCell ref="H452:J452"/>
    <mergeCell ref="N439:P439"/>
    <mergeCell ref="L440:M440"/>
    <mergeCell ref="N440:P440"/>
    <mergeCell ref="A442:Y445"/>
    <mergeCell ref="Q439:S439"/>
    <mergeCell ref="Q440:S440"/>
    <mergeCell ref="V226:X226"/>
    <mergeCell ref="M269:N269"/>
    <mergeCell ref="O269:P269"/>
    <mergeCell ref="Q269:R269"/>
    <mergeCell ref="Q270:R270"/>
    <mergeCell ref="M271:N271"/>
    <mergeCell ref="V225:X225"/>
    <mergeCell ref="A263:U265"/>
    <mergeCell ref="J227:L227"/>
    <mergeCell ref="M227:O227"/>
    <mergeCell ref="S227:U227"/>
    <mergeCell ref="B227:I227"/>
    <mergeCell ref="M267:R267"/>
    <mergeCell ref="M268:N268"/>
    <mergeCell ref="K270:L270"/>
    <mergeCell ref="G270:J270"/>
    <mergeCell ref="G269:J269"/>
    <mergeCell ref="G267:J268"/>
    <mergeCell ref="A252:Y256"/>
    <mergeCell ref="V227:X227"/>
    <mergeCell ref="O270:P270"/>
    <mergeCell ref="Q268:R268"/>
    <mergeCell ref="K267:L268"/>
    <mergeCell ref="K269:L269"/>
    <mergeCell ref="S225:U225"/>
    <mergeCell ref="M221:O221"/>
    <mergeCell ref="P223:R223"/>
    <mergeCell ref="M224:O224"/>
    <mergeCell ref="P224:R224"/>
    <mergeCell ref="V224:X224"/>
    <mergeCell ref="V221:X221"/>
    <mergeCell ref="J222:L222"/>
    <mergeCell ref="S221:U221"/>
    <mergeCell ref="V222:X222"/>
    <mergeCell ref="S223:U223"/>
    <mergeCell ref="P221:R221"/>
    <mergeCell ref="J221:L221"/>
    <mergeCell ref="V223:X223"/>
    <mergeCell ref="J224:L224"/>
    <mergeCell ref="S224:U224"/>
    <mergeCell ref="O20:R20"/>
    <mergeCell ref="U56:V56"/>
    <mergeCell ref="U58:V58"/>
    <mergeCell ref="S58:T58"/>
    <mergeCell ref="U57:V57"/>
    <mergeCell ref="S57:T57"/>
    <mergeCell ref="M28:N28"/>
    <mergeCell ref="U26:V26"/>
    <mergeCell ref="S26:T26"/>
    <mergeCell ref="Q26:R26"/>
    <mergeCell ref="O26:P26"/>
    <mergeCell ref="M26:N26"/>
    <mergeCell ref="S28:T28"/>
    <mergeCell ref="U28:V28"/>
    <mergeCell ref="K52:N52"/>
    <mergeCell ref="S54:T54"/>
    <mergeCell ref="U54:V54"/>
    <mergeCell ref="S55:T55"/>
    <mergeCell ref="U55:V55"/>
    <mergeCell ref="U21:V21"/>
    <mergeCell ref="G20:J20"/>
    <mergeCell ref="D40:E40"/>
    <mergeCell ref="G28:H28"/>
    <mergeCell ref="M27:N27"/>
    <mergeCell ref="E5:Q8"/>
    <mergeCell ref="G56:H56"/>
    <mergeCell ref="G57:H57"/>
    <mergeCell ref="G59:H59"/>
    <mergeCell ref="Q55:R55"/>
    <mergeCell ref="O56:P56"/>
    <mergeCell ref="Q56:R56"/>
    <mergeCell ref="O57:P57"/>
    <mergeCell ref="Q57:R57"/>
    <mergeCell ref="O59:P59"/>
    <mergeCell ref="Q59:R59"/>
    <mergeCell ref="O55:P55"/>
    <mergeCell ref="O52:R52"/>
    <mergeCell ref="O54:P54"/>
    <mergeCell ref="Q54:R54"/>
    <mergeCell ref="K59:L59"/>
    <mergeCell ref="A16:U16"/>
    <mergeCell ref="M59:N59"/>
    <mergeCell ref="G51:V51"/>
    <mergeCell ref="S52:V52"/>
    <mergeCell ref="I57:J57"/>
    <mergeCell ref="G53:H53"/>
    <mergeCell ref="G54:H54"/>
    <mergeCell ref="S56:T56"/>
    <mergeCell ref="K20:N20"/>
    <mergeCell ref="Q25:R25"/>
    <mergeCell ref="O25:P25"/>
    <mergeCell ref="M25:N25"/>
    <mergeCell ref="I27:J27"/>
    <mergeCell ref="O28:P28"/>
    <mergeCell ref="Q28:R28"/>
    <mergeCell ref="I26:J26"/>
    <mergeCell ref="K26:L26"/>
    <mergeCell ref="I28:J28"/>
    <mergeCell ref="K27:L27"/>
    <mergeCell ref="O27:P27"/>
    <mergeCell ref="Q27:R27"/>
    <mergeCell ref="G55:H55"/>
    <mergeCell ref="K56:L56"/>
    <mergeCell ref="I54:J54"/>
    <mergeCell ref="K28:L28"/>
    <mergeCell ref="S53:T53"/>
    <mergeCell ref="S21:T21"/>
    <mergeCell ref="S20:V20"/>
    <mergeCell ref="E9:Q9"/>
    <mergeCell ref="C54:F54"/>
    <mergeCell ref="C55:F55"/>
    <mergeCell ref="C56:F56"/>
    <mergeCell ref="C57:F57"/>
    <mergeCell ref="M125:O126"/>
    <mergeCell ref="G26:H26"/>
    <mergeCell ref="K25:L25"/>
    <mergeCell ref="I25:J25"/>
    <mergeCell ref="G25:H25"/>
    <mergeCell ref="K54:L54"/>
    <mergeCell ref="K55:L55"/>
    <mergeCell ref="K57:L57"/>
    <mergeCell ref="I53:J53"/>
    <mergeCell ref="I55:J55"/>
    <mergeCell ref="M53:N53"/>
    <mergeCell ref="P125:Q126"/>
    <mergeCell ref="G21:H21"/>
    <mergeCell ref="I21:J21"/>
    <mergeCell ref="K21:L21"/>
    <mergeCell ref="M21:N21"/>
    <mergeCell ref="O21:P21"/>
    <mergeCell ref="Q21:R21"/>
    <mergeCell ref="G52:J52"/>
    <mergeCell ref="C58:F58"/>
    <mergeCell ref="C59:F59"/>
    <mergeCell ref="C60:F60"/>
    <mergeCell ref="A62:Z62"/>
    <mergeCell ref="G60:H60"/>
    <mergeCell ref="A124:I124"/>
    <mergeCell ref="A87:Y118"/>
    <mergeCell ref="H125:I126"/>
    <mergeCell ref="P127:Q127"/>
    <mergeCell ref="M127:O127"/>
    <mergeCell ref="H127:I127"/>
    <mergeCell ref="U60:V60"/>
    <mergeCell ref="R125:S126"/>
    <mergeCell ref="K58:L58"/>
    <mergeCell ref="S60:T60"/>
    <mergeCell ref="U59:V59"/>
    <mergeCell ref="S59:T59"/>
    <mergeCell ref="Q60:R60"/>
    <mergeCell ref="Q58:R58"/>
    <mergeCell ref="M124:U124"/>
    <mergeCell ref="T125:U126"/>
    <mergeCell ref="A120:U120"/>
    <mergeCell ref="I59:J59"/>
    <mergeCell ref="C152:F152"/>
    <mergeCell ref="D132:E132"/>
    <mergeCell ref="C164:F164"/>
    <mergeCell ref="G162:U162"/>
    <mergeCell ref="G163:I163"/>
    <mergeCell ref="J163:L163"/>
    <mergeCell ref="M163:O163"/>
    <mergeCell ref="I60:J60"/>
    <mergeCell ref="K60:L60"/>
    <mergeCell ref="M60:N60"/>
    <mergeCell ref="O60:P60"/>
    <mergeCell ref="D125:E126"/>
    <mergeCell ref="A127:C127"/>
    <mergeCell ref="A125:C126"/>
    <mergeCell ref="D75:E75"/>
    <mergeCell ref="F125:G126"/>
    <mergeCell ref="F127:G127"/>
    <mergeCell ref="J157:L157"/>
    <mergeCell ref="M157:O157"/>
    <mergeCell ref="C158:F158"/>
    <mergeCell ref="C162:F163"/>
    <mergeCell ref="G164:I164"/>
    <mergeCell ref="G152:I152"/>
    <mergeCell ref="G156:I156"/>
    <mergeCell ref="J153:L153"/>
    <mergeCell ref="M154:O154"/>
    <mergeCell ref="G158:I158"/>
    <mergeCell ref="J158:L158"/>
    <mergeCell ref="M158:O158"/>
    <mergeCell ref="G155:I155"/>
    <mergeCell ref="M132:O132"/>
    <mergeCell ref="A128:C128"/>
    <mergeCell ref="T128:U128"/>
    <mergeCell ref="M133:O133"/>
    <mergeCell ref="P130:Q130"/>
    <mergeCell ref="R130:S130"/>
    <mergeCell ref="D127:E127"/>
    <mergeCell ref="D133:E133"/>
    <mergeCell ref="F133:G133"/>
    <mergeCell ref="H133:I133"/>
    <mergeCell ref="R131:S131"/>
    <mergeCell ref="P132:Q132"/>
    <mergeCell ref="M131:O131"/>
    <mergeCell ref="M130:O130"/>
    <mergeCell ref="A132:C132"/>
    <mergeCell ref="A131:C131"/>
    <mergeCell ref="A130:C130"/>
    <mergeCell ref="A133:C133"/>
    <mergeCell ref="S163:U163"/>
    <mergeCell ref="P158:R158"/>
    <mergeCell ref="P153:R153"/>
    <mergeCell ref="M164:O164"/>
    <mergeCell ref="J164:L164"/>
    <mergeCell ref="S164:U164"/>
    <mergeCell ref="C154:F154"/>
    <mergeCell ref="G154:I154"/>
    <mergeCell ref="P164:R164"/>
    <mergeCell ref="P157:R157"/>
    <mergeCell ref="P156:R156"/>
    <mergeCell ref="P155:R155"/>
    <mergeCell ref="S154:U154"/>
    <mergeCell ref="S158:U158"/>
    <mergeCell ref="S157:U157"/>
    <mergeCell ref="P154:R154"/>
    <mergeCell ref="P163:R163"/>
    <mergeCell ref="J154:L154"/>
    <mergeCell ref="C155:F155"/>
    <mergeCell ref="S156:U156"/>
    <mergeCell ref="S153:U153"/>
    <mergeCell ref="J156:L156"/>
    <mergeCell ref="M156:O156"/>
    <mergeCell ref="C156:F156"/>
    <mergeCell ref="C157:F157"/>
    <mergeCell ref="G157:I157"/>
    <mergeCell ref="C167:F167"/>
    <mergeCell ref="G167:I167"/>
    <mergeCell ref="J167:L167"/>
    <mergeCell ref="M167:O167"/>
    <mergeCell ref="C170:F170"/>
    <mergeCell ref="C166:F166"/>
    <mergeCell ref="G166:I166"/>
    <mergeCell ref="J166:L166"/>
    <mergeCell ref="M166:O166"/>
    <mergeCell ref="C165:F165"/>
    <mergeCell ref="C169:F169"/>
    <mergeCell ref="G169:I169"/>
    <mergeCell ref="G170:I170"/>
    <mergeCell ref="G165:I165"/>
    <mergeCell ref="J165:L165"/>
    <mergeCell ref="M165:O165"/>
    <mergeCell ref="M169:O169"/>
    <mergeCell ref="L401:M401"/>
    <mergeCell ref="L402:M402"/>
    <mergeCell ref="L403:M403"/>
    <mergeCell ref="L399:M399"/>
    <mergeCell ref="L400:M400"/>
    <mergeCell ref="U404:V404"/>
    <mergeCell ref="U397:V397"/>
    <mergeCell ref="U398:V398"/>
    <mergeCell ref="S166:U166"/>
    <mergeCell ref="M222:O222"/>
    <mergeCell ref="P222:R222"/>
    <mergeCell ref="S222:U222"/>
    <mergeCell ref="A217:Y218"/>
    <mergeCell ref="J170:L170"/>
    <mergeCell ref="J169:L169"/>
    <mergeCell ref="P167:R167"/>
    <mergeCell ref="S168:U168"/>
    <mergeCell ref="S169:U169"/>
    <mergeCell ref="P168:R168"/>
    <mergeCell ref="P166:R166"/>
    <mergeCell ref="B225:I225"/>
    <mergeCell ref="A173:Y214"/>
    <mergeCell ref="J225:L225"/>
    <mergeCell ref="M225:O225"/>
    <mergeCell ref="L413:M413"/>
    <mergeCell ref="G332:N332"/>
    <mergeCell ref="O332:P332"/>
    <mergeCell ref="C396:K396"/>
    <mergeCell ref="C397:K397"/>
    <mergeCell ref="C398:K398"/>
    <mergeCell ref="C399:K399"/>
    <mergeCell ref="C410:K410"/>
    <mergeCell ref="C400:K400"/>
    <mergeCell ref="C401:K401"/>
    <mergeCell ref="A336:Y391"/>
    <mergeCell ref="C412:K412"/>
    <mergeCell ref="U399:V399"/>
    <mergeCell ref="U400:V400"/>
    <mergeCell ref="U401:V401"/>
    <mergeCell ref="U402:V402"/>
    <mergeCell ref="U403:V403"/>
    <mergeCell ref="L404:M404"/>
    <mergeCell ref="L398:M398"/>
    <mergeCell ref="C411:K411"/>
    <mergeCell ref="A393:U394"/>
    <mergeCell ref="U396:V396"/>
    <mergeCell ref="L396:M396"/>
    <mergeCell ref="L397:M397"/>
    <mergeCell ref="J467:L467"/>
    <mergeCell ref="M467:O467"/>
    <mergeCell ref="P467:R467"/>
    <mergeCell ref="D466:F466"/>
    <mergeCell ref="C19:F21"/>
    <mergeCell ref="C22:F22"/>
    <mergeCell ref="C23:F23"/>
    <mergeCell ref="C24:F24"/>
    <mergeCell ref="C26:F26"/>
    <mergeCell ref="C28:F28"/>
    <mergeCell ref="C25:F25"/>
    <mergeCell ref="C27:F27"/>
    <mergeCell ref="C402:K402"/>
    <mergeCell ref="C403:K403"/>
    <mergeCell ref="C404:K404"/>
    <mergeCell ref="C405:K405"/>
    <mergeCell ref="C406:K406"/>
    <mergeCell ref="C407:K407"/>
    <mergeCell ref="C408:K408"/>
    <mergeCell ref="C409:K409"/>
    <mergeCell ref="G333:N333"/>
    <mergeCell ref="C168:F168"/>
    <mergeCell ref="G168:I168"/>
    <mergeCell ref="J168:L168"/>
    <mergeCell ref="G151:I151"/>
    <mergeCell ref="G153:I153"/>
    <mergeCell ref="M155:O155"/>
    <mergeCell ref="M153:O153"/>
    <mergeCell ref="S151:U151"/>
    <mergeCell ref="J152:L152"/>
    <mergeCell ref="P131:Q131"/>
    <mergeCell ref="F129:G129"/>
    <mergeCell ref="D129:E129"/>
    <mergeCell ref="F132:G132"/>
    <mergeCell ref="F130:G130"/>
    <mergeCell ref="H129:I129"/>
    <mergeCell ref="P133:Q133"/>
    <mergeCell ref="R133:S133"/>
    <mergeCell ref="T133:U133"/>
    <mergeCell ref="G150:U150"/>
    <mergeCell ref="M152:O152"/>
    <mergeCell ref="P152:R152"/>
    <mergeCell ref="S152:U152"/>
    <mergeCell ref="A145:Z145"/>
    <mergeCell ref="T131:U131"/>
    <mergeCell ref="J151:L151"/>
    <mergeCell ref="P151:R151"/>
    <mergeCell ref="M151:O151"/>
    <mergeCell ref="C153:F153"/>
    <mergeCell ref="J155:L155"/>
    <mergeCell ref="R128:S128"/>
    <mergeCell ref="M129:O129"/>
    <mergeCell ref="P129:Q129"/>
    <mergeCell ref="R129:S129"/>
    <mergeCell ref="T129:U129"/>
    <mergeCell ref="T130:U130"/>
    <mergeCell ref="C150:F151"/>
    <mergeCell ref="H128:I128"/>
    <mergeCell ref="H130:I130"/>
    <mergeCell ref="H131:I131"/>
    <mergeCell ref="H132:I132"/>
    <mergeCell ref="D130:E130"/>
    <mergeCell ref="D128:E128"/>
    <mergeCell ref="F128:G128"/>
    <mergeCell ref="D131:E131"/>
    <mergeCell ref="F131:G131"/>
    <mergeCell ref="R132:S132"/>
    <mergeCell ref="A135:Y143"/>
    <mergeCell ref="S155:U155"/>
    <mergeCell ref="A129:C129"/>
    <mergeCell ref="A147:U147"/>
    <mergeCell ref="T132:U132"/>
    <mergeCell ref="O24:P24"/>
    <mergeCell ref="M24:N24"/>
    <mergeCell ref="K24:L24"/>
    <mergeCell ref="I24:J24"/>
    <mergeCell ref="G24:H24"/>
    <mergeCell ref="U25:V25"/>
    <mergeCell ref="S25:T25"/>
    <mergeCell ref="M128:O128"/>
    <mergeCell ref="P128:Q128"/>
    <mergeCell ref="T127:U127"/>
    <mergeCell ref="R127:S127"/>
    <mergeCell ref="O58:P58"/>
    <mergeCell ref="M58:N58"/>
    <mergeCell ref="G58:H58"/>
    <mergeCell ref="I58:J58"/>
    <mergeCell ref="U53:V53"/>
    <mergeCell ref="M54:N54"/>
    <mergeCell ref="M55:N55"/>
    <mergeCell ref="M56:N56"/>
    <mergeCell ref="M57:N57"/>
    <mergeCell ref="O53:P53"/>
    <mergeCell ref="Q53:R53"/>
    <mergeCell ref="K53:L53"/>
    <mergeCell ref="I56:J56"/>
    <mergeCell ref="G19:V19"/>
    <mergeCell ref="U27:V27"/>
    <mergeCell ref="S27:T27"/>
    <mergeCell ref="G27:H27"/>
    <mergeCell ref="C51:F53"/>
    <mergeCell ref="U23:V23"/>
    <mergeCell ref="S23:T23"/>
    <mergeCell ref="Q23:R23"/>
    <mergeCell ref="O23:P23"/>
    <mergeCell ref="M23:N23"/>
    <mergeCell ref="K23:L23"/>
    <mergeCell ref="I23:J23"/>
    <mergeCell ref="G23:H23"/>
    <mergeCell ref="U22:V22"/>
    <mergeCell ref="S22:T22"/>
    <mergeCell ref="Q22:R22"/>
    <mergeCell ref="O22:P22"/>
    <mergeCell ref="M22:N22"/>
    <mergeCell ref="K22:L22"/>
    <mergeCell ref="I22:J22"/>
    <mergeCell ref="G22:H22"/>
    <mergeCell ref="U24:V24"/>
    <mergeCell ref="S24:T24"/>
    <mergeCell ref="Q24:R24"/>
    <mergeCell ref="P165:R165"/>
    <mergeCell ref="S165:U165"/>
    <mergeCell ref="S167:U167"/>
    <mergeCell ref="P169:R169"/>
    <mergeCell ref="M168:O168"/>
    <mergeCell ref="G303:J303"/>
    <mergeCell ref="K303:L303"/>
    <mergeCell ref="M303:N303"/>
    <mergeCell ref="O303:P303"/>
    <mergeCell ref="Q303:R303"/>
    <mergeCell ref="S170:U170"/>
    <mergeCell ref="G271:J271"/>
    <mergeCell ref="O296:P296"/>
    <mergeCell ref="O297:P297"/>
    <mergeCell ref="G295:N295"/>
    <mergeCell ref="G296:N296"/>
    <mergeCell ref="G294:N294"/>
    <mergeCell ref="G297:N297"/>
    <mergeCell ref="O293:P293"/>
    <mergeCell ref="O294:P294"/>
    <mergeCell ref="O295:P295"/>
    <mergeCell ref="M170:O170"/>
    <mergeCell ref="S226:U226"/>
    <mergeCell ref="J226:L226"/>
    <mergeCell ref="P170:R170"/>
    <mergeCell ref="B222:I222"/>
    <mergeCell ref="M226:O226"/>
    <mergeCell ref="P226:R226"/>
    <mergeCell ref="K272:L272"/>
    <mergeCell ref="M272:N272"/>
    <mergeCell ref="O272:P272"/>
    <mergeCell ref="Q272:R272"/>
    <mergeCell ref="G272:J272"/>
    <mergeCell ref="P227:R227"/>
    <mergeCell ref="O268:P268"/>
    <mergeCell ref="B221:I221"/>
    <mergeCell ref="J223:L223"/>
    <mergeCell ref="M223:O223"/>
    <mergeCell ref="B226:I226"/>
    <mergeCell ref="O271:P271"/>
    <mergeCell ref="M270:N270"/>
    <mergeCell ref="Q271:R271"/>
    <mergeCell ref="K271:L271"/>
    <mergeCell ref="P225:R225"/>
    <mergeCell ref="B223:I223"/>
    <mergeCell ref="B224:I224"/>
    <mergeCell ref="D467:F467"/>
    <mergeCell ref="G467:I467"/>
    <mergeCell ref="O330:P330"/>
    <mergeCell ref="G331:N331"/>
    <mergeCell ref="O331:P331"/>
    <mergeCell ref="G301:J302"/>
    <mergeCell ref="K301:L302"/>
    <mergeCell ref="M301:R301"/>
    <mergeCell ref="M302:N302"/>
    <mergeCell ref="Q333:R333"/>
    <mergeCell ref="Q327:R328"/>
    <mergeCell ref="Q329:R329"/>
    <mergeCell ref="L395:V395"/>
    <mergeCell ref="O333:P333"/>
    <mergeCell ref="G327:N328"/>
    <mergeCell ref="O327:P328"/>
    <mergeCell ref="G329:N329"/>
    <mergeCell ref="O329:P329"/>
    <mergeCell ref="G330:N330"/>
    <mergeCell ref="Q330:R330"/>
    <mergeCell ref="Q331:R331"/>
    <mergeCell ref="Q332:R332"/>
    <mergeCell ref="Q304:R304"/>
    <mergeCell ref="G305:J305"/>
    <mergeCell ref="G293:N293"/>
    <mergeCell ref="Q291:R292"/>
    <mergeCell ref="Q293:R293"/>
    <mergeCell ref="Q294:R294"/>
    <mergeCell ref="G306:J306"/>
    <mergeCell ref="K306:L306"/>
    <mergeCell ref="O306:P306"/>
    <mergeCell ref="Q306:R306"/>
    <mergeCell ref="M306:N306"/>
    <mergeCell ref="G304:J304"/>
    <mergeCell ref="K304:L304"/>
    <mergeCell ref="M304:N304"/>
    <mergeCell ref="O304:P304"/>
    <mergeCell ref="Q295:R295"/>
    <mergeCell ref="Q296:R296"/>
    <mergeCell ref="Q297:R297"/>
    <mergeCell ref="K305:L305"/>
    <mergeCell ref="M305:N305"/>
    <mergeCell ref="Q305:R305"/>
    <mergeCell ref="O305:P305"/>
    <mergeCell ref="O302:P302"/>
    <mergeCell ref="Q302:R302"/>
    <mergeCell ref="G291:N292"/>
    <mergeCell ref="O291:P292"/>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106</v>
      </c>
      <c r="B1" t="s">
        <v>124</v>
      </c>
      <c r="C1" t="s">
        <v>116</v>
      </c>
      <c r="D1" t="s">
        <v>101</v>
      </c>
    </row>
    <row r="2" spans="1:4" x14ac:dyDescent="0.25">
      <c r="A2">
        <v>62311</v>
      </c>
      <c r="B2" t="s">
        <v>93</v>
      </c>
      <c r="C2" t="s">
        <v>67</v>
      </c>
      <c r="D2">
        <v>1</v>
      </c>
    </row>
    <row r="3" spans="1:4" x14ac:dyDescent="0.25">
      <c r="A3">
        <v>14</v>
      </c>
      <c r="B3" t="s">
        <v>93</v>
      </c>
      <c r="C3" t="s">
        <v>95</v>
      </c>
      <c r="D3">
        <v>2</v>
      </c>
    </row>
    <row r="4" spans="1:4" x14ac:dyDescent="0.25">
      <c r="A4">
        <v>0</v>
      </c>
      <c r="B4" t="s">
        <v>93</v>
      </c>
      <c r="C4" t="s">
        <v>66</v>
      </c>
      <c r="D4">
        <v>3</v>
      </c>
    </row>
    <row r="5" spans="1:4" x14ac:dyDescent="0.25">
      <c r="A5">
        <v>16</v>
      </c>
      <c r="B5" t="s">
        <v>93</v>
      </c>
      <c r="C5" t="s">
        <v>94</v>
      </c>
      <c r="D5">
        <v>4</v>
      </c>
    </row>
    <row r="6" spans="1:4" x14ac:dyDescent="0.25">
      <c r="A6">
        <v>20387</v>
      </c>
      <c r="B6" t="s">
        <v>52</v>
      </c>
      <c r="C6" t="s">
        <v>67</v>
      </c>
      <c r="D6">
        <v>1</v>
      </c>
    </row>
    <row r="7" spans="1:4" x14ac:dyDescent="0.25">
      <c r="A7">
        <v>89</v>
      </c>
      <c r="B7" t="s">
        <v>52</v>
      </c>
      <c r="C7" t="s">
        <v>95</v>
      </c>
      <c r="D7">
        <v>2</v>
      </c>
    </row>
    <row r="8" spans="1:4" x14ac:dyDescent="0.25">
      <c r="A8">
        <v>0</v>
      </c>
      <c r="B8" t="s">
        <v>52</v>
      </c>
      <c r="C8" t="s">
        <v>66</v>
      </c>
      <c r="D8">
        <v>3</v>
      </c>
    </row>
    <row r="9" spans="1:4" x14ac:dyDescent="0.25">
      <c r="A9">
        <v>114</v>
      </c>
      <c r="B9" t="s">
        <v>52</v>
      </c>
      <c r="C9" t="s">
        <v>94</v>
      </c>
      <c r="D9">
        <v>4</v>
      </c>
    </row>
    <row r="10" spans="1:4" x14ac:dyDescent="0.25">
      <c r="A10">
        <v>14019</v>
      </c>
      <c r="B10" t="s">
        <v>53</v>
      </c>
      <c r="C10" t="s">
        <v>67</v>
      </c>
      <c r="D10">
        <v>1</v>
      </c>
    </row>
    <row r="11" spans="1:4" x14ac:dyDescent="0.25">
      <c r="A11">
        <v>33</v>
      </c>
      <c r="B11" t="s">
        <v>53</v>
      </c>
      <c r="C11" t="s">
        <v>95</v>
      </c>
      <c r="D11">
        <v>2</v>
      </c>
    </row>
    <row r="12" spans="1:4" x14ac:dyDescent="0.25">
      <c r="A12">
        <v>0</v>
      </c>
      <c r="B12" t="s">
        <v>53</v>
      </c>
      <c r="C12" t="s">
        <v>66</v>
      </c>
      <c r="D12">
        <v>3</v>
      </c>
    </row>
    <row r="13" spans="1:4" x14ac:dyDescent="0.25">
      <c r="A13">
        <v>72</v>
      </c>
      <c r="B13" t="s">
        <v>53</v>
      </c>
      <c r="C13" t="s">
        <v>94</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101</v>
      </c>
      <c r="B1" t="s">
        <v>111</v>
      </c>
      <c r="C1" t="s">
        <v>62</v>
      </c>
      <c r="D1" t="s">
        <v>63</v>
      </c>
      <c r="E1" t="s">
        <v>64</v>
      </c>
      <c r="F1" t="s">
        <v>76</v>
      </c>
      <c r="G1" t="s">
        <v>65</v>
      </c>
    </row>
    <row r="2" spans="1:7" x14ac:dyDescent="0.25">
      <c r="A2">
        <v>1</v>
      </c>
      <c r="B2" t="s">
        <v>129</v>
      </c>
      <c r="C2">
        <v>6</v>
      </c>
      <c r="D2">
        <v>8</v>
      </c>
      <c r="E2">
        <v>1</v>
      </c>
      <c r="F2">
        <v>85</v>
      </c>
      <c r="G2">
        <v>834</v>
      </c>
    </row>
    <row r="3" spans="1:7" x14ac:dyDescent="0.25">
      <c r="A3">
        <v>2</v>
      </c>
      <c r="B3" t="s">
        <v>128</v>
      </c>
      <c r="C3">
        <v>0</v>
      </c>
      <c r="D3">
        <v>3</v>
      </c>
      <c r="E3">
        <v>0</v>
      </c>
      <c r="F3">
        <v>141</v>
      </c>
      <c r="G3">
        <v>59</v>
      </c>
    </row>
    <row r="4" spans="1:7" x14ac:dyDescent="0.25">
      <c r="A4">
        <v>3</v>
      </c>
      <c r="B4" t="s">
        <v>145</v>
      </c>
      <c r="C4">
        <v>0</v>
      </c>
      <c r="D4">
        <v>0</v>
      </c>
      <c r="E4">
        <v>0</v>
      </c>
      <c r="F4">
        <v>0</v>
      </c>
      <c r="G4">
        <v>26</v>
      </c>
    </row>
    <row r="5" spans="1:7" x14ac:dyDescent="0.25">
      <c r="A5">
        <v>4</v>
      </c>
      <c r="B5" t="s">
        <v>146</v>
      </c>
      <c r="C5">
        <v>0</v>
      </c>
      <c r="D5">
        <v>0</v>
      </c>
      <c r="E5">
        <v>0</v>
      </c>
      <c r="F5">
        <v>1</v>
      </c>
      <c r="G5">
        <v>95</v>
      </c>
    </row>
    <row r="6" spans="1:7" x14ac:dyDescent="0.25">
      <c r="A6">
        <v>5</v>
      </c>
      <c r="B6" t="s">
        <v>154</v>
      </c>
      <c r="C6">
        <v>44</v>
      </c>
      <c r="D6">
        <v>0</v>
      </c>
      <c r="E6">
        <v>0</v>
      </c>
      <c r="F6">
        <v>1</v>
      </c>
      <c r="G6">
        <v>7</v>
      </c>
    </row>
    <row r="7" spans="1:7" x14ac:dyDescent="0.25">
      <c r="A7">
        <v>6</v>
      </c>
      <c r="B7" t="s">
        <v>108</v>
      </c>
      <c r="C7">
        <v>13</v>
      </c>
      <c r="D7">
        <v>5</v>
      </c>
      <c r="E7">
        <v>1</v>
      </c>
      <c r="F7">
        <v>19</v>
      </c>
      <c r="G7">
        <v>35</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101</v>
      </c>
      <c r="B1" t="s">
        <v>111</v>
      </c>
      <c r="C1" t="s">
        <v>62</v>
      </c>
      <c r="D1" t="s">
        <v>63</v>
      </c>
      <c r="E1" t="s">
        <v>64</v>
      </c>
      <c r="F1" t="s">
        <v>76</v>
      </c>
      <c r="G1" t="s">
        <v>65</v>
      </c>
    </row>
    <row r="2" spans="1:7" x14ac:dyDescent="0.25">
      <c r="A2">
        <v>1</v>
      </c>
      <c r="B2" t="s">
        <v>129</v>
      </c>
      <c r="C2">
        <v>20</v>
      </c>
      <c r="D2">
        <v>82</v>
      </c>
      <c r="E2">
        <v>80</v>
      </c>
      <c r="F2">
        <v>519</v>
      </c>
      <c r="G2">
        <v>4193</v>
      </c>
    </row>
    <row r="3" spans="1:7" x14ac:dyDescent="0.25">
      <c r="A3">
        <v>2</v>
      </c>
      <c r="B3" t="s">
        <v>128</v>
      </c>
      <c r="C3">
        <v>0</v>
      </c>
      <c r="D3">
        <v>5</v>
      </c>
      <c r="E3">
        <v>4</v>
      </c>
      <c r="F3">
        <v>1431</v>
      </c>
      <c r="G3">
        <v>597</v>
      </c>
    </row>
    <row r="4" spans="1:7" x14ac:dyDescent="0.25">
      <c r="A4">
        <v>3</v>
      </c>
      <c r="B4" t="s">
        <v>145</v>
      </c>
      <c r="C4">
        <v>0</v>
      </c>
      <c r="D4">
        <v>0</v>
      </c>
      <c r="E4">
        <v>6</v>
      </c>
      <c r="F4">
        <v>99</v>
      </c>
      <c r="G4">
        <v>284</v>
      </c>
    </row>
    <row r="5" spans="1:7" x14ac:dyDescent="0.25">
      <c r="A5">
        <v>4</v>
      </c>
      <c r="B5" t="s">
        <v>146</v>
      </c>
      <c r="C5">
        <v>0</v>
      </c>
      <c r="D5">
        <v>0</v>
      </c>
      <c r="E5">
        <v>0</v>
      </c>
      <c r="F5">
        <v>13</v>
      </c>
      <c r="G5">
        <v>290</v>
      </c>
    </row>
    <row r="6" spans="1:7" x14ac:dyDescent="0.25">
      <c r="A6">
        <v>5</v>
      </c>
      <c r="B6" t="s">
        <v>154</v>
      </c>
      <c r="C6">
        <v>195</v>
      </c>
      <c r="D6">
        <v>2</v>
      </c>
      <c r="E6">
        <v>0</v>
      </c>
      <c r="F6">
        <v>1</v>
      </c>
      <c r="G6">
        <v>76</v>
      </c>
    </row>
    <row r="7" spans="1:7" x14ac:dyDescent="0.25">
      <c r="A7">
        <v>6</v>
      </c>
      <c r="B7" t="s">
        <v>108</v>
      </c>
      <c r="C7">
        <v>97</v>
      </c>
      <c r="D7">
        <v>45</v>
      </c>
      <c r="E7">
        <v>16</v>
      </c>
      <c r="F7">
        <v>247</v>
      </c>
      <c r="G7">
        <v>320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112</v>
      </c>
      <c r="B1" t="s">
        <v>9</v>
      </c>
      <c r="C1" t="s">
        <v>113</v>
      </c>
    </row>
    <row r="2" spans="1:3" x14ac:dyDescent="0.25">
      <c r="A2">
        <v>1663</v>
      </c>
      <c r="B2" t="s">
        <v>114</v>
      </c>
      <c r="C2" t="s">
        <v>156</v>
      </c>
    </row>
    <row r="3" spans="1:3" x14ac:dyDescent="0.25">
      <c r="A3">
        <v>1667</v>
      </c>
      <c r="B3" t="s">
        <v>114</v>
      </c>
      <c r="C3" t="s">
        <v>157</v>
      </c>
    </row>
    <row r="4" spans="1:3" x14ac:dyDescent="0.25">
      <c r="A4">
        <v>1652</v>
      </c>
      <c r="B4" t="s">
        <v>114</v>
      </c>
      <c r="C4" t="s">
        <v>158</v>
      </c>
    </row>
    <row r="5" spans="1:3" x14ac:dyDescent="0.25">
      <c r="A5">
        <v>1564</v>
      </c>
      <c r="B5" t="s">
        <v>114</v>
      </c>
      <c r="C5" t="s">
        <v>159</v>
      </c>
    </row>
    <row r="6" spans="1:3" x14ac:dyDescent="0.25">
      <c r="A6">
        <v>1445</v>
      </c>
      <c r="B6" t="s">
        <v>114</v>
      </c>
      <c r="C6" t="s">
        <v>160</v>
      </c>
    </row>
    <row r="7" spans="1:3" x14ac:dyDescent="0.25">
      <c r="A7">
        <v>2530</v>
      </c>
      <c r="B7" t="s">
        <v>6</v>
      </c>
      <c r="C7" t="s">
        <v>156</v>
      </c>
    </row>
    <row r="8" spans="1:3" x14ac:dyDescent="0.25">
      <c r="A8">
        <v>2511</v>
      </c>
      <c r="B8" t="s">
        <v>6</v>
      </c>
      <c r="C8" t="s">
        <v>157</v>
      </c>
    </row>
    <row r="9" spans="1:3" x14ac:dyDescent="0.25">
      <c r="A9">
        <v>2512</v>
      </c>
      <c r="B9" t="s">
        <v>6</v>
      </c>
      <c r="C9" t="s">
        <v>158</v>
      </c>
    </row>
    <row r="10" spans="1:3" x14ac:dyDescent="0.25">
      <c r="A10">
        <v>2505</v>
      </c>
      <c r="B10" t="s">
        <v>6</v>
      </c>
      <c r="C10" t="s">
        <v>159</v>
      </c>
    </row>
    <row r="11" spans="1:3" x14ac:dyDescent="0.25">
      <c r="A11">
        <v>2514</v>
      </c>
      <c r="B11" t="s">
        <v>6</v>
      </c>
      <c r="C11" t="s">
        <v>160</v>
      </c>
    </row>
    <row r="12" spans="1:3" x14ac:dyDescent="0.25">
      <c r="A12">
        <v>104</v>
      </c>
      <c r="B12" t="s">
        <v>7</v>
      </c>
      <c r="C12" t="s">
        <v>156</v>
      </c>
    </row>
    <row r="13" spans="1:3" x14ac:dyDescent="0.25">
      <c r="A13">
        <v>127</v>
      </c>
      <c r="B13" t="s">
        <v>7</v>
      </c>
      <c r="C13" t="s">
        <v>157</v>
      </c>
    </row>
    <row r="14" spans="1:3" x14ac:dyDescent="0.25">
      <c r="A14">
        <v>124</v>
      </c>
      <c r="B14" t="s">
        <v>7</v>
      </c>
      <c r="C14" t="s">
        <v>158</v>
      </c>
    </row>
    <row r="15" spans="1:3" x14ac:dyDescent="0.25">
      <c r="A15">
        <v>119</v>
      </c>
      <c r="B15" t="s">
        <v>7</v>
      </c>
      <c r="C15" t="s">
        <v>159</v>
      </c>
    </row>
    <row r="16" spans="1:3" x14ac:dyDescent="0.25">
      <c r="A16">
        <v>154</v>
      </c>
      <c r="B16" t="s">
        <v>7</v>
      </c>
      <c r="C16" t="s">
        <v>160</v>
      </c>
    </row>
    <row r="17" spans="1:3" x14ac:dyDescent="0.25">
      <c r="A17">
        <v>146</v>
      </c>
      <c r="B17" t="s">
        <v>8</v>
      </c>
      <c r="C17" t="s">
        <v>156</v>
      </c>
    </row>
    <row r="18" spans="1:3" x14ac:dyDescent="0.25">
      <c r="A18">
        <v>172</v>
      </c>
      <c r="B18" t="s">
        <v>8</v>
      </c>
      <c r="C18" t="s">
        <v>157</v>
      </c>
    </row>
    <row r="19" spans="1:3" x14ac:dyDescent="0.25">
      <c r="A19">
        <v>179</v>
      </c>
      <c r="B19" t="s">
        <v>8</v>
      </c>
      <c r="C19" t="s">
        <v>158</v>
      </c>
    </row>
    <row r="20" spans="1:3" x14ac:dyDescent="0.25">
      <c r="A20">
        <v>219</v>
      </c>
      <c r="B20" t="s">
        <v>8</v>
      </c>
      <c r="C20" t="s">
        <v>159</v>
      </c>
    </row>
    <row r="21" spans="1:3" x14ac:dyDescent="0.25">
      <c r="A21" s="2">
        <v>192</v>
      </c>
      <c r="B21" s="2" t="s">
        <v>8</v>
      </c>
      <c r="C21" s="2" t="s">
        <v>160</v>
      </c>
    </row>
    <row r="22" spans="1:3" x14ac:dyDescent="0.25">
      <c r="A22" s="2">
        <v>1</v>
      </c>
      <c r="B22" s="2" t="s">
        <v>139</v>
      </c>
      <c r="C22" s="2" t="s">
        <v>156</v>
      </c>
    </row>
    <row r="23" spans="1:3" x14ac:dyDescent="0.25">
      <c r="A23" s="2">
        <v>1</v>
      </c>
      <c r="B23" s="2" t="s">
        <v>139</v>
      </c>
      <c r="C23" s="2" t="s">
        <v>157</v>
      </c>
    </row>
    <row r="24" spans="1:3" x14ac:dyDescent="0.25">
      <c r="A24" s="2">
        <v>1</v>
      </c>
      <c r="B24" s="2" t="s">
        <v>139</v>
      </c>
      <c r="C24" s="2" t="s">
        <v>158</v>
      </c>
    </row>
    <row r="25" spans="1:3" x14ac:dyDescent="0.25">
      <c r="A25" s="2">
        <v>1</v>
      </c>
      <c r="B25" s="2" t="s">
        <v>139</v>
      </c>
      <c r="C25" s="2" t="s">
        <v>159</v>
      </c>
    </row>
    <row r="26" spans="1:3" x14ac:dyDescent="0.25">
      <c r="A26" s="2">
        <v>1</v>
      </c>
      <c r="B26" s="2" t="s">
        <v>139</v>
      </c>
      <c r="C26" s="2" t="s">
        <v>160</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115</v>
      </c>
      <c r="B1" t="s">
        <v>106</v>
      </c>
      <c r="C1" t="s">
        <v>116</v>
      </c>
    </row>
    <row r="2" spans="1:3" x14ac:dyDescent="0.25">
      <c r="A2" t="s">
        <v>117</v>
      </c>
      <c r="B2">
        <v>400</v>
      </c>
      <c r="C2" t="s">
        <v>36</v>
      </c>
    </row>
    <row r="3" spans="1:3" x14ac:dyDescent="0.25">
      <c r="A3" t="s">
        <v>118</v>
      </c>
      <c r="B3">
        <v>5319</v>
      </c>
      <c r="C3" t="s">
        <v>36</v>
      </c>
    </row>
    <row r="4" spans="1:3" x14ac:dyDescent="0.25">
      <c r="A4" t="s">
        <v>119</v>
      </c>
      <c r="B4">
        <v>184</v>
      </c>
      <c r="C4" t="s">
        <v>36</v>
      </c>
    </row>
    <row r="5" spans="1:3" x14ac:dyDescent="0.25">
      <c r="A5" t="s">
        <v>32</v>
      </c>
      <c r="B5">
        <v>9959</v>
      </c>
      <c r="C5" t="s">
        <v>36</v>
      </c>
    </row>
    <row r="6" spans="1:3" x14ac:dyDescent="0.25">
      <c r="A6" t="s">
        <v>117</v>
      </c>
      <c r="B6">
        <v>17</v>
      </c>
      <c r="C6" t="s">
        <v>24</v>
      </c>
    </row>
    <row r="7" spans="1:3" x14ac:dyDescent="0.25">
      <c r="A7" t="s">
        <v>118</v>
      </c>
      <c r="B7">
        <v>148</v>
      </c>
      <c r="C7" t="s">
        <v>24</v>
      </c>
    </row>
    <row r="8" spans="1:3" x14ac:dyDescent="0.25">
      <c r="A8" t="s">
        <v>119</v>
      </c>
      <c r="B8">
        <v>20</v>
      </c>
      <c r="C8" t="s">
        <v>24</v>
      </c>
    </row>
    <row r="9" spans="1:3" x14ac:dyDescent="0.25">
      <c r="A9" t="s">
        <v>32</v>
      </c>
      <c r="B9">
        <v>217</v>
      </c>
      <c r="C9" t="s">
        <v>24</v>
      </c>
    </row>
    <row r="10" spans="1:3" x14ac:dyDescent="0.25">
      <c r="A10" t="s">
        <v>117</v>
      </c>
      <c r="B10">
        <v>49</v>
      </c>
      <c r="C10" t="s">
        <v>37</v>
      </c>
    </row>
    <row r="11" spans="1:3" x14ac:dyDescent="0.25">
      <c r="A11" t="s">
        <v>118</v>
      </c>
      <c r="B11">
        <v>658</v>
      </c>
      <c r="C11" t="s">
        <v>37</v>
      </c>
    </row>
    <row r="12" spans="1:3" x14ac:dyDescent="0.25">
      <c r="A12" t="s">
        <v>119</v>
      </c>
      <c r="B12">
        <v>40</v>
      </c>
      <c r="C12" t="s">
        <v>37</v>
      </c>
    </row>
    <row r="13" spans="1:3" x14ac:dyDescent="0.25">
      <c r="A13" t="s">
        <v>32</v>
      </c>
      <c r="B13">
        <v>1067</v>
      </c>
      <c r="C13" t="s">
        <v>37</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106</v>
      </c>
      <c r="B1" t="s">
        <v>116</v>
      </c>
      <c r="C1" t="s">
        <v>104</v>
      </c>
      <c r="D1" t="s">
        <v>101</v>
      </c>
    </row>
    <row r="2" spans="1:4" x14ac:dyDescent="0.25">
      <c r="A2">
        <v>916</v>
      </c>
      <c r="B2" t="s">
        <v>141</v>
      </c>
      <c r="C2" t="s">
        <v>4</v>
      </c>
      <c r="D2">
        <v>1</v>
      </c>
    </row>
    <row r="3" spans="1:4" x14ac:dyDescent="0.25">
      <c r="A3">
        <v>424</v>
      </c>
      <c r="B3" t="s">
        <v>141</v>
      </c>
      <c r="C3" t="s">
        <v>82</v>
      </c>
      <c r="D3">
        <v>1</v>
      </c>
    </row>
    <row r="4" spans="1:4" x14ac:dyDescent="0.25">
      <c r="A4">
        <v>18</v>
      </c>
      <c r="B4" t="s">
        <v>142</v>
      </c>
      <c r="C4" t="s">
        <v>82</v>
      </c>
      <c r="D4">
        <v>2</v>
      </c>
    </row>
    <row r="5" spans="1:4" x14ac:dyDescent="0.25">
      <c r="A5">
        <v>66</v>
      </c>
      <c r="B5" t="s">
        <v>142</v>
      </c>
      <c r="C5" t="s">
        <v>4</v>
      </c>
      <c r="D5">
        <v>2</v>
      </c>
    </row>
    <row r="6" spans="1:4" x14ac:dyDescent="0.25">
      <c r="A6">
        <v>0</v>
      </c>
      <c r="B6" t="s">
        <v>143</v>
      </c>
      <c r="C6" t="s">
        <v>82</v>
      </c>
      <c r="D6">
        <v>3</v>
      </c>
    </row>
    <row r="7" spans="1:4" x14ac:dyDescent="0.25">
      <c r="A7">
        <v>23</v>
      </c>
      <c r="B7" t="s">
        <v>143</v>
      </c>
      <c r="C7" t="s">
        <v>4</v>
      </c>
      <c r="D7">
        <v>3</v>
      </c>
    </row>
    <row r="8" spans="1:4" x14ac:dyDescent="0.25">
      <c r="A8">
        <v>0</v>
      </c>
      <c r="B8" t="s">
        <v>144</v>
      </c>
      <c r="C8" t="s">
        <v>4</v>
      </c>
      <c r="D8">
        <v>4</v>
      </c>
    </row>
    <row r="9" spans="1:4" x14ac:dyDescent="0.25">
      <c r="A9">
        <v>0</v>
      </c>
      <c r="B9" t="s">
        <v>144</v>
      </c>
      <c r="C9" t="s">
        <v>82</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115</v>
      </c>
      <c r="B1" t="s">
        <v>106</v>
      </c>
      <c r="C1" t="s">
        <v>116</v>
      </c>
    </row>
    <row r="2" spans="1:3" x14ac:dyDescent="0.25">
      <c r="A2" t="s">
        <v>117</v>
      </c>
      <c r="B2">
        <v>2583</v>
      </c>
      <c r="C2" t="s">
        <v>36</v>
      </c>
    </row>
    <row r="3" spans="1:3" x14ac:dyDescent="0.25">
      <c r="A3" t="s">
        <v>118</v>
      </c>
      <c r="B3">
        <v>44542</v>
      </c>
      <c r="C3" t="s">
        <v>36</v>
      </c>
    </row>
    <row r="4" spans="1:3" x14ac:dyDescent="0.25">
      <c r="A4" t="s">
        <v>119</v>
      </c>
      <c r="B4">
        <v>1448</v>
      </c>
      <c r="C4" t="s">
        <v>36</v>
      </c>
    </row>
    <row r="5" spans="1:3" x14ac:dyDescent="0.25">
      <c r="A5" t="s">
        <v>32</v>
      </c>
      <c r="B5">
        <v>66134</v>
      </c>
      <c r="C5" t="s">
        <v>36</v>
      </c>
    </row>
    <row r="6" spans="1:3" x14ac:dyDescent="0.25">
      <c r="A6" t="s">
        <v>117</v>
      </c>
      <c r="B6">
        <v>125</v>
      </c>
      <c r="C6" t="s">
        <v>24</v>
      </c>
    </row>
    <row r="7" spans="1:3" x14ac:dyDescent="0.25">
      <c r="A7" t="s">
        <v>118</v>
      </c>
      <c r="B7">
        <v>1460</v>
      </c>
      <c r="C7" t="s">
        <v>24</v>
      </c>
    </row>
    <row r="8" spans="1:3" x14ac:dyDescent="0.25">
      <c r="A8" t="s">
        <v>119</v>
      </c>
      <c r="B8">
        <v>216</v>
      </c>
      <c r="C8" t="s">
        <v>24</v>
      </c>
    </row>
    <row r="9" spans="1:3" x14ac:dyDescent="0.25">
      <c r="A9" t="s">
        <v>32</v>
      </c>
      <c r="B9">
        <v>1980</v>
      </c>
      <c r="C9" t="s">
        <v>24</v>
      </c>
    </row>
    <row r="10" spans="1:3" x14ac:dyDescent="0.25">
      <c r="A10" t="s">
        <v>117</v>
      </c>
      <c r="B10">
        <v>427</v>
      </c>
      <c r="C10" t="s">
        <v>37</v>
      </c>
    </row>
    <row r="11" spans="1:3" x14ac:dyDescent="0.25">
      <c r="A11" t="s">
        <v>118</v>
      </c>
      <c r="B11">
        <v>7332</v>
      </c>
      <c r="C11" t="s">
        <v>37</v>
      </c>
    </row>
    <row r="12" spans="1:3" x14ac:dyDescent="0.25">
      <c r="A12" t="s">
        <v>119</v>
      </c>
      <c r="B12">
        <v>250</v>
      </c>
      <c r="C12" t="s">
        <v>37</v>
      </c>
    </row>
    <row r="13" spans="1:3" x14ac:dyDescent="0.25">
      <c r="A13" t="s">
        <v>32</v>
      </c>
      <c r="B13">
        <v>9406</v>
      </c>
      <c r="C13" t="s">
        <v>37</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106</v>
      </c>
      <c r="B1" t="s">
        <v>116</v>
      </c>
      <c r="C1" t="s">
        <v>104</v>
      </c>
      <c r="D1" t="s">
        <v>101</v>
      </c>
    </row>
    <row r="2" spans="1:4" x14ac:dyDescent="0.25">
      <c r="A2">
        <v>6276</v>
      </c>
      <c r="B2" t="s">
        <v>141</v>
      </c>
      <c r="C2" t="s">
        <v>4</v>
      </c>
      <c r="D2">
        <v>1</v>
      </c>
    </row>
    <row r="3" spans="1:4" x14ac:dyDescent="0.25">
      <c r="A3">
        <v>5334</v>
      </c>
      <c r="B3" t="s">
        <v>141</v>
      </c>
      <c r="C3" t="s">
        <v>82</v>
      </c>
      <c r="D3">
        <v>1</v>
      </c>
    </row>
    <row r="4" spans="1:4" x14ac:dyDescent="0.25">
      <c r="A4">
        <v>465</v>
      </c>
      <c r="B4" t="s">
        <v>142</v>
      </c>
      <c r="C4" t="s">
        <v>4</v>
      </c>
      <c r="D4">
        <v>2</v>
      </c>
    </row>
    <row r="5" spans="1:4" x14ac:dyDescent="0.25">
      <c r="A5">
        <v>380</v>
      </c>
      <c r="B5" t="s">
        <v>142</v>
      </c>
      <c r="C5" t="s">
        <v>82</v>
      </c>
      <c r="D5">
        <v>2</v>
      </c>
    </row>
    <row r="6" spans="1:4" x14ac:dyDescent="0.25">
      <c r="A6">
        <v>149</v>
      </c>
      <c r="B6" t="s">
        <v>143</v>
      </c>
      <c r="C6" t="s">
        <v>4</v>
      </c>
      <c r="D6">
        <v>3</v>
      </c>
    </row>
    <row r="7" spans="1:4" x14ac:dyDescent="0.25">
      <c r="A7">
        <v>118</v>
      </c>
      <c r="B7" t="s">
        <v>143</v>
      </c>
      <c r="C7" t="s">
        <v>82</v>
      </c>
      <c r="D7">
        <v>3</v>
      </c>
    </row>
    <row r="8" spans="1:4" x14ac:dyDescent="0.25">
      <c r="A8">
        <v>15</v>
      </c>
      <c r="B8" t="s">
        <v>144</v>
      </c>
      <c r="C8" t="s">
        <v>4</v>
      </c>
      <c r="D8">
        <v>4</v>
      </c>
    </row>
    <row r="9" spans="1:4" x14ac:dyDescent="0.25">
      <c r="A9">
        <v>8</v>
      </c>
      <c r="B9" t="s">
        <v>144</v>
      </c>
      <c r="C9" t="s">
        <v>82</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29"/>
  <sheetViews>
    <sheetView workbookViewId="0"/>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101</v>
      </c>
      <c r="B1" t="s">
        <v>3</v>
      </c>
      <c r="C1" t="s">
        <v>106</v>
      </c>
      <c r="D1" t="s">
        <v>116</v>
      </c>
      <c r="E1" t="s">
        <v>120</v>
      </c>
    </row>
    <row r="2" spans="1:5" x14ac:dyDescent="0.25">
      <c r="A2">
        <v>1</v>
      </c>
      <c r="B2" t="s">
        <v>36</v>
      </c>
      <c r="C2">
        <v>1337</v>
      </c>
      <c r="D2" t="s">
        <v>121</v>
      </c>
      <c r="E2">
        <v>1</v>
      </c>
    </row>
    <row r="3" spans="1:5" x14ac:dyDescent="0.25">
      <c r="A3">
        <v>2</v>
      </c>
      <c r="B3" t="s">
        <v>37</v>
      </c>
      <c r="C3">
        <v>204</v>
      </c>
      <c r="D3" t="s">
        <v>121</v>
      </c>
      <c r="E3">
        <v>1</v>
      </c>
    </row>
    <row r="4" spans="1:5" x14ac:dyDescent="0.25">
      <c r="A4">
        <v>3</v>
      </c>
      <c r="B4" t="s">
        <v>38</v>
      </c>
      <c r="C4">
        <v>54</v>
      </c>
      <c r="D4" t="s">
        <v>121</v>
      </c>
      <c r="E4">
        <v>1</v>
      </c>
    </row>
    <row r="5" spans="1:5" x14ac:dyDescent="0.25">
      <c r="A5">
        <v>4</v>
      </c>
      <c r="B5" t="s">
        <v>39</v>
      </c>
      <c r="C5">
        <v>2</v>
      </c>
      <c r="D5" t="s">
        <v>121</v>
      </c>
      <c r="E5">
        <v>1</v>
      </c>
    </row>
    <row r="6" spans="1:5" x14ac:dyDescent="0.25">
      <c r="A6">
        <v>5</v>
      </c>
      <c r="B6" t="s">
        <v>40</v>
      </c>
      <c r="C6">
        <v>0</v>
      </c>
      <c r="D6" t="s">
        <v>121</v>
      </c>
      <c r="E6">
        <v>1</v>
      </c>
    </row>
    <row r="7" spans="1:5" x14ac:dyDescent="0.25">
      <c r="A7">
        <v>6</v>
      </c>
      <c r="B7" t="s">
        <v>48</v>
      </c>
      <c r="C7">
        <v>1</v>
      </c>
      <c r="D7" t="s">
        <v>121</v>
      </c>
      <c r="E7">
        <v>1</v>
      </c>
    </row>
    <row r="8" spans="1:5" x14ac:dyDescent="0.25">
      <c r="A8">
        <v>7</v>
      </c>
      <c r="B8" t="s">
        <v>122</v>
      </c>
      <c r="C8">
        <v>0</v>
      </c>
      <c r="D8" t="s">
        <v>121</v>
      </c>
      <c r="E8">
        <v>1</v>
      </c>
    </row>
    <row r="9" spans="1:5" x14ac:dyDescent="0.25">
      <c r="A9">
        <v>8</v>
      </c>
      <c r="B9" t="s">
        <v>5</v>
      </c>
      <c r="C9">
        <v>1</v>
      </c>
      <c r="D9" t="s">
        <v>121</v>
      </c>
      <c r="E9">
        <v>1</v>
      </c>
    </row>
    <row r="10" spans="1:5" x14ac:dyDescent="0.25">
      <c r="A10">
        <v>9</v>
      </c>
      <c r="B10" t="s">
        <v>41</v>
      </c>
      <c r="C10">
        <v>5</v>
      </c>
      <c r="D10" t="s">
        <v>121</v>
      </c>
      <c r="E10">
        <v>1</v>
      </c>
    </row>
    <row r="11" spans="1:5" x14ac:dyDescent="0.25">
      <c r="A11">
        <v>10</v>
      </c>
      <c r="B11" t="s">
        <v>42</v>
      </c>
      <c r="C11">
        <v>15</v>
      </c>
      <c r="D11" t="s">
        <v>121</v>
      </c>
      <c r="E11">
        <v>1</v>
      </c>
    </row>
    <row r="12" spans="1:5" x14ac:dyDescent="0.25">
      <c r="A12">
        <v>11</v>
      </c>
      <c r="B12" t="s">
        <v>43</v>
      </c>
      <c r="C12">
        <v>607</v>
      </c>
      <c r="D12" t="s">
        <v>121</v>
      </c>
      <c r="E12">
        <v>1</v>
      </c>
    </row>
    <row r="13" spans="1:5" x14ac:dyDescent="0.25">
      <c r="A13">
        <v>12</v>
      </c>
      <c r="B13" t="s">
        <v>44</v>
      </c>
      <c r="C13">
        <v>2</v>
      </c>
      <c r="D13" t="s">
        <v>121</v>
      </c>
      <c r="E13">
        <v>1</v>
      </c>
    </row>
    <row r="14" spans="1:5" x14ac:dyDescent="0.25">
      <c r="A14">
        <v>13</v>
      </c>
      <c r="B14" t="s">
        <v>11</v>
      </c>
      <c r="C14">
        <v>3</v>
      </c>
      <c r="D14" t="s">
        <v>121</v>
      </c>
      <c r="E14">
        <v>1</v>
      </c>
    </row>
    <row r="15" spans="1:5" x14ac:dyDescent="0.25">
      <c r="A15">
        <v>14</v>
      </c>
      <c r="B15" t="s">
        <v>45</v>
      </c>
      <c r="C15">
        <v>16</v>
      </c>
      <c r="D15" t="s">
        <v>121</v>
      </c>
      <c r="E15">
        <v>1</v>
      </c>
    </row>
    <row r="16" spans="1:5" x14ac:dyDescent="0.25">
      <c r="A16">
        <v>15</v>
      </c>
      <c r="B16" t="s">
        <v>46</v>
      </c>
      <c r="C16">
        <v>1</v>
      </c>
      <c r="D16" t="s">
        <v>121</v>
      </c>
      <c r="E16">
        <v>1</v>
      </c>
    </row>
    <row r="17" spans="1:5" x14ac:dyDescent="0.25">
      <c r="A17">
        <v>16</v>
      </c>
      <c r="B17" t="s">
        <v>47</v>
      </c>
      <c r="C17">
        <v>17</v>
      </c>
      <c r="D17" t="s">
        <v>121</v>
      </c>
      <c r="E17">
        <v>1</v>
      </c>
    </row>
    <row r="18" spans="1:5" x14ac:dyDescent="0.25">
      <c r="A18">
        <v>1</v>
      </c>
      <c r="B18" t="s">
        <v>36</v>
      </c>
      <c r="C18">
        <v>359</v>
      </c>
      <c r="D18" t="s">
        <v>12</v>
      </c>
      <c r="E18">
        <v>2</v>
      </c>
    </row>
    <row r="19" spans="1:5" x14ac:dyDescent="0.25">
      <c r="A19">
        <v>2</v>
      </c>
      <c r="B19" t="s">
        <v>37</v>
      </c>
      <c r="C19">
        <v>82</v>
      </c>
      <c r="D19" t="s">
        <v>12</v>
      </c>
      <c r="E19">
        <v>2</v>
      </c>
    </row>
    <row r="20" spans="1:5" x14ac:dyDescent="0.25">
      <c r="A20">
        <v>3</v>
      </c>
      <c r="B20" t="s">
        <v>38</v>
      </c>
      <c r="C20">
        <v>34</v>
      </c>
      <c r="D20" t="s">
        <v>12</v>
      </c>
      <c r="E20">
        <v>2</v>
      </c>
    </row>
    <row r="21" spans="1:5" x14ac:dyDescent="0.25">
      <c r="A21">
        <v>4</v>
      </c>
      <c r="B21" t="s">
        <v>39</v>
      </c>
      <c r="C21">
        <v>1</v>
      </c>
      <c r="D21" t="s">
        <v>12</v>
      </c>
      <c r="E21">
        <v>2</v>
      </c>
    </row>
    <row r="22" spans="1:5" x14ac:dyDescent="0.25">
      <c r="A22">
        <v>5</v>
      </c>
      <c r="B22" t="s">
        <v>40</v>
      </c>
      <c r="C22">
        <v>0</v>
      </c>
      <c r="D22" t="s">
        <v>12</v>
      </c>
      <c r="E22">
        <v>2</v>
      </c>
    </row>
    <row r="23" spans="1:5" x14ac:dyDescent="0.25">
      <c r="A23">
        <v>6</v>
      </c>
      <c r="B23" t="s">
        <v>48</v>
      </c>
      <c r="C23">
        <v>1</v>
      </c>
      <c r="D23" t="s">
        <v>12</v>
      </c>
      <c r="E23">
        <v>2</v>
      </c>
    </row>
    <row r="24" spans="1:5" x14ac:dyDescent="0.25">
      <c r="A24">
        <v>7</v>
      </c>
      <c r="B24" t="s">
        <v>122</v>
      </c>
      <c r="C24">
        <v>0</v>
      </c>
      <c r="D24" t="s">
        <v>12</v>
      </c>
      <c r="E24">
        <v>2</v>
      </c>
    </row>
    <row r="25" spans="1:5" x14ac:dyDescent="0.25">
      <c r="A25">
        <v>8</v>
      </c>
      <c r="B25" t="s">
        <v>5</v>
      </c>
      <c r="C25">
        <v>1</v>
      </c>
      <c r="D25" t="s">
        <v>12</v>
      </c>
      <c r="E25">
        <v>2</v>
      </c>
    </row>
    <row r="26" spans="1:5" x14ac:dyDescent="0.25">
      <c r="A26">
        <v>9</v>
      </c>
      <c r="B26" t="s">
        <v>41</v>
      </c>
      <c r="C26">
        <v>2</v>
      </c>
      <c r="D26" t="s">
        <v>12</v>
      </c>
      <c r="E26">
        <v>2</v>
      </c>
    </row>
    <row r="27" spans="1:5" x14ac:dyDescent="0.25">
      <c r="A27">
        <v>10</v>
      </c>
      <c r="B27" t="s">
        <v>42</v>
      </c>
      <c r="C27">
        <v>6</v>
      </c>
      <c r="D27" t="s">
        <v>12</v>
      </c>
      <c r="E27">
        <v>2</v>
      </c>
    </row>
    <row r="28" spans="1:5" x14ac:dyDescent="0.25">
      <c r="A28">
        <v>11</v>
      </c>
      <c r="B28" t="s">
        <v>43</v>
      </c>
      <c r="C28">
        <v>275</v>
      </c>
      <c r="D28" t="s">
        <v>12</v>
      </c>
      <c r="E28">
        <v>2</v>
      </c>
    </row>
    <row r="29" spans="1:5" x14ac:dyDescent="0.25">
      <c r="A29">
        <v>12</v>
      </c>
      <c r="B29" t="s">
        <v>44</v>
      </c>
      <c r="C29">
        <v>0</v>
      </c>
      <c r="D29" t="s">
        <v>12</v>
      </c>
      <c r="E29">
        <v>2</v>
      </c>
    </row>
    <row r="30" spans="1:5" x14ac:dyDescent="0.25">
      <c r="A30">
        <v>13</v>
      </c>
      <c r="B30" t="s">
        <v>11</v>
      </c>
      <c r="C30">
        <v>0</v>
      </c>
      <c r="D30" t="s">
        <v>12</v>
      </c>
      <c r="E30">
        <v>2</v>
      </c>
    </row>
    <row r="31" spans="1:5" x14ac:dyDescent="0.25">
      <c r="A31">
        <v>14</v>
      </c>
      <c r="B31" t="s">
        <v>45</v>
      </c>
      <c r="C31">
        <v>10</v>
      </c>
      <c r="D31" t="s">
        <v>12</v>
      </c>
      <c r="E31">
        <v>2</v>
      </c>
    </row>
    <row r="32" spans="1:5" x14ac:dyDescent="0.25">
      <c r="A32">
        <v>15</v>
      </c>
      <c r="B32" t="s">
        <v>46</v>
      </c>
      <c r="C32">
        <v>1</v>
      </c>
      <c r="D32" t="s">
        <v>12</v>
      </c>
      <c r="E32">
        <v>2</v>
      </c>
    </row>
    <row r="33" spans="1:5" x14ac:dyDescent="0.25">
      <c r="A33">
        <v>16</v>
      </c>
      <c r="B33" t="s">
        <v>47</v>
      </c>
      <c r="C33">
        <v>15</v>
      </c>
      <c r="D33" t="s">
        <v>12</v>
      </c>
      <c r="E33">
        <v>2</v>
      </c>
    </row>
    <row r="34" spans="1:5" x14ac:dyDescent="0.25">
      <c r="A34">
        <v>1</v>
      </c>
      <c r="B34" t="s">
        <v>36</v>
      </c>
      <c r="C34">
        <v>188</v>
      </c>
      <c r="D34" t="s">
        <v>100</v>
      </c>
      <c r="E34">
        <v>3</v>
      </c>
    </row>
    <row r="35" spans="1:5" x14ac:dyDescent="0.25">
      <c r="A35">
        <v>2</v>
      </c>
      <c r="B35" t="s">
        <v>37</v>
      </c>
      <c r="C35">
        <v>22</v>
      </c>
      <c r="D35" t="s">
        <v>100</v>
      </c>
      <c r="E35">
        <v>3</v>
      </c>
    </row>
    <row r="36" spans="1:5" x14ac:dyDescent="0.25">
      <c r="A36">
        <v>3</v>
      </c>
      <c r="B36" t="s">
        <v>38</v>
      </c>
      <c r="C36">
        <v>4</v>
      </c>
      <c r="D36" t="s">
        <v>100</v>
      </c>
      <c r="E36">
        <v>3</v>
      </c>
    </row>
    <row r="37" spans="1:5" x14ac:dyDescent="0.25">
      <c r="A37">
        <v>4</v>
      </c>
      <c r="B37" t="s">
        <v>39</v>
      </c>
      <c r="C37">
        <v>0</v>
      </c>
      <c r="D37" t="s">
        <v>100</v>
      </c>
      <c r="E37">
        <v>3</v>
      </c>
    </row>
    <row r="38" spans="1:5" x14ac:dyDescent="0.25">
      <c r="A38">
        <v>5</v>
      </c>
      <c r="B38" t="s">
        <v>40</v>
      </c>
      <c r="C38">
        <v>0</v>
      </c>
      <c r="D38" t="s">
        <v>100</v>
      </c>
      <c r="E38">
        <v>3</v>
      </c>
    </row>
    <row r="39" spans="1:5" x14ac:dyDescent="0.25">
      <c r="A39">
        <v>6</v>
      </c>
      <c r="B39" t="s">
        <v>48</v>
      </c>
      <c r="C39">
        <v>0</v>
      </c>
      <c r="D39" t="s">
        <v>100</v>
      </c>
      <c r="E39">
        <v>3</v>
      </c>
    </row>
    <row r="40" spans="1:5" x14ac:dyDescent="0.25">
      <c r="A40">
        <v>7</v>
      </c>
      <c r="B40" t="s">
        <v>122</v>
      </c>
      <c r="C40">
        <v>0</v>
      </c>
      <c r="D40" t="s">
        <v>100</v>
      </c>
      <c r="E40">
        <v>3</v>
      </c>
    </row>
    <row r="41" spans="1:5" x14ac:dyDescent="0.25">
      <c r="A41">
        <v>8</v>
      </c>
      <c r="B41" t="s">
        <v>5</v>
      </c>
      <c r="C41">
        <v>0</v>
      </c>
      <c r="D41" t="s">
        <v>100</v>
      </c>
      <c r="E41">
        <v>3</v>
      </c>
    </row>
    <row r="42" spans="1:5" x14ac:dyDescent="0.25">
      <c r="A42">
        <v>9</v>
      </c>
      <c r="B42" t="s">
        <v>41</v>
      </c>
      <c r="C42">
        <v>1</v>
      </c>
      <c r="D42" t="s">
        <v>100</v>
      </c>
      <c r="E42">
        <v>3</v>
      </c>
    </row>
    <row r="43" spans="1:5" x14ac:dyDescent="0.25">
      <c r="A43">
        <v>10</v>
      </c>
      <c r="B43" t="s">
        <v>42</v>
      </c>
      <c r="C43">
        <v>0</v>
      </c>
      <c r="D43" t="s">
        <v>100</v>
      </c>
      <c r="E43">
        <v>3</v>
      </c>
    </row>
    <row r="44" spans="1:5" x14ac:dyDescent="0.25">
      <c r="A44">
        <v>11</v>
      </c>
      <c r="B44" t="s">
        <v>43</v>
      </c>
      <c r="C44">
        <v>3</v>
      </c>
      <c r="D44" t="s">
        <v>100</v>
      </c>
      <c r="E44">
        <v>3</v>
      </c>
    </row>
    <row r="45" spans="1:5" x14ac:dyDescent="0.25">
      <c r="A45">
        <v>12</v>
      </c>
      <c r="B45" t="s">
        <v>44</v>
      </c>
      <c r="C45">
        <v>0</v>
      </c>
      <c r="D45" t="s">
        <v>100</v>
      </c>
      <c r="E45">
        <v>3</v>
      </c>
    </row>
    <row r="46" spans="1:5" x14ac:dyDescent="0.25">
      <c r="A46">
        <v>13</v>
      </c>
      <c r="B46" t="s">
        <v>11</v>
      </c>
      <c r="C46">
        <v>0</v>
      </c>
      <c r="D46" t="s">
        <v>100</v>
      </c>
      <c r="E46">
        <v>3</v>
      </c>
    </row>
    <row r="47" spans="1:5" x14ac:dyDescent="0.25">
      <c r="A47">
        <v>14</v>
      </c>
      <c r="B47" t="s">
        <v>45</v>
      </c>
      <c r="C47">
        <v>0</v>
      </c>
      <c r="D47" t="s">
        <v>100</v>
      </c>
      <c r="E47">
        <v>3</v>
      </c>
    </row>
    <row r="48" spans="1:5" x14ac:dyDescent="0.25">
      <c r="A48">
        <v>15</v>
      </c>
      <c r="B48" t="s">
        <v>46</v>
      </c>
      <c r="C48">
        <v>0</v>
      </c>
      <c r="D48" t="s">
        <v>100</v>
      </c>
      <c r="E48">
        <v>3</v>
      </c>
    </row>
    <row r="49" spans="1:5" x14ac:dyDescent="0.25">
      <c r="A49">
        <v>16</v>
      </c>
      <c r="B49" t="s">
        <v>47</v>
      </c>
      <c r="C49">
        <v>0</v>
      </c>
      <c r="D49" t="s">
        <v>100</v>
      </c>
      <c r="E49">
        <v>3</v>
      </c>
    </row>
    <row r="50" spans="1:5" x14ac:dyDescent="0.25">
      <c r="A50">
        <v>1</v>
      </c>
      <c r="B50" t="s">
        <v>36</v>
      </c>
      <c r="C50">
        <v>28</v>
      </c>
      <c r="D50" t="s">
        <v>89</v>
      </c>
      <c r="E50">
        <v>4</v>
      </c>
    </row>
    <row r="51" spans="1:5" x14ac:dyDescent="0.25">
      <c r="A51">
        <v>2</v>
      </c>
      <c r="B51" t="s">
        <v>37</v>
      </c>
      <c r="C51">
        <v>46</v>
      </c>
      <c r="D51" t="s">
        <v>89</v>
      </c>
      <c r="E51">
        <v>4</v>
      </c>
    </row>
    <row r="52" spans="1:5" x14ac:dyDescent="0.25">
      <c r="A52">
        <v>3</v>
      </c>
      <c r="B52" t="s">
        <v>38</v>
      </c>
      <c r="C52">
        <v>7</v>
      </c>
      <c r="D52" t="s">
        <v>89</v>
      </c>
      <c r="E52">
        <v>4</v>
      </c>
    </row>
    <row r="53" spans="1:5" x14ac:dyDescent="0.25">
      <c r="A53">
        <v>4</v>
      </c>
      <c r="B53" t="s">
        <v>39</v>
      </c>
      <c r="C53">
        <v>1</v>
      </c>
      <c r="D53" t="s">
        <v>89</v>
      </c>
      <c r="E53">
        <v>4</v>
      </c>
    </row>
    <row r="54" spans="1:5" x14ac:dyDescent="0.25">
      <c r="A54">
        <v>5</v>
      </c>
      <c r="B54" t="s">
        <v>40</v>
      </c>
      <c r="C54">
        <v>0</v>
      </c>
      <c r="D54" t="s">
        <v>89</v>
      </c>
      <c r="E54">
        <v>4</v>
      </c>
    </row>
    <row r="55" spans="1:5" x14ac:dyDescent="0.25">
      <c r="A55">
        <v>6</v>
      </c>
      <c r="B55" t="s">
        <v>48</v>
      </c>
      <c r="C55">
        <v>0</v>
      </c>
      <c r="D55" t="s">
        <v>89</v>
      </c>
      <c r="E55">
        <v>4</v>
      </c>
    </row>
    <row r="56" spans="1:5" x14ac:dyDescent="0.25">
      <c r="A56">
        <v>7</v>
      </c>
      <c r="B56" t="s">
        <v>122</v>
      </c>
      <c r="C56">
        <v>0</v>
      </c>
      <c r="D56" t="s">
        <v>89</v>
      </c>
      <c r="E56">
        <v>4</v>
      </c>
    </row>
    <row r="57" spans="1:5" x14ac:dyDescent="0.25">
      <c r="A57">
        <v>8</v>
      </c>
      <c r="B57" t="s">
        <v>5</v>
      </c>
      <c r="C57">
        <v>0</v>
      </c>
      <c r="D57" t="s">
        <v>89</v>
      </c>
      <c r="E57">
        <v>4</v>
      </c>
    </row>
    <row r="58" spans="1:5" x14ac:dyDescent="0.25">
      <c r="A58">
        <v>9</v>
      </c>
      <c r="B58" t="s">
        <v>41</v>
      </c>
      <c r="C58">
        <v>1</v>
      </c>
      <c r="D58" t="s">
        <v>89</v>
      </c>
      <c r="E58">
        <v>4</v>
      </c>
    </row>
    <row r="59" spans="1:5" x14ac:dyDescent="0.25">
      <c r="A59">
        <v>10</v>
      </c>
      <c r="B59" t="s">
        <v>42</v>
      </c>
      <c r="C59">
        <v>1</v>
      </c>
      <c r="D59" t="s">
        <v>89</v>
      </c>
      <c r="E59">
        <v>4</v>
      </c>
    </row>
    <row r="60" spans="1:5" x14ac:dyDescent="0.25">
      <c r="A60">
        <v>11</v>
      </c>
      <c r="B60" t="s">
        <v>43</v>
      </c>
      <c r="C60">
        <v>18</v>
      </c>
      <c r="D60" t="s">
        <v>89</v>
      </c>
      <c r="E60">
        <v>4</v>
      </c>
    </row>
    <row r="61" spans="1:5" x14ac:dyDescent="0.25">
      <c r="A61">
        <v>12</v>
      </c>
      <c r="B61" t="s">
        <v>44</v>
      </c>
      <c r="C61">
        <v>0</v>
      </c>
      <c r="D61" t="s">
        <v>89</v>
      </c>
      <c r="E61">
        <v>4</v>
      </c>
    </row>
    <row r="62" spans="1:5" x14ac:dyDescent="0.25">
      <c r="A62">
        <v>13</v>
      </c>
      <c r="B62" t="s">
        <v>11</v>
      </c>
      <c r="C62">
        <v>1</v>
      </c>
      <c r="D62" t="s">
        <v>89</v>
      </c>
      <c r="E62">
        <v>4</v>
      </c>
    </row>
    <row r="63" spans="1:5" x14ac:dyDescent="0.25">
      <c r="A63">
        <v>14</v>
      </c>
      <c r="B63" t="s">
        <v>45</v>
      </c>
      <c r="C63">
        <v>0</v>
      </c>
      <c r="D63" t="s">
        <v>89</v>
      </c>
      <c r="E63">
        <v>4</v>
      </c>
    </row>
    <row r="64" spans="1:5" x14ac:dyDescent="0.25">
      <c r="A64">
        <v>15</v>
      </c>
      <c r="B64" t="s">
        <v>46</v>
      </c>
      <c r="C64">
        <v>0</v>
      </c>
      <c r="D64" t="s">
        <v>89</v>
      </c>
      <c r="E64">
        <v>4</v>
      </c>
    </row>
    <row r="65" spans="1:5" x14ac:dyDescent="0.25">
      <c r="A65">
        <v>16</v>
      </c>
      <c r="B65" t="s">
        <v>47</v>
      </c>
      <c r="C65">
        <v>0</v>
      </c>
      <c r="D65" t="s">
        <v>89</v>
      </c>
      <c r="E65">
        <v>4</v>
      </c>
    </row>
    <row r="66" spans="1:5" x14ac:dyDescent="0.25">
      <c r="A66">
        <v>1</v>
      </c>
      <c r="B66" t="s">
        <v>36</v>
      </c>
      <c r="C66">
        <v>15</v>
      </c>
      <c r="D66" t="s">
        <v>123</v>
      </c>
      <c r="E66">
        <v>5</v>
      </c>
    </row>
    <row r="67" spans="1:5" x14ac:dyDescent="0.25">
      <c r="A67">
        <v>2</v>
      </c>
      <c r="B67" t="s">
        <v>37</v>
      </c>
      <c r="C67">
        <v>2</v>
      </c>
      <c r="D67" t="s">
        <v>123</v>
      </c>
      <c r="E67">
        <v>5</v>
      </c>
    </row>
    <row r="68" spans="1:5" x14ac:dyDescent="0.25">
      <c r="A68">
        <v>3</v>
      </c>
      <c r="B68" t="s">
        <v>38</v>
      </c>
      <c r="C68">
        <v>0</v>
      </c>
      <c r="D68" t="s">
        <v>123</v>
      </c>
      <c r="E68">
        <v>5</v>
      </c>
    </row>
    <row r="69" spans="1:5" x14ac:dyDescent="0.25">
      <c r="A69">
        <v>4</v>
      </c>
      <c r="B69" t="s">
        <v>39</v>
      </c>
      <c r="C69">
        <v>0</v>
      </c>
      <c r="D69" t="s">
        <v>123</v>
      </c>
      <c r="E69">
        <v>5</v>
      </c>
    </row>
    <row r="70" spans="1:5" x14ac:dyDescent="0.25">
      <c r="A70">
        <v>5</v>
      </c>
      <c r="B70" t="s">
        <v>40</v>
      </c>
      <c r="C70">
        <v>0</v>
      </c>
      <c r="D70" t="s">
        <v>123</v>
      </c>
      <c r="E70">
        <v>5</v>
      </c>
    </row>
    <row r="71" spans="1:5" x14ac:dyDescent="0.25">
      <c r="A71">
        <v>6</v>
      </c>
      <c r="B71" t="s">
        <v>48</v>
      </c>
      <c r="C71">
        <v>0</v>
      </c>
      <c r="D71" t="s">
        <v>123</v>
      </c>
      <c r="E71">
        <v>5</v>
      </c>
    </row>
    <row r="72" spans="1:5" x14ac:dyDescent="0.25">
      <c r="A72">
        <v>7</v>
      </c>
      <c r="B72" t="s">
        <v>122</v>
      </c>
      <c r="C72">
        <v>0</v>
      </c>
      <c r="D72" t="s">
        <v>123</v>
      </c>
      <c r="E72">
        <v>5</v>
      </c>
    </row>
    <row r="73" spans="1:5" x14ac:dyDescent="0.25">
      <c r="A73">
        <v>8</v>
      </c>
      <c r="B73" t="s">
        <v>5</v>
      </c>
      <c r="C73">
        <v>0</v>
      </c>
      <c r="D73" t="s">
        <v>123</v>
      </c>
      <c r="E73">
        <v>5</v>
      </c>
    </row>
    <row r="74" spans="1:5" x14ac:dyDescent="0.25">
      <c r="A74">
        <v>9</v>
      </c>
      <c r="B74" t="s">
        <v>41</v>
      </c>
      <c r="C74">
        <v>1</v>
      </c>
      <c r="D74" t="s">
        <v>123</v>
      </c>
      <c r="E74">
        <v>5</v>
      </c>
    </row>
    <row r="75" spans="1:5" x14ac:dyDescent="0.25">
      <c r="A75">
        <v>10</v>
      </c>
      <c r="B75" t="s">
        <v>42</v>
      </c>
      <c r="C75">
        <v>2</v>
      </c>
      <c r="D75" t="s">
        <v>123</v>
      </c>
      <c r="E75">
        <v>5</v>
      </c>
    </row>
    <row r="76" spans="1:5" x14ac:dyDescent="0.25">
      <c r="A76">
        <v>11</v>
      </c>
      <c r="B76" t="s">
        <v>43</v>
      </c>
      <c r="C76">
        <v>22</v>
      </c>
      <c r="D76" t="s">
        <v>123</v>
      </c>
      <c r="E76">
        <v>5</v>
      </c>
    </row>
    <row r="77" spans="1:5" x14ac:dyDescent="0.25">
      <c r="A77">
        <v>12</v>
      </c>
      <c r="B77" t="s">
        <v>44</v>
      </c>
      <c r="C77">
        <v>0</v>
      </c>
      <c r="D77" t="s">
        <v>123</v>
      </c>
      <c r="E77">
        <v>5</v>
      </c>
    </row>
    <row r="78" spans="1:5" x14ac:dyDescent="0.25">
      <c r="A78">
        <v>13</v>
      </c>
      <c r="B78" t="s">
        <v>11</v>
      </c>
      <c r="C78">
        <v>0</v>
      </c>
      <c r="D78" t="s">
        <v>123</v>
      </c>
      <c r="E78">
        <v>5</v>
      </c>
    </row>
    <row r="79" spans="1:5" x14ac:dyDescent="0.25">
      <c r="A79">
        <v>14</v>
      </c>
      <c r="B79" t="s">
        <v>45</v>
      </c>
      <c r="C79">
        <v>0</v>
      </c>
      <c r="D79" t="s">
        <v>123</v>
      </c>
      <c r="E79">
        <v>5</v>
      </c>
    </row>
    <row r="80" spans="1:5" x14ac:dyDescent="0.25">
      <c r="A80">
        <v>15</v>
      </c>
      <c r="B80" t="s">
        <v>46</v>
      </c>
      <c r="C80">
        <v>0</v>
      </c>
      <c r="D80" t="s">
        <v>123</v>
      </c>
      <c r="E80">
        <v>5</v>
      </c>
    </row>
    <row r="81" spans="1:5" x14ac:dyDescent="0.25">
      <c r="A81">
        <v>16</v>
      </c>
      <c r="B81" t="s">
        <v>47</v>
      </c>
      <c r="C81">
        <v>0</v>
      </c>
      <c r="D81" t="s">
        <v>123</v>
      </c>
      <c r="E81">
        <v>5</v>
      </c>
    </row>
    <row r="82" spans="1:5" x14ac:dyDescent="0.25">
      <c r="A82">
        <v>1</v>
      </c>
      <c r="B82" t="s">
        <v>36</v>
      </c>
      <c r="C82">
        <v>0</v>
      </c>
      <c r="D82" t="s">
        <v>41</v>
      </c>
      <c r="E82">
        <v>6</v>
      </c>
    </row>
    <row r="83" spans="1:5" x14ac:dyDescent="0.25">
      <c r="A83">
        <v>2</v>
      </c>
      <c r="B83" t="s">
        <v>37</v>
      </c>
      <c r="C83">
        <v>0</v>
      </c>
      <c r="D83" t="s">
        <v>41</v>
      </c>
      <c r="E83">
        <v>6</v>
      </c>
    </row>
    <row r="84" spans="1:5" x14ac:dyDescent="0.25">
      <c r="A84">
        <v>3</v>
      </c>
      <c r="B84" t="s">
        <v>38</v>
      </c>
      <c r="C84">
        <v>0</v>
      </c>
      <c r="D84" t="s">
        <v>41</v>
      </c>
      <c r="E84">
        <v>6</v>
      </c>
    </row>
    <row r="85" spans="1:5" x14ac:dyDescent="0.25">
      <c r="A85">
        <v>4</v>
      </c>
      <c r="B85" t="s">
        <v>39</v>
      </c>
      <c r="C85">
        <v>0</v>
      </c>
      <c r="D85" t="s">
        <v>41</v>
      </c>
      <c r="E85">
        <v>6</v>
      </c>
    </row>
    <row r="86" spans="1:5" x14ac:dyDescent="0.25">
      <c r="A86">
        <v>5</v>
      </c>
      <c r="B86" t="s">
        <v>40</v>
      </c>
      <c r="C86">
        <v>0</v>
      </c>
      <c r="D86" t="s">
        <v>41</v>
      </c>
      <c r="E86">
        <v>6</v>
      </c>
    </row>
    <row r="87" spans="1:5" x14ac:dyDescent="0.25">
      <c r="A87">
        <v>6</v>
      </c>
      <c r="B87" t="s">
        <v>48</v>
      </c>
      <c r="C87">
        <v>0</v>
      </c>
      <c r="D87" t="s">
        <v>41</v>
      </c>
      <c r="E87">
        <v>6</v>
      </c>
    </row>
    <row r="88" spans="1:5" x14ac:dyDescent="0.25">
      <c r="A88">
        <v>7</v>
      </c>
      <c r="B88" t="s">
        <v>122</v>
      </c>
      <c r="C88">
        <v>0</v>
      </c>
      <c r="D88" t="s">
        <v>41</v>
      </c>
      <c r="E88">
        <v>6</v>
      </c>
    </row>
    <row r="89" spans="1:5" x14ac:dyDescent="0.25">
      <c r="A89">
        <v>8</v>
      </c>
      <c r="B89" t="s">
        <v>5</v>
      </c>
      <c r="C89">
        <v>0</v>
      </c>
      <c r="D89" t="s">
        <v>41</v>
      </c>
      <c r="E89">
        <v>6</v>
      </c>
    </row>
    <row r="90" spans="1:5" x14ac:dyDescent="0.25">
      <c r="A90">
        <v>9</v>
      </c>
      <c r="B90" t="s">
        <v>41</v>
      </c>
      <c r="C90">
        <v>0</v>
      </c>
      <c r="D90" t="s">
        <v>41</v>
      </c>
      <c r="E90">
        <v>6</v>
      </c>
    </row>
    <row r="91" spans="1:5" x14ac:dyDescent="0.25">
      <c r="A91">
        <v>10</v>
      </c>
      <c r="B91" t="s">
        <v>42</v>
      </c>
      <c r="C91">
        <v>0</v>
      </c>
      <c r="D91" t="s">
        <v>41</v>
      </c>
      <c r="E91">
        <v>6</v>
      </c>
    </row>
    <row r="92" spans="1:5" x14ac:dyDescent="0.25">
      <c r="A92">
        <v>11</v>
      </c>
      <c r="B92" t="s">
        <v>43</v>
      </c>
      <c r="C92">
        <v>0</v>
      </c>
      <c r="D92" t="s">
        <v>41</v>
      </c>
      <c r="E92">
        <v>6</v>
      </c>
    </row>
    <row r="93" spans="1:5" x14ac:dyDescent="0.25">
      <c r="A93">
        <v>12</v>
      </c>
      <c r="B93" t="s">
        <v>44</v>
      </c>
      <c r="C93">
        <v>0</v>
      </c>
      <c r="D93" t="s">
        <v>41</v>
      </c>
      <c r="E93">
        <v>6</v>
      </c>
    </row>
    <row r="94" spans="1:5" x14ac:dyDescent="0.25">
      <c r="A94">
        <v>13</v>
      </c>
      <c r="B94" t="s">
        <v>11</v>
      </c>
      <c r="C94">
        <v>0</v>
      </c>
      <c r="D94" t="s">
        <v>41</v>
      </c>
      <c r="E94">
        <v>6</v>
      </c>
    </row>
    <row r="95" spans="1:5" x14ac:dyDescent="0.25">
      <c r="A95">
        <v>14</v>
      </c>
      <c r="B95" t="s">
        <v>45</v>
      </c>
      <c r="C95">
        <v>0</v>
      </c>
      <c r="D95" t="s">
        <v>41</v>
      </c>
      <c r="E95">
        <v>6</v>
      </c>
    </row>
    <row r="96" spans="1:5" x14ac:dyDescent="0.25">
      <c r="A96">
        <v>15</v>
      </c>
      <c r="B96" t="s">
        <v>46</v>
      </c>
      <c r="C96">
        <v>0</v>
      </c>
      <c r="D96" t="s">
        <v>41</v>
      </c>
      <c r="E96">
        <v>6</v>
      </c>
    </row>
    <row r="97" spans="1:5" x14ac:dyDescent="0.25">
      <c r="A97">
        <v>16</v>
      </c>
      <c r="B97" t="s">
        <v>47</v>
      </c>
      <c r="C97">
        <v>0</v>
      </c>
      <c r="D97" t="s">
        <v>41</v>
      </c>
      <c r="E97">
        <v>6</v>
      </c>
    </row>
    <row r="98" spans="1:5" x14ac:dyDescent="0.25">
      <c r="A98">
        <v>1</v>
      </c>
      <c r="B98" t="s">
        <v>36</v>
      </c>
      <c r="C98">
        <v>0</v>
      </c>
      <c r="D98" t="s">
        <v>5</v>
      </c>
      <c r="E98">
        <v>7</v>
      </c>
    </row>
    <row r="99" spans="1:5" x14ac:dyDescent="0.25">
      <c r="A99">
        <v>2</v>
      </c>
      <c r="B99" t="s">
        <v>37</v>
      </c>
      <c r="C99">
        <v>0</v>
      </c>
      <c r="D99" t="s">
        <v>5</v>
      </c>
      <c r="E99">
        <v>7</v>
      </c>
    </row>
    <row r="100" spans="1:5" x14ac:dyDescent="0.25">
      <c r="A100">
        <v>3</v>
      </c>
      <c r="B100" t="s">
        <v>38</v>
      </c>
      <c r="C100">
        <v>0</v>
      </c>
      <c r="D100" t="s">
        <v>5</v>
      </c>
      <c r="E100">
        <v>7</v>
      </c>
    </row>
    <row r="101" spans="1:5" x14ac:dyDescent="0.25">
      <c r="A101">
        <v>4</v>
      </c>
      <c r="B101" t="s">
        <v>39</v>
      </c>
      <c r="C101">
        <v>0</v>
      </c>
      <c r="D101" t="s">
        <v>5</v>
      </c>
      <c r="E101">
        <v>7</v>
      </c>
    </row>
    <row r="102" spans="1:5" x14ac:dyDescent="0.25">
      <c r="A102">
        <v>5</v>
      </c>
      <c r="B102" t="s">
        <v>40</v>
      </c>
      <c r="C102">
        <v>0</v>
      </c>
      <c r="D102" t="s">
        <v>5</v>
      </c>
      <c r="E102">
        <v>7</v>
      </c>
    </row>
    <row r="103" spans="1:5" x14ac:dyDescent="0.25">
      <c r="A103">
        <v>6</v>
      </c>
      <c r="B103" t="s">
        <v>48</v>
      </c>
      <c r="C103">
        <v>0</v>
      </c>
      <c r="D103" t="s">
        <v>5</v>
      </c>
      <c r="E103">
        <v>7</v>
      </c>
    </row>
    <row r="104" spans="1:5" x14ac:dyDescent="0.25">
      <c r="A104">
        <v>7</v>
      </c>
      <c r="B104" t="s">
        <v>122</v>
      </c>
      <c r="C104">
        <v>0</v>
      </c>
      <c r="D104" t="s">
        <v>5</v>
      </c>
      <c r="E104">
        <v>7</v>
      </c>
    </row>
    <row r="105" spans="1:5" x14ac:dyDescent="0.25">
      <c r="A105">
        <v>8</v>
      </c>
      <c r="B105" t="s">
        <v>5</v>
      </c>
      <c r="C105">
        <v>2</v>
      </c>
      <c r="D105" t="s">
        <v>5</v>
      </c>
      <c r="E105">
        <v>7</v>
      </c>
    </row>
    <row r="106" spans="1:5" x14ac:dyDescent="0.25">
      <c r="A106">
        <v>9</v>
      </c>
      <c r="B106" t="s">
        <v>41</v>
      </c>
      <c r="C106">
        <v>0</v>
      </c>
      <c r="D106" t="s">
        <v>5</v>
      </c>
      <c r="E106">
        <v>7</v>
      </c>
    </row>
    <row r="107" spans="1:5" x14ac:dyDescent="0.25">
      <c r="A107">
        <v>10</v>
      </c>
      <c r="B107" t="s">
        <v>42</v>
      </c>
      <c r="C107">
        <v>0</v>
      </c>
      <c r="D107" t="s">
        <v>5</v>
      </c>
      <c r="E107">
        <v>7</v>
      </c>
    </row>
    <row r="108" spans="1:5" x14ac:dyDescent="0.25">
      <c r="A108">
        <v>11</v>
      </c>
      <c r="B108" t="s">
        <v>43</v>
      </c>
      <c r="C108">
        <v>0</v>
      </c>
      <c r="D108" t="s">
        <v>5</v>
      </c>
      <c r="E108">
        <v>7</v>
      </c>
    </row>
    <row r="109" spans="1:5" x14ac:dyDescent="0.25">
      <c r="A109">
        <v>12</v>
      </c>
      <c r="B109" t="s">
        <v>44</v>
      </c>
      <c r="C109">
        <v>0</v>
      </c>
      <c r="D109" t="s">
        <v>5</v>
      </c>
      <c r="E109">
        <v>7</v>
      </c>
    </row>
    <row r="110" spans="1:5" x14ac:dyDescent="0.25">
      <c r="A110">
        <v>13</v>
      </c>
      <c r="B110" t="s">
        <v>11</v>
      </c>
      <c r="C110">
        <v>0</v>
      </c>
      <c r="D110" t="s">
        <v>5</v>
      </c>
      <c r="E110">
        <v>7</v>
      </c>
    </row>
    <row r="111" spans="1:5" x14ac:dyDescent="0.25">
      <c r="A111">
        <v>14</v>
      </c>
      <c r="B111" t="s">
        <v>45</v>
      </c>
      <c r="C111">
        <v>0</v>
      </c>
      <c r="D111" t="s">
        <v>5</v>
      </c>
      <c r="E111">
        <v>7</v>
      </c>
    </row>
    <row r="112" spans="1:5" x14ac:dyDescent="0.25">
      <c r="A112">
        <v>15</v>
      </c>
      <c r="B112" t="s">
        <v>46</v>
      </c>
      <c r="C112">
        <v>0</v>
      </c>
      <c r="D112" t="s">
        <v>5</v>
      </c>
      <c r="E112">
        <v>7</v>
      </c>
    </row>
    <row r="113" spans="1:5" x14ac:dyDescent="0.25">
      <c r="A113">
        <v>16</v>
      </c>
      <c r="B113" t="s">
        <v>47</v>
      </c>
      <c r="C113">
        <v>0</v>
      </c>
      <c r="D113" t="s">
        <v>5</v>
      </c>
      <c r="E113">
        <v>7</v>
      </c>
    </row>
    <row r="114" spans="1:5" x14ac:dyDescent="0.25">
      <c r="A114">
        <v>1</v>
      </c>
      <c r="B114" t="s">
        <v>36</v>
      </c>
      <c r="C114">
        <v>1037</v>
      </c>
      <c r="D114" t="s">
        <v>88</v>
      </c>
      <c r="E114">
        <v>8</v>
      </c>
    </row>
    <row r="115" spans="1:5" x14ac:dyDescent="0.25">
      <c r="A115">
        <v>2</v>
      </c>
      <c r="B115" t="s">
        <v>37</v>
      </c>
      <c r="C115">
        <v>184</v>
      </c>
      <c r="D115" t="s">
        <v>88</v>
      </c>
      <c r="E115">
        <v>8</v>
      </c>
    </row>
    <row r="116" spans="1:5" x14ac:dyDescent="0.25">
      <c r="A116">
        <v>3</v>
      </c>
      <c r="B116" t="s">
        <v>38</v>
      </c>
      <c r="C116">
        <v>63</v>
      </c>
      <c r="D116" t="s">
        <v>88</v>
      </c>
      <c r="E116">
        <v>8</v>
      </c>
    </row>
    <row r="117" spans="1:5" x14ac:dyDescent="0.25">
      <c r="A117">
        <v>4</v>
      </c>
      <c r="B117" t="s">
        <v>39</v>
      </c>
      <c r="C117">
        <v>2</v>
      </c>
      <c r="D117" t="s">
        <v>88</v>
      </c>
      <c r="E117">
        <v>8</v>
      </c>
    </row>
    <row r="118" spans="1:5" x14ac:dyDescent="0.25">
      <c r="A118">
        <v>5</v>
      </c>
      <c r="B118" t="s">
        <v>40</v>
      </c>
      <c r="C118">
        <v>0</v>
      </c>
      <c r="D118" t="s">
        <v>88</v>
      </c>
      <c r="E118">
        <v>8</v>
      </c>
    </row>
    <row r="119" spans="1:5" x14ac:dyDescent="0.25">
      <c r="A119">
        <v>6</v>
      </c>
      <c r="B119" t="s">
        <v>48</v>
      </c>
      <c r="C119">
        <v>1</v>
      </c>
      <c r="D119" t="s">
        <v>88</v>
      </c>
      <c r="E119">
        <v>8</v>
      </c>
    </row>
    <row r="120" spans="1:5" x14ac:dyDescent="0.25">
      <c r="A120">
        <v>7</v>
      </c>
      <c r="B120" t="s">
        <v>122</v>
      </c>
      <c r="C120">
        <v>0</v>
      </c>
      <c r="D120" t="s">
        <v>88</v>
      </c>
      <c r="E120">
        <v>8</v>
      </c>
    </row>
    <row r="121" spans="1:5" x14ac:dyDescent="0.25">
      <c r="A121" s="2">
        <v>8</v>
      </c>
      <c r="B121" s="2" t="s">
        <v>5</v>
      </c>
      <c r="C121" s="2">
        <v>4</v>
      </c>
      <c r="D121" s="2" t="s">
        <v>88</v>
      </c>
      <c r="E121" s="2">
        <v>8</v>
      </c>
    </row>
    <row r="122" spans="1:5" x14ac:dyDescent="0.25">
      <c r="A122" s="2">
        <v>9</v>
      </c>
      <c r="B122" s="2" t="s">
        <v>41</v>
      </c>
      <c r="C122" s="2">
        <v>5</v>
      </c>
      <c r="D122" s="2" t="s">
        <v>88</v>
      </c>
      <c r="E122" s="2">
        <v>8</v>
      </c>
    </row>
    <row r="123" spans="1:5" x14ac:dyDescent="0.25">
      <c r="A123" s="2">
        <v>10</v>
      </c>
      <c r="B123" s="2" t="s">
        <v>42</v>
      </c>
      <c r="C123" s="2">
        <v>21</v>
      </c>
      <c r="D123" s="2" t="s">
        <v>88</v>
      </c>
      <c r="E123" s="2">
        <v>8</v>
      </c>
    </row>
    <row r="124" spans="1:5" x14ac:dyDescent="0.25">
      <c r="A124" s="2">
        <v>11</v>
      </c>
      <c r="B124" s="2" t="s">
        <v>43</v>
      </c>
      <c r="C124" s="2">
        <v>508</v>
      </c>
      <c r="D124" s="2" t="s">
        <v>88</v>
      </c>
      <c r="E124" s="2">
        <v>8</v>
      </c>
    </row>
    <row r="125" spans="1:5" x14ac:dyDescent="0.25">
      <c r="A125" s="2">
        <v>12</v>
      </c>
      <c r="B125" s="2" t="s">
        <v>44</v>
      </c>
      <c r="C125" s="2">
        <v>0</v>
      </c>
      <c r="D125" s="2" t="s">
        <v>88</v>
      </c>
      <c r="E125" s="2">
        <v>8</v>
      </c>
    </row>
    <row r="126" spans="1:5" x14ac:dyDescent="0.25">
      <c r="A126" s="2">
        <v>13</v>
      </c>
      <c r="B126" s="2" t="s">
        <v>11</v>
      </c>
      <c r="C126" s="2">
        <v>1</v>
      </c>
      <c r="D126" s="2" t="s">
        <v>88</v>
      </c>
      <c r="E126" s="2">
        <v>8</v>
      </c>
    </row>
    <row r="127" spans="1:5" x14ac:dyDescent="0.25">
      <c r="A127" s="2">
        <v>14</v>
      </c>
      <c r="B127" s="2" t="s">
        <v>45</v>
      </c>
      <c r="C127" s="2">
        <v>14</v>
      </c>
      <c r="D127" s="2" t="s">
        <v>88</v>
      </c>
      <c r="E127" s="2">
        <v>8</v>
      </c>
    </row>
    <row r="128" spans="1:5" x14ac:dyDescent="0.25">
      <c r="A128" s="2">
        <v>15</v>
      </c>
      <c r="B128" s="2" t="s">
        <v>46</v>
      </c>
      <c r="C128" s="2">
        <v>2</v>
      </c>
      <c r="D128" s="2" t="s">
        <v>88</v>
      </c>
      <c r="E128" s="2">
        <v>8</v>
      </c>
    </row>
    <row r="129" spans="1:5" x14ac:dyDescent="0.25">
      <c r="A129" s="2">
        <v>16</v>
      </c>
      <c r="B129" s="2" t="s">
        <v>47</v>
      </c>
      <c r="C129" s="2">
        <v>16</v>
      </c>
      <c r="D129" s="2" t="s">
        <v>88</v>
      </c>
      <c r="E129" s="2">
        <v>8</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101</v>
      </c>
      <c r="B1" t="s">
        <v>106</v>
      </c>
      <c r="C1" t="s">
        <v>3</v>
      </c>
      <c r="D1" t="s">
        <v>116</v>
      </c>
    </row>
    <row r="2" spans="1:4" x14ac:dyDescent="0.25">
      <c r="A2">
        <v>1</v>
      </c>
      <c r="B2">
        <v>50</v>
      </c>
      <c r="C2" t="s">
        <v>90</v>
      </c>
      <c r="D2" t="s">
        <v>4</v>
      </c>
    </row>
    <row r="3" spans="1:4" x14ac:dyDescent="0.25">
      <c r="A3">
        <v>2</v>
      </c>
      <c r="B3">
        <v>30</v>
      </c>
      <c r="C3" t="s">
        <v>90</v>
      </c>
      <c r="D3" t="s">
        <v>91</v>
      </c>
    </row>
    <row r="4" spans="1:4" x14ac:dyDescent="0.25">
      <c r="A4">
        <v>3</v>
      </c>
      <c r="B4">
        <v>1</v>
      </c>
      <c r="C4" t="s">
        <v>90</v>
      </c>
      <c r="D4" t="s">
        <v>92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101</v>
      </c>
      <c r="B1" t="s">
        <v>137</v>
      </c>
      <c r="C1" t="s">
        <v>106</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85</v>
      </c>
      <c r="C5">
        <v>97</v>
      </c>
    </row>
    <row r="6" spans="1:3" x14ac:dyDescent="0.25">
      <c r="A6">
        <v>5</v>
      </c>
      <c r="B6" t="s">
        <v>86</v>
      </c>
      <c r="C6">
        <v>0</v>
      </c>
    </row>
    <row r="7" spans="1:3" x14ac:dyDescent="0.25">
      <c r="A7">
        <v>6</v>
      </c>
      <c r="B7" t="s">
        <v>138</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87</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101</v>
      </c>
      <c r="B1" t="s">
        <v>133</v>
      </c>
      <c r="C1" t="s">
        <v>32</v>
      </c>
      <c r="D1" t="s">
        <v>134</v>
      </c>
    </row>
    <row r="2" spans="1:4" x14ac:dyDescent="0.25">
      <c r="A2">
        <v>1</v>
      </c>
      <c r="B2" t="s">
        <v>135</v>
      </c>
      <c r="C2">
        <v>50482</v>
      </c>
      <c r="D2">
        <v>62016</v>
      </c>
    </row>
    <row r="3" spans="1:4" x14ac:dyDescent="0.25">
      <c r="A3">
        <v>2</v>
      </c>
      <c r="B3" t="s">
        <v>136</v>
      </c>
      <c r="C3">
        <v>2011</v>
      </c>
      <c r="D3">
        <v>2194</v>
      </c>
    </row>
    <row r="4" spans="1:4" x14ac:dyDescent="0.25">
      <c r="A4">
        <v>3</v>
      </c>
      <c r="B4" t="s">
        <v>22</v>
      </c>
      <c r="C4">
        <v>1435</v>
      </c>
      <c r="D4">
        <v>1252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F26" sqref="F26"/>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101</v>
      </c>
      <c r="B1" t="s">
        <v>102</v>
      </c>
      <c r="C1" t="s">
        <v>103</v>
      </c>
      <c r="D1" t="s">
        <v>104</v>
      </c>
      <c r="E1" t="s">
        <v>105</v>
      </c>
      <c r="F1" t="s">
        <v>106</v>
      </c>
      <c r="G1" t="s">
        <v>107</v>
      </c>
    </row>
    <row r="2" spans="1:7" x14ac:dyDescent="0.25">
      <c r="A2">
        <v>1</v>
      </c>
      <c r="B2" t="s">
        <v>129</v>
      </c>
      <c r="C2" t="s">
        <v>33</v>
      </c>
      <c r="D2" t="s">
        <v>32</v>
      </c>
      <c r="E2">
        <v>1</v>
      </c>
      <c r="F2">
        <v>355</v>
      </c>
      <c r="G2">
        <v>1</v>
      </c>
    </row>
    <row r="3" spans="1:7" x14ac:dyDescent="0.25">
      <c r="A3">
        <v>2</v>
      </c>
      <c r="B3" t="s">
        <v>128</v>
      </c>
      <c r="C3" t="s">
        <v>33</v>
      </c>
      <c r="D3" t="s">
        <v>32</v>
      </c>
      <c r="E3">
        <v>1</v>
      </c>
      <c r="F3">
        <v>81</v>
      </c>
      <c r="G3">
        <v>1</v>
      </c>
    </row>
    <row r="4" spans="1:7" x14ac:dyDescent="0.25">
      <c r="A4">
        <v>3</v>
      </c>
      <c r="B4" t="s">
        <v>145</v>
      </c>
      <c r="C4" t="s">
        <v>33</v>
      </c>
      <c r="D4" t="s">
        <v>32</v>
      </c>
      <c r="E4">
        <v>1</v>
      </c>
      <c r="F4">
        <v>14</v>
      </c>
      <c r="G4">
        <v>1</v>
      </c>
    </row>
    <row r="5" spans="1:7" x14ac:dyDescent="0.25">
      <c r="A5">
        <v>4</v>
      </c>
      <c r="B5" t="s">
        <v>146</v>
      </c>
      <c r="C5" t="s">
        <v>33</v>
      </c>
      <c r="D5" t="s">
        <v>32</v>
      </c>
      <c r="E5">
        <v>1</v>
      </c>
      <c r="F5">
        <v>29</v>
      </c>
      <c r="G5">
        <v>1</v>
      </c>
    </row>
    <row r="6" spans="1:7" x14ac:dyDescent="0.25">
      <c r="A6">
        <v>5</v>
      </c>
      <c r="B6" t="s">
        <v>154</v>
      </c>
      <c r="C6" t="s">
        <v>33</v>
      </c>
      <c r="D6" t="s">
        <v>32</v>
      </c>
      <c r="E6">
        <v>1</v>
      </c>
      <c r="F6">
        <v>13</v>
      </c>
      <c r="G6">
        <v>1</v>
      </c>
    </row>
    <row r="7" spans="1:7" x14ac:dyDescent="0.25">
      <c r="A7">
        <v>6</v>
      </c>
      <c r="B7" t="s">
        <v>108</v>
      </c>
      <c r="C7" t="s">
        <v>33</v>
      </c>
      <c r="D7" t="s">
        <v>32</v>
      </c>
      <c r="E7">
        <v>1</v>
      </c>
      <c r="F7">
        <v>43</v>
      </c>
      <c r="G7">
        <v>1</v>
      </c>
    </row>
    <row r="8" spans="1:7" x14ac:dyDescent="0.25">
      <c r="A8">
        <v>1</v>
      </c>
      <c r="B8" t="s">
        <v>129</v>
      </c>
      <c r="C8" t="s">
        <v>33</v>
      </c>
      <c r="D8" t="s">
        <v>10</v>
      </c>
      <c r="E8">
        <v>2</v>
      </c>
      <c r="F8">
        <v>1157</v>
      </c>
      <c r="G8">
        <v>1</v>
      </c>
    </row>
    <row r="9" spans="1:7" x14ac:dyDescent="0.25">
      <c r="A9">
        <v>2</v>
      </c>
      <c r="B9" t="s">
        <v>128</v>
      </c>
      <c r="C9" t="s">
        <v>33</v>
      </c>
      <c r="D9" t="s">
        <v>10</v>
      </c>
      <c r="E9">
        <v>2</v>
      </c>
      <c r="F9">
        <v>123</v>
      </c>
      <c r="G9">
        <v>1</v>
      </c>
    </row>
    <row r="10" spans="1:7" x14ac:dyDescent="0.25">
      <c r="A10">
        <v>3</v>
      </c>
      <c r="B10" t="s">
        <v>145</v>
      </c>
      <c r="C10" t="s">
        <v>33</v>
      </c>
      <c r="D10" t="s">
        <v>10</v>
      </c>
      <c r="E10">
        <v>2</v>
      </c>
      <c r="F10">
        <v>28</v>
      </c>
      <c r="G10">
        <v>1</v>
      </c>
    </row>
    <row r="11" spans="1:7" x14ac:dyDescent="0.25">
      <c r="A11">
        <v>4</v>
      </c>
      <c r="B11" t="s">
        <v>146</v>
      </c>
      <c r="C11" t="s">
        <v>33</v>
      </c>
      <c r="D11" t="s">
        <v>10</v>
      </c>
      <c r="E11">
        <v>2</v>
      </c>
      <c r="F11">
        <v>95</v>
      </c>
      <c r="G11">
        <v>1</v>
      </c>
    </row>
    <row r="12" spans="1:7" x14ac:dyDescent="0.25">
      <c r="A12">
        <v>5</v>
      </c>
      <c r="B12" t="s">
        <v>154</v>
      </c>
      <c r="C12" t="s">
        <v>33</v>
      </c>
      <c r="D12" t="s">
        <v>10</v>
      </c>
      <c r="E12">
        <v>2</v>
      </c>
      <c r="F12">
        <v>15</v>
      </c>
      <c r="G12">
        <v>1</v>
      </c>
    </row>
    <row r="13" spans="1:7" x14ac:dyDescent="0.25">
      <c r="A13">
        <v>6</v>
      </c>
      <c r="B13" t="s">
        <v>108</v>
      </c>
      <c r="C13" t="s">
        <v>33</v>
      </c>
      <c r="D13" t="s">
        <v>10</v>
      </c>
      <c r="E13">
        <v>2</v>
      </c>
      <c r="F13">
        <v>72</v>
      </c>
      <c r="G13">
        <v>1</v>
      </c>
    </row>
    <row r="14" spans="1:7" x14ac:dyDescent="0.25">
      <c r="A14">
        <v>1</v>
      </c>
      <c r="B14" t="s">
        <v>129</v>
      </c>
      <c r="C14" t="s">
        <v>34</v>
      </c>
      <c r="D14" t="s">
        <v>32</v>
      </c>
      <c r="E14">
        <v>1</v>
      </c>
      <c r="F14">
        <v>17</v>
      </c>
      <c r="G14">
        <v>2</v>
      </c>
    </row>
    <row r="15" spans="1:7" x14ac:dyDescent="0.25">
      <c r="A15">
        <v>2</v>
      </c>
      <c r="B15" t="s">
        <v>128</v>
      </c>
      <c r="C15" t="s">
        <v>34</v>
      </c>
      <c r="D15" t="s">
        <v>32</v>
      </c>
      <c r="E15">
        <v>1</v>
      </c>
      <c r="F15">
        <v>38</v>
      </c>
      <c r="G15">
        <v>2</v>
      </c>
    </row>
    <row r="16" spans="1:7" x14ac:dyDescent="0.25">
      <c r="A16">
        <v>3</v>
      </c>
      <c r="B16" t="s">
        <v>145</v>
      </c>
      <c r="C16" t="s">
        <v>34</v>
      </c>
      <c r="D16" t="s">
        <v>32</v>
      </c>
      <c r="E16">
        <v>1</v>
      </c>
      <c r="F16">
        <v>3</v>
      </c>
      <c r="G16">
        <v>2</v>
      </c>
    </row>
    <row r="17" spans="1:7" x14ac:dyDescent="0.25">
      <c r="A17">
        <v>4</v>
      </c>
      <c r="B17" t="s">
        <v>146</v>
      </c>
      <c r="C17" t="s">
        <v>34</v>
      </c>
      <c r="D17" t="s">
        <v>32</v>
      </c>
      <c r="E17">
        <v>1</v>
      </c>
      <c r="F17">
        <v>0</v>
      </c>
      <c r="G17">
        <v>2</v>
      </c>
    </row>
    <row r="18" spans="1:7" x14ac:dyDescent="0.25">
      <c r="A18">
        <v>5</v>
      </c>
      <c r="B18" t="s">
        <v>154</v>
      </c>
      <c r="C18" t="s">
        <v>34</v>
      </c>
      <c r="D18" t="s">
        <v>32</v>
      </c>
      <c r="E18">
        <v>1</v>
      </c>
      <c r="F18">
        <v>0</v>
      </c>
      <c r="G18">
        <v>2</v>
      </c>
    </row>
    <row r="19" spans="1:7" x14ac:dyDescent="0.25">
      <c r="A19">
        <v>6</v>
      </c>
      <c r="B19" t="s">
        <v>108</v>
      </c>
      <c r="C19" t="s">
        <v>34</v>
      </c>
      <c r="D19" t="s">
        <v>32</v>
      </c>
      <c r="E19">
        <v>1</v>
      </c>
      <c r="F19">
        <v>4</v>
      </c>
      <c r="G19">
        <v>2</v>
      </c>
    </row>
    <row r="20" spans="1:7" x14ac:dyDescent="0.25">
      <c r="A20">
        <v>1</v>
      </c>
      <c r="B20" t="s">
        <v>129</v>
      </c>
      <c r="C20" t="s">
        <v>34</v>
      </c>
      <c r="D20" t="s">
        <v>10</v>
      </c>
      <c r="E20">
        <v>2</v>
      </c>
      <c r="F20">
        <v>44</v>
      </c>
      <c r="G20">
        <v>2</v>
      </c>
    </row>
    <row r="21" spans="1:7" x14ac:dyDescent="0.25">
      <c r="A21">
        <v>2</v>
      </c>
      <c r="B21" t="s">
        <v>128</v>
      </c>
      <c r="C21" t="s">
        <v>34</v>
      </c>
      <c r="D21" t="s">
        <v>10</v>
      </c>
      <c r="E21">
        <v>2</v>
      </c>
      <c r="F21">
        <v>96</v>
      </c>
      <c r="G21">
        <v>2</v>
      </c>
    </row>
    <row r="22" spans="1:7" x14ac:dyDescent="0.25">
      <c r="A22">
        <v>3</v>
      </c>
      <c r="B22" t="s">
        <v>145</v>
      </c>
      <c r="C22" t="s">
        <v>34</v>
      </c>
      <c r="D22" t="s">
        <v>10</v>
      </c>
      <c r="E22">
        <v>2</v>
      </c>
      <c r="F22">
        <v>11</v>
      </c>
      <c r="G22">
        <v>2</v>
      </c>
    </row>
    <row r="23" spans="1:7" x14ac:dyDescent="0.25">
      <c r="A23">
        <v>4</v>
      </c>
      <c r="B23" t="s">
        <v>146</v>
      </c>
      <c r="C23" t="s">
        <v>34</v>
      </c>
      <c r="D23" t="s">
        <v>10</v>
      </c>
      <c r="E23">
        <v>2</v>
      </c>
      <c r="F23">
        <v>0</v>
      </c>
      <c r="G23">
        <v>2</v>
      </c>
    </row>
    <row r="24" spans="1:7" x14ac:dyDescent="0.25">
      <c r="A24">
        <v>5</v>
      </c>
      <c r="B24" t="s">
        <v>154</v>
      </c>
      <c r="C24" t="s">
        <v>34</v>
      </c>
      <c r="D24" t="s">
        <v>10</v>
      </c>
      <c r="E24">
        <v>2</v>
      </c>
      <c r="F24">
        <v>0</v>
      </c>
      <c r="G24">
        <v>2</v>
      </c>
    </row>
    <row r="25" spans="1:7" x14ac:dyDescent="0.25">
      <c r="A25">
        <v>6</v>
      </c>
      <c r="B25" t="s">
        <v>108</v>
      </c>
      <c r="C25" t="s">
        <v>34</v>
      </c>
      <c r="D25" t="s">
        <v>10</v>
      </c>
      <c r="E25">
        <v>2</v>
      </c>
      <c r="F25">
        <v>4</v>
      </c>
      <c r="G25">
        <v>2</v>
      </c>
    </row>
    <row r="26" spans="1:7" x14ac:dyDescent="0.25">
      <c r="A26">
        <v>1</v>
      </c>
      <c r="B26" t="s">
        <v>129</v>
      </c>
      <c r="C26" t="s">
        <v>109</v>
      </c>
      <c r="D26" t="s">
        <v>32</v>
      </c>
      <c r="E26">
        <v>1</v>
      </c>
      <c r="F26">
        <v>11</v>
      </c>
      <c r="G26">
        <v>3</v>
      </c>
    </row>
    <row r="27" spans="1:7" x14ac:dyDescent="0.25">
      <c r="A27">
        <v>2</v>
      </c>
      <c r="B27" t="s">
        <v>128</v>
      </c>
      <c r="C27" t="s">
        <v>109</v>
      </c>
      <c r="D27" t="s">
        <v>32</v>
      </c>
      <c r="E27">
        <v>1</v>
      </c>
      <c r="F27">
        <v>7</v>
      </c>
      <c r="G27">
        <v>3</v>
      </c>
    </row>
    <row r="28" spans="1:7" x14ac:dyDescent="0.25">
      <c r="A28">
        <v>3</v>
      </c>
      <c r="B28" t="s">
        <v>145</v>
      </c>
      <c r="C28" t="s">
        <v>109</v>
      </c>
      <c r="D28" t="s">
        <v>32</v>
      </c>
      <c r="E28">
        <v>1</v>
      </c>
      <c r="F28">
        <v>1</v>
      </c>
      <c r="G28">
        <v>3</v>
      </c>
    </row>
    <row r="29" spans="1:7" x14ac:dyDescent="0.25">
      <c r="A29">
        <v>4</v>
      </c>
      <c r="B29" t="s">
        <v>146</v>
      </c>
      <c r="C29" t="s">
        <v>109</v>
      </c>
      <c r="D29" t="s">
        <v>32</v>
      </c>
      <c r="E29">
        <v>1</v>
      </c>
      <c r="F29">
        <v>0</v>
      </c>
      <c r="G29">
        <v>3</v>
      </c>
    </row>
    <row r="30" spans="1:7" x14ac:dyDescent="0.25">
      <c r="A30">
        <v>5</v>
      </c>
      <c r="B30" t="s">
        <v>154</v>
      </c>
      <c r="C30" t="s">
        <v>109</v>
      </c>
      <c r="D30" t="s">
        <v>32</v>
      </c>
      <c r="E30">
        <v>1</v>
      </c>
      <c r="F30">
        <v>2</v>
      </c>
      <c r="G30">
        <v>3</v>
      </c>
    </row>
    <row r="31" spans="1:7" x14ac:dyDescent="0.25">
      <c r="A31">
        <v>6</v>
      </c>
      <c r="B31" t="s">
        <v>108</v>
      </c>
      <c r="C31" t="s">
        <v>109</v>
      </c>
      <c r="D31" t="s">
        <v>32</v>
      </c>
      <c r="E31">
        <v>1</v>
      </c>
      <c r="F31">
        <v>2</v>
      </c>
      <c r="G31">
        <v>3</v>
      </c>
    </row>
    <row r="32" spans="1:7" x14ac:dyDescent="0.25">
      <c r="A32">
        <v>1</v>
      </c>
      <c r="B32" t="s">
        <v>129</v>
      </c>
      <c r="C32" t="s">
        <v>109</v>
      </c>
      <c r="D32" t="s">
        <v>10</v>
      </c>
      <c r="E32">
        <v>2</v>
      </c>
      <c r="F32">
        <v>27</v>
      </c>
      <c r="G32">
        <v>3</v>
      </c>
    </row>
    <row r="33" spans="1:7" x14ac:dyDescent="0.25">
      <c r="A33">
        <v>2</v>
      </c>
      <c r="B33" t="s">
        <v>128</v>
      </c>
      <c r="C33" t="s">
        <v>109</v>
      </c>
      <c r="D33" t="s">
        <v>10</v>
      </c>
      <c r="E33">
        <v>2</v>
      </c>
      <c r="F33">
        <v>12</v>
      </c>
      <c r="G33">
        <v>3</v>
      </c>
    </row>
    <row r="34" spans="1:7" x14ac:dyDescent="0.25">
      <c r="A34">
        <v>3</v>
      </c>
      <c r="B34" t="s">
        <v>145</v>
      </c>
      <c r="C34" t="s">
        <v>109</v>
      </c>
      <c r="D34" t="s">
        <v>10</v>
      </c>
      <c r="E34">
        <v>2</v>
      </c>
      <c r="F34">
        <v>1</v>
      </c>
      <c r="G34">
        <v>3</v>
      </c>
    </row>
    <row r="35" spans="1:7" x14ac:dyDescent="0.25">
      <c r="A35">
        <v>4</v>
      </c>
      <c r="B35" t="s">
        <v>146</v>
      </c>
      <c r="C35" t="s">
        <v>109</v>
      </c>
      <c r="D35" t="s">
        <v>10</v>
      </c>
      <c r="E35">
        <v>2</v>
      </c>
      <c r="F35">
        <v>0</v>
      </c>
      <c r="G35">
        <v>3</v>
      </c>
    </row>
    <row r="36" spans="1:7" x14ac:dyDescent="0.25">
      <c r="A36">
        <v>5</v>
      </c>
      <c r="B36" t="s">
        <v>154</v>
      </c>
      <c r="C36" t="s">
        <v>109</v>
      </c>
      <c r="D36" t="s">
        <v>10</v>
      </c>
      <c r="E36">
        <v>2</v>
      </c>
      <c r="F36">
        <v>2</v>
      </c>
      <c r="G36">
        <v>3</v>
      </c>
    </row>
    <row r="37" spans="1:7" x14ac:dyDescent="0.25">
      <c r="A37">
        <v>6</v>
      </c>
      <c r="B37" t="s">
        <v>108</v>
      </c>
      <c r="C37" t="s">
        <v>109</v>
      </c>
      <c r="D37" t="s">
        <v>10</v>
      </c>
      <c r="E37">
        <v>2</v>
      </c>
      <c r="F37">
        <v>2</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101</v>
      </c>
      <c r="B1" t="s">
        <v>102</v>
      </c>
      <c r="C1" t="s">
        <v>103</v>
      </c>
      <c r="D1" t="s">
        <v>104</v>
      </c>
      <c r="E1" t="s">
        <v>105</v>
      </c>
      <c r="F1" t="s">
        <v>106</v>
      </c>
      <c r="G1" t="s">
        <v>107</v>
      </c>
    </row>
    <row r="2" spans="1:7" x14ac:dyDescent="0.25">
      <c r="A2">
        <v>1</v>
      </c>
      <c r="B2" t="s">
        <v>129</v>
      </c>
      <c r="C2" t="s">
        <v>33</v>
      </c>
      <c r="D2" t="s">
        <v>32</v>
      </c>
      <c r="E2">
        <v>1</v>
      </c>
      <c r="F2">
        <v>1570</v>
      </c>
      <c r="G2">
        <v>1</v>
      </c>
    </row>
    <row r="3" spans="1:7" x14ac:dyDescent="0.25">
      <c r="A3">
        <v>2</v>
      </c>
      <c r="B3" t="s">
        <v>128</v>
      </c>
      <c r="C3" t="s">
        <v>33</v>
      </c>
      <c r="D3" t="s">
        <v>32</v>
      </c>
      <c r="E3">
        <v>1</v>
      </c>
      <c r="F3">
        <v>821</v>
      </c>
      <c r="G3">
        <v>1</v>
      </c>
    </row>
    <row r="4" spans="1:7" x14ac:dyDescent="0.25">
      <c r="A4">
        <v>3</v>
      </c>
      <c r="B4" t="s">
        <v>145</v>
      </c>
      <c r="C4" t="s">
        <v>33</v>
      </c>
      <c r="D4" t="s">
        <v>32</v>
      </c>
      <c r="E4">
        <v>1</v>
      </c>
      <c r="F4">
        <v>87</v>
      </c>
      <c r="G4">
        <v>1</v>
      </c>
    </row>
    <row r="5" spans="1:7" x14ac:dyDescent="0.25">
      <c r="A5">
        <v>4</v>
      </c>
      <c r="B5" t="s">
        <v>146</v>
      </c>
      <c r="C5" t="s">
        <v>33</v>
      </c>
      <c r="D5" t="s">
        <v>32</v>
      </c>
      <c r="E5">
        <v>1</v>
      </c>
      <c r="F5">
        <v>105</v>
      </c>
      <c r="G5">
        <v>1</v>
      </c>
    </row>
    <row r="6" spans="1:7" x14ac:dyDescent="0.25">
      <c r="A6">
        <v>5</v>
      </c>
      <c r="B6" t="s">
        <v>154</v>
      </c>
      <c r="C6" t="s">
        <v>33</v>
      </c>
      <c r="D6" t="s">
        <v>32</v>
      </c>
      <c r="E6">
        <v>1</v>
      </c>
      <c r="F6">
        <v>161</v>
      </c>
      <c r="G6">
        <v>1</v>
      </c>
    </row>
    <row r="7" spans="1:7" x14ac:dyDescent="0.25">
      <c r="A7">
        <v>6</v>
      </c>
      <c r="B7" t="s">
        <v>108</v>
      </c>
      <c r="C7" t="s">
        <v>33</v>
      </c>
      <c r="D7" t="s">
        <v>32</v>
      </c>
      <c r="E7">
        <v>1</v>
      </c>
      <c r="F7">
        <v>283</v>
      </c>
      <c r="G7">
        <v>1</v>
      </c>
    </row>
    <row r="8" spans="1:7" x14ac:dyDescent="0.25">
      <c r="A8">
        <v>1</v>
      </c>
      <c r="B8" t="s">
        <v>129</v>
      </c>
      <c r="C8" t="s">
        <v>33</v>
      </c>
      <c r="D8" t="s">
        <v>10</v>
      </c>
      <c r="E8">
        <v>2</v>
      </c>
      <c r="F8">
        <v>4411</v>
      </c>
      <c r="G8">
        <v>1</v>
      </c>
    </row>
    <row r="9" spans="1:7" x14ac:dyDescent="0.25">
      <c r="A9">
        <v>2</v>
      </c>
      <c r="B9" t="s">
        <v>128</v>
      </c>
      <c r="C9" t="s">
        <v>33</v>
      </c>
      <c r="D9" t="s">
        <v>10</v>
      </c>
      <c r="E9">
        <v>2</v>
      </c>
      <c r="F9">
        <v>1396</v>
      </c>
      <c r="G9">
        <v>1</v>
      </c>
    </row>
    <row r="10" spans="1:7" x14ac:dyDescent="0.25">
      <c r="A10">
        <v>3</v>
      </c>
      <c r="B10" t="s">
        <v>145</v>
      </c>
      <c r="C10" t="s">
        <v>33</v>
      </c>
      <c r="D10" t="s">
        <v>10</v>
      </c>
      <c r="E10">
        <v>2</v>
      </c>
      <c r="F10">
        <v>201</v>
      </c>
      <c r="G10">
        <v>1</v>
      </c>
    </row>
    <row r="11" spans="1:7" x14ac:dyDescent="0.25">
      <c r="A11">
        <v>4</v>
      </c>
      <c r="B11" t="s">
        <v>146</v>
      </c>
      <c r="C11" t="s">
        <v>33</v>
      </c>
      <c r="D11" t="s">
        <v>10</v>
      </c>
      <c r="E11">
        <v>2</v>
      </c>
      <c r="F11">
        <v>288</v>
      </c>
      <c r="G11">
        <v>1</v>
      </c>
    </row>
    <row r="12" spans="1:7" x14ac:dyDescent="0.25">
      <c r="A12">
        <v>5</v>
      </c>
      <c r="B12" t="s">
        <v>154</v>
      </c>
      <c r="C12" t="s">
        <v>33</v>
      </c>
      <c r="D12" t="s">
        <v>10</v>
      </c>
      <c r="E12">
        <v>2</v>
      </c>
      <c r="F12">
        <v>254</v>
      </c>
      <c r="G12">
        <v>1</v>
      </c>
    </row>
    <row r="13" spans="1:7" x14ac:dyDescent="0.25">
      <c r="A13">
        <v>6</v>
      </c>
      <c r="B13" t="s">
        <v>108</v>
      </c>
      <c r="C13" t="s">
        <v>33</v>
      </c>
      <c r="D13" t="s">
        <v>10</v>
      </c>
      <c r="E13">
        <v>2</v>
      </c>
      <c r="F13">
        <v>441</v>
      </c>
      <c r="G13">
        <v>1</v>
      </c>
    </row>
    <row r="14" spans="1:7" x14ac:dyDescent="0.25">
      <c r="A14">
        <v>1</v>
      </c>
      <c r="B14" t="s">
        <v>129</v>
      </c>
      <c r="C14" t="s">
        <v>34</v>
      </c>
      <c r="D14" t="s">
        <v>32</v>
      </c>
      <c r="E14">
        <v>1</v>
      </c>
      <c r="F14">
        <v>149</v>
      </c>
      <c r="G14">
        <v>2</v>
      </c>
    </row>
    <row r="15" spans="1:7" x14ac:dyDescent="0.25">
      <c r="A15">
        <v>2</v>
      </c>
      <c r="B15" t="s">
        <v>128</v>
      </c>
      <c r="C15" t="s">
        <v>34</v>
      </c>
      <c r="D15" t="s">
        <v>32</v>
      </c>
      <c r="E15">
        <v>1</v>
      </c>
      <c r="F15">
        <v>191</v>
      </c>
      <c r="G15">
        <v>2</v>
      </c>
    </row>
    <row r="16" spans="1:7" x14ac:dyDescent="0.25">
      <c r="A16">
        <v>3</v>
      </c>
      <c r="B16" t="s">
        <v>145</v>
      </c>
      <c r="C16" t="s">
        <v>34</v>
      </c>
      <c r="D16" t="s">
        <v>32</v>
      </c>
      <c r="E16">
        <v>1</v>
      </c>
      <c r="F16">
        <v>26</v>
      </c>
      <c r="G16">
        <v>2</v>
      </c>
    </row>
    <row r="17" spans="1:7" x14ac:dyDescent="0.25">
      <c r="A17">
        <v>4</v>
      </c>
      <c r="B17" t="s">
        <v>146</v>
      </c>
      <c r="C17" t="s">
        <v>34</v>
      </c>
      <c r="D17" t="s">
        <v>32</v>
      </c>
      <c r="E17">
        <v>1</v>
      </c>
      <c r="F17">
        <v>0</v>
      </c>
      <c r="G17">
        <v>2</v>
      </c>
    </row>
    <row r="18" spans="1:7" x14ac:dyDescent="0.25">
      <c r="A18">
        <v>5</v>
      </c>
      <c r="B18" t="s">
        <v>154</v>
      </c>
      <c r="C18" t="s">
        <v>34</v>
      </c>
      <c r="D18" t="s">
        <v>32</v>
      </c>
      <c r="E18">
        <v>1</v>
      </c>
      <c r="F18">
        <v>3</v>
      </c>
      <c r="G18">
        <v>2</v>
      </c>
    </row>
    <row r="19" spans="1:7" x14ac:dyDescent="0.25">
      <c r="A19">
        <v>6</v>
      </c>
      <c r="B19" t="s">
        <v>108</v>
      </c>
      <c r="C19" t="s">
        <v>34</v>
      </c>
      <c r="D19" t="s">
        <v>32</v>
      </c>
      <c r="E19">
        <v>1</v>
      </c>
      <c r="F19">
        <v>55</v>
      </c>
      <c r="G19">
        <v>2</v>
      </c>
    </row>
    <row r="20" spans="1:7" x14ac:dyDescent="0.25">
      <c r="A20">
        <v>1</v>
      </c>
      <c r="B20" t="s">
        <v>129</v>
      </c>
      <c r="C20" t="s">
        <v>34</v>
      </c>
      <c r="D20" t="s">
        <v>10</v>
      </c>
      <c r="E20">
        <v>2</v>
      </c>
      <c r="F20">
        <v>363</v>
      </c>
      <c r="G20">
        <v>2</v>
      </c>
    </row>
    <row r="21" spans="1:7" x14ac:dyDescent="0.25">
      <c r="A21">
        <v>2</v>
      </c>
      <c r="B21" t="s">
        <v>128</v>
      </c>
      <c r="C21" t="s">
        <v>34</v>
      </c>
      <c r="D21" t="s">
        <v>10</v>
      </c>
      <c r="E21">
        <v>2</v>
      </c>
      <c r="F21">
        <v>417</v>
      </c>
      <c r="G21">
        <v>2</v>
      </c>
    </row>
    <row r="22" spans="1:7" x14ac:dyDescent="0.25">
      <c r="A22">
        <v>3</v>
      </c>
      <c r="B22" t="s">
        <v>145</v>
      </c>
      <c r="C22" t="s">
        <v>34</v>
      </c>
      <c r="D22" t="s">
        <v>10</v>
      </c>
      <c r="E22">
        <v>2</v>
      </c>
      <c r="F22">
        <v>65</v>
      </c>
      <c r="G22">
        <v>2</v>
      </c>
    </row>
    <row r="23" spans="1:7" x14ac:dyDescent="0.25">
      <c r="A23">
        <v>4</v>
      </c>
      <c r="B23" t="s">
        <v>146</v>
      </c>
      <c r="C23" t="s">
        <v>34</v>
      </c>
      <c r="D23" t="s">
        <v>10</v>
      </c>
      <c r="E23">
        <v>2</v>
      </c>
      <c r="F23">
        <v>0</v>
      </c>
      <c r="G23">
        <v>2</v>
      </c>
    </row>
    <row r="24" spans="1:7" x14ac:dyDescent="0.25">
      <c r="A24">
        <v>5</v>
      </c>
      <c r="B24" t="s">
        <v>154</v>
      </c>
      <c r="C24" t="s">
        <v>34</v>
      </c>
      <c r="D24" t="s">
        <v>10</v>
      </c>
      <c r="E24">
        <v>2</v>
      </c>
      <c r="F24">
        <v>5</v>
      </c>
      <c r="G24">
        <v>2</v>
      </c>
    </row>
    <row r="25" spans="1:7" x14ac:dyDescent="0.25">
      <c r="A25">
        <v>6</v>
      </c>
      <c r="B25" t="s">
        <v>108</v>
      </c>
      <c r="C25" t="s">
        <v>34</v>
      </c>
      <c r="D25" t="s">
        <v>10</v>
      </c>
      <c r="E25">
        <v>2</v>
      </c>
      <c r="F25">
        <v>75</v>
      </c>
      <c r="G25">
        <v>2</v>
      </c>
    </row>
    <row r="26" spans="1:7" x14ac:dyDescent="0.25">
      <c r="A26">
        <v>1</v>
      </c>
      <c r="B26" t="s">
        <v>129</v>
      </c>
      <c r="C26" t="s">
        <v>109</v>
      </c>
      <c r="D26" t="s">
        <v>32</v>
      </c>
      <c r="E26">
        <v>1</v>
      </c>
      <c r="F26">
        <v>121</v>
      </c>
      <c r="G26">
        <v>3</v>
      </c>
    </row>
    <row r="27" spans="1:7" x14ac:dyDescent="0.25">
      <c r="A27">
        <v>2</v>
      </c>
      <c r="B27" t="s">
        <v>128</v>
      </c>
      <c r="C27" t="s">
        <v>109</v>
      </c>
      <c r="D27" t="s">
        <v>32</v>
      </c>
      <c r="E27">
        <v>1</v>
      </c>
      <c r="F27">
        <v>62</v>
      </c>
      <c r="G27">
        <v>3</v>
      </c>
    </row>
    <row r="28" spans="1:7" x14ac:dyDescent="0.25">
      <c r="A28">
        <v>3</v>
      </c>
      <c r="B28" t="s">
        <v>145</v>
      </c>
      <c r="C28" t="s">
        <v>109</v>
      </c>
      <c r="D28" t="s">
        <v>32</v>
      </c>
      <c r="E28">
        <v>1</v>
      </c>
      <c r="F28">
        <v>35</v>
      </c>
      <c r="G28">
        <v>3</v>
      </c>
    </row>
    <row r="29" spans="1:7" x14ac:dyDescent="0.25">
      <c r="A29">
        <v>4</v>
      </c>
      <c r="B29" t="s">
        <v>146</v>
      </c>
      <c r="C29" t="s">
        <v>109</v>
      </c>
      <c r="D29" t="s">
        <v>32</v>
      </c>
      <c r="E29">
        <v>1</v>
      </c>
      <c r="F29">
        <v>7</v>
      </c>
      <c r="G29">
        <v>3</v>
      </c>
    </row>
    <row r="30" spans="1:7" x14ac:dyDescent="0.25">
      <c r="A30">
        <v>5</v>
      </c>
      <c r="B30" t="s">
        <v>154</v>
      </c>
      <c r="C30" t="s">
        <v>109</v>
      </c>
      <c r="D30" t="s">
        <v>32</v>
      </c>
      <c r="E30">
        <v>1</v>
      </c>
      <c r="F30">
        <v>7</v>
      </c>
      <c r="G30">
        <v>3</v>
      </c>
    </row>
    <row r="31" spans="1:7" x14ac:dyDescent="0.25">
      <c r="A31">
        <v>6</v>
      </c>
      <c r="B31" t="s">
        <v>108</v>
      </c>
      <c r="C31" t="s">
        <v>109</v>
      </c>
      <c r="D31" t="s">
        <v>32</v>
      </c>
      <c r="E31">
        <v>1</v>
      </c>
      <c r="F31">
        <v>22</v>
      </c>
      <c r="G31">
        <v>3</v>
      </c>
    </row>
    <row r="32" spans="1:7" x14ac:dyDescent="0.25">
      <c r="A32">
        <v>1</v>
      </c>
      <c r="B32" t="s">
        <v>129</v>
      </c>
      <c r="C32" t="s">
        <v>109</v>
      </c>
      <c r="D32" t="s">
        <v>10</v>
      </c>
      <c r="E32">
        <v>2</v>
      </c>
      <c r="F32">
        <v>286</v>
      </c>
      <c r="G32">
        <v>3</v>
      </c>
    </row>
    <row r="33" spans="1:7" x14ac:dyDescent="0.25">
      <c r="A33">
        <v>2</v>
      </c>
      <c r="B33" t="s">
        <v>128</v>
      </c>
      <c r="C33" t="s">
        <v>109</v>
      </c>
      <c r="D33" t="s">
        <v>10</v>
      </c>
      <c r="E33">
        <v>2</v>
      </c>
      <c r="F33">
        <v>87</v>
      </c>
      <c r="G33">
        <v>3</v>
      </c>
    </row>
    <row r="34" spans="1:7" x14ac:dyDescent="0.25">
      <c r="A34">
        <v>3</v>
      </c>
      <c r="B34" t="s">
        <v>145</v>
      </c>
      <c r="C34" t="s">
        <v>109</v>
      </c>
      <c r="D34" t="s">
        <v>10</v>
      </c>
      <c r="E34">
        <v>2</v>
      </c>
      <c r="F34">
        <v>66</v>
      </c>
      <c r="G34">
        <v>3</v>
      </c>
    </row>
    <row r="35" spans="1:7" x14ac:dyDescent="0.25">
      <c r="A35">
        <v>4</v>
      </c>
      <c r="B35" t="s">
        <v>146</v>
      </c>
      <c r="C35" t="s">
        <v>109</v>
      </c>
      <c r="D35" t="s">
        <v>10</v>
      </c>
      <c r="E35">
        <v>2</v>
      </c>
      <c r="F35">
        <v>12</v>
      </c>
      <c r="G35">
        <v>3</v>
      </c>
    </row>
    <row r="36" spans="1:7" x14ac:dyDescent="0.25">
      <c r="A36">
        <v>5</v>
      </c>
      <c r="B36" t="s">
        <v>154</v>
      </c>
      <c r="C36" t="s">
        <v>109</v>
      </c>
      <c r="D36" t="s">
        <v>10</v>
      </c>
      <c r="E36">
        <v>2</v>
      </c>
      <c r="F36">
        <v>7</v>
      </c>
      <c r="G36">
        <v>3</v>
      </c>
    </row>
    <row r="37" spans="1:7" x14ac:dyDescent="0.25">
      <c r="A37">
        <v>6</v>
      </c>
      <c r="B37" t="s">
        <v>108</v>
      </c>
      <c r="C37" t="s">
        <v>109</v>
      </c>
      <c r="D37" t="s">
        <v>10</v>
      </c>
      <c r="E37">
        <v>2</v>
      </c>
      <c r="F37">
        <v>35</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101</v>
      </c>
      <c r="B1" t="s">
        <v>0</v>
      </c>
      <c r="C1" t="s">
        <v>58</v>
      </c>
      <c r="D1" t="s">
        <v>110</v>
      </c>
      <c r="E1" t="s">
        <v>55</v>
      </c>
    </row>
    <row r="2" spans="1:5" x14ac:dyDescent="0.25">
      <c r="A2">
        <v>1</v>
      </c>
      <c r="B2" t="s">
        <v>130</v>
      </c>
      <c r="C2">
        <v>2690</v>
      </c>
      <c r="D2">
        <v>2239</v>
      </c>
      <c r="E2">
        <v>97</v>
      </c>
    </row>
    <row r="3" spans="1:5" x14ac:dyDescent="0.25">
      <c r="A3">
        <v>2</v>
      </c>
      <c r="B3" t="s">
        <v>131</v>
      </c>
      <c r="C3">
        <v>625</v>
      </c>
      <c r="D3">
        <v>485</v>
      </c>
      <c r="E3">
        <v>15</v>
      </c>
    </row>
    <row r="4" spans="1:5" x14ac:dyDescent="0.25">
      <c r="A4">
        <v>3</v>
      </c>
      <c r="B4" t="s">
        <v>132</v>
      </c>
      <c r="C4">
        <v>304</v>
      </c>
      <c r="D4">
        <v>251</v>
      </c>
      <c r="E4">
        <v>30</v>
      </c>
    </row>
    <row r="5" spans="1:5" x14ac:dyDescent="0.25">
      <c r="A5" s="2">
        <v>4</v>
      </c>
      <c r="B5" s="2" t="s">
        <v>149</v>
      </c>
      <c r="C5" s="2">
        <v>213</v>
      </c>
      <c r="D5" s="2">
        <v>155</v>
      </c>
      <c r="E5" s="2">
        <v>14</v>
      </c>
    </row>
    <row r="6" spans="1:5" x14ac:dyDescent="0.25">
      <c r="A6" s="2">
        <v>5</v>
      </c>
      <c r="B6" s="2" t="s">
        <v>148</v>
      </c>
      <c r="C6" s="2">
        <v>159</v>
      </c>
      <c r="D6" s="2">
        <v>133</v>
      </c>
      <c r="E6" s="2">
        <v>9</v>
      </c>
    </row>
    <row r="7" spans="1:5" x14ac:dyDescent="0.25">
      <c r="A7" s="2">
        <v>6</v>
      </c>
      <c r="B7" s="2" t="s">
        <v>108</v>
      </c>
      <c r="C7" s="2">
        <v>597</v>
      </c>
      <c r="D7" s="2">
        <v>479</v>
      </c>
      <c r="E7" s="2">
        <v>48</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101</v>
      </c>
      <c r="B1" t="s">
        <v>0</v>
      </c>
      <c r="C1" t="s">
        <v>60</v>
      </c>
      <c r="D1" t="s">
        <v>110</v>
      </c>
      <c r="E1" t="s">
        <v>55</v>
      </c>
    </row>
    <row r="2" spans="1:5" x14ac:dyDescent="0.25">
      <c r="A2" s="2">
        <v>1</v>
      </c>
      <c r="B2" s="2" t="s">
        <v>130</v>
      </c>
      <c r="C2" s="2">
        <v>49</v>
      </c>
      <c r="D2" s="2">
        <v>37</v>
      </c>
      <c r="E2" s="2">
        <v>8</v>
      </c>
    </row>
    <row r="3" spans="1:5" x14ac:dyDescent="0.25">
      <c r="A3" s="2">
        <v>2</v>
      </c>
      <c r="B3" s="2" t="s">
        <v>150</v>
      </c>
      <c r="C3" s="2">
        <v>28</v>
      </c>
      <c r="D3" s="2">
        <v>10</v>
      </c>
      <c r="E3" s="2">
        <v>0</v>
      </c>
    </row>
    <row r="4" spans="1:5" x14ac:dyDescent="0.25">
      <c r="A4" s="2">
        <v>3</v>
      </c>
      <c r="B4" s="2" t="s">
        <v>131</v>
      </c>
      <c r="C4" s="2">
        <v>27</v>
      </c>
      <c r="D4" s="2">
        <v>18</v>
      </c>
      <c r="E4" s="2">
        <v>0</v>
      </c>
    </row>
    <row r="5" spans="1:5" x14ac:dyDescent="0.25">
      <c r="A5" s="2">
        <v>4</v>
      </c>
      <c r="B5" s="2" t="s">
        <v>151</v>
      </c>
      <c r="C5" s="2">
        <v>15</v>
      </c>
      <c r="D5" s="2">
        <v>9</v>
      </c>
      <c r="E5" s="2">
        <v>0</v>
      </c>
    </row>
    <row r="6" spans="1:5" x14ac:dyDescent="0.25">
      <c r="A6" s="2">
        <v>5</v>
      </c>
      <c r="B6" s="2" t="s">
        <v>155</v>
      </c>
      <c r="C6" s="2">
        <v>12</v>
      </c>
      <c r="D6" s="2">
        <v>2</v>
      </c>
      <c r="E6" s="2">
        <v>0</v>
      </c>
    </row>
    <row r="7" spans="1:5" x14ac:dyDescent="0.25">
      <c r="A7" s="2">
        <v>6</v>
      </c>
      <c r="B7" s="2" t="s">
        <v>108</v>
      </c>
      <c r="C7" s="2">
        <v>48</v>
      </c>
      <c r="D7" s="2">
        <v>18</v>
      </c>
      <c r="E7" s="2">
        <v>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125</v>
      </c>
      <c r="B1" t="s">
        <v>126</v>
      </c>
      <c r="C1" t="s">
        <v>127</v>
      </c>
    </row>
    <row r="2" spans="1:3" x14ac:dyDescent="0.25">
      <c r="A2" s="1" t="s">
        <v>152</v>
      </c>
      <c r="B2" s="1" t="s">
        <v>153</v>
      </c>
      <c r="C2" s="1" t="s">
        <v>140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106</v>
      </c>
      <c r="B1" t="s">
        <v>124</v>
      </c>
      <c r="C1" t="s">
        <v>116</v>
      </c>
      <c r="D1" t="s">
        <v>101</v>
      </c>
    </row>
    <row r="2" spans="1:4" x14ac:dyDescent="0.25">
      <c r="A2">
        <v>10546</v>
      </c>
      <c r="B2" t="s">
        <v>93</v>
      </c>
      <c r="C2" t="s">
        <v>67</v>
      </c>
      <c r="D2">
        <v>1</v>
      </c>
    </row>
    <row r="3" spans="1:4" x14ac:dyDescent="0.25">
      <c r="A3">
        <v>5</v>
      </c>
      <c r="B3" t="s">
        <v>93</v>
      </c>
      <c r="C3" t="s">
        <v>95</v>
      </c>
      <c r="D3">
        <v>2</v>
      </c>
    </row>
    <row r="4" spans="1:4" x14ac:dyDescent="0.25">
      <c r="A4">
        <v>0</v>
      </c>
      <c r="B4" t="s">
        <v>93</v>
      </c>
      <c r="C4" t="s">
        <v>66</v>
      </c>
      <c r="D4">
        <v>3</v>
      </c>
    </row>
    <row r="5" spans="1:4" x14ac:dyDescent="0.25">
      <c r="A5">
        <v>2</v>
      </c>
      <c r="B5" t="s">
        <v>93</v>
      </c>
      <c r="C5" t="s">
        <v>94</v>
      </c>
      <c r="D5">
        <v>4</v>
      </c>
    </row>
    <row r="6" spans="1:4" x14ac:dyDescent="0.25">
      <c r="A6">
        <v>2915</v>
      </c>
      <c r="B6" t="s">
        <v>52</v>
      </c>
      <c r="C6" t="s">
        <v>67</v>
      </c>
      <c r="D6">
        <v>1</v>
      </c>
    </row>
    <row r="7" spans="1:4" x14ac:dyDescent="0.25">
      <c r="A7">
        <v>10</v>
      </c>
      <c r="B7" t="s">
        <v>52</v>
      </c>
      <c r="C7" t="s">
        <v>95</v>
      </c>
      <c r="D7">
        <v>2</v>
      </c>
    </row>
    <row r="8" spans="1:4" x14ac:dyDescent="0.25">
      <c r="A8">
        <v>0</v>
      </c>
      <c r="B8" t="s">
        <v>52</v>
      </c>
      <c r="C8" t="s">
        <v>66</v>
      </c>
      <c r="D8">
        <v>3</v>
      </c>
    </row>
    <row r="9" spans="1:4" x14ac:dyDescent="0.25">
      <c r="A9">
        <v>10</v>
      </c>
      <c r="B9" t="s">
        <v>52</v>
      </c>
      <c r="C9" t="s">
        <v>94</v>
      </c>
      <c r="D9">
        <v>4</v>
      </c>
    </row>
    <row r="10" spans="1:4" x14ac:dyDescent="0.25">
      <c r="A10">
        <v>3339</v>
      </c>
      <c r="B10" t="s">
        <v>53</v>
      </c>
      <c r="C10" t="s">
        <v>67</v>
      </c>
      <c r="D10">
        <v>1</v>
      </c>
    </row>
    <row r="11" spans="1:4" x14ac:dyDescent="0.25">
      <c r="A11">
        <v>15</v>
      </c>
      <c r="B11" t="s">
        <v>53</v>
      </c>
      <c r="C11" t="s">
        <v>95</v>
      </c>
      <c r="D11">
        <v>2</v>
      </c>
    </row>
    <row r="12" spans="1:4" x14ac:dyDescent="0.25">
      <c r="A12">
        <v>0</v>
      </c>
      <c r="B12" t="s">
        <v>53</v>
      </c>
      <c r="C12" t="s">
        <v>66</v>
      </c>
      <c r="D12">
        <v>3</v>
      </c>
    </row>
    <row r="13" spans="1:4" x14ac:dyDescent="0.25">
      <c r="A13">
        <v>19</v>
      </c>
      <c r="B13" t="s">
        <v>53</v>
      </c>
      <c r="C13" t="s">
        <v>94</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5FCF27-C05A-47F7-AB6B-3FBE333CBFD7}">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Koszykowa - Kozłowska Magdalena</cp:lastModifiedBy>
  <cp:lastPrinted>2015-01-07T11:10:02Z</cp:lastPrinted>
  <dcterms:created xsi:type="dcterms:W3CDTF">2014-07-29T18:33:30Z</dcterms:created>
  <dcterms:modified xsi:type="dcterms:W3CDTF">2015-10-20T09:07:16Z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