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43.120.10\synology\_ODDZIAL KIELCE\T1\Zamówienia i zakupy\WYWÓZ ODPADÓW\2019\"/>
    </mc:Choice>
  </mc:AlternateContent>
  <bookViews>
    <workbookView xWindow="0" yWindow="0" windowWidth="28800" windowHeight="12435" activeTab="1"/>
  </bookViews>
  <sheets>
    <sheet name="GRUZ" sheetId="3" r:id="rId1"/>
    <sheet name="ZESTAWIENIE" sheetId="5" r:id="rId2"/>
    <sheet name="Chemikalia" sheetId="4" r:id="rId3"/>
  </sheets>
  <definedNames>
    <definedName name="_xlnm.Print_Titles" localSheetId="0">GRUZ!$4:$8</definedName>
  </definedNames>
  <calcPr calcId="152511"/>
</workbook>
</file>

<file path=xl/calcChain.xml><?xml version="1.0" encoding="utf-8"?>
<calcChain xmlns="http://schemas.openxmlformats.org/spreadsheetml/2006/main">
  <c r="J10" i="3" l="1"/>
  <c r="J11" i="3"/>
  <c r="J9" i="3" l="1"/>
  <c r="F24" i="3"/>
  <c r="D24" i="3"/>
  <c r="E24" i="3"/>
  <c r="C24" i="3"/>
  <c r="N8" i="4" l="1"/>
  <c r="N9" i="4"/>
  <c r="M9" i="4"/>
  <c r="L9" i="4"/>
  <c r="K9" i="4"/>
  <c r="I9" i="4"/>
  <c r="N11" i="4"/>
  <c r="M11" i="4"/>
  <c r="L11" i="4"/>
  <c r="L8" i="4"/>
  <c r="K8" i="4"/>
  <c r="I8" i="4"/>
  <c r="E10" i="3" l="1"/>
  <c r="E9" i="3"/>
  <c r="G10" i="3" l="1"/>
  <c r="H10" i="3" s="1"/>
  <c r="I10" i="3" l="1"/>
  <c r="G9" i="3"/>
  <c r="H9" i="3" l="1"/>
  <c r="H11" i="3" s="1"/>
  <c r="I9" i="3"/>
  <c r="M8" i="4" l="1"/>
  <c r="I11" i="3" l="1"/>
</calcChain>
</file>

<file path=xl/sharedStrings.xml><?xml version="1.0" encoding="utf-8"?>
<sst xmlns="http://schemas.openxmlformats.org/spreadsheetml/2006/main" count="113" uniqueCount="72">
  <si>
    <t>lp</t>
  </si>
  <si>
    <t>1.</t>
  </si>
  <si>
    <t>2.</t>
  </si>
  <si>
    <t>3.</t>
  </si>
  <si>
    <t>4.</t>
  </si>
  <si>
    <t>6.</t>
  </si>
  <si>
    <t>8.</t>
  </si>
  <si>
    <t>5.</t>
  </si>
  <si>
    <t>7.</t>
  </si>
  <si>
    <t>1euro =</t>
  </si>
  <si>
    <t xml:space="preserve">Szacowanie wartości na podstawie badania rynku rozpoznanie  </t>
  </si>
  <si>
    <t xml:space="preserve">Firma </t>
  </si>
  <si>
    <t xml:space="preserve">Rodzaj usługi </t>
  </si>
  <si>
    <t>Cena jednostkowa netto za 1 miesiąc dzierżawy kontenera</t>
  </si>
  <si>
    <t xml:space="preserve">Wartość netto za 36 miesięcy dzierżawy kontenera. </t>
  </si>
  <si>
    <t>9.</t>
  </si>
  <si>
    <t>10.</t>
  </si>
  <si>
    <t>Wartość netto za 36 miesięcy usługi kompleksowej (całość usługi)</t>
  </si>
  <si>
    <t>11.</t>
  </si>
  <si>
    <t>Wartość brutto za 36 miesięcy usługi kompleksowej (całość usługi)</t>
  </si>
  <si>
    <t>Wartość euro netto za 36 miesięcy usługi kompleksowej (całość usługi)</t>
  </si>
  <si>
    <t>12.</t>
  </si>
  <si>
    <t>13.</t>
  </si>
  <si>
    <t>RAZEM</t>
  </si>
  <si>
    <t>cena netto za 18 szt. wywiezienia  kontenera z odpadami (tj. 6 razy w roku) kod 17 01 07</t>
  </si>
  <si>
    <t>Wartość netto za 300 kg w roku wywozu asfaltu w ciągu 3 lat  kod 17 03 02</t>
  </si>
  <si>
    <t>cena jednostkowa netto za 1 szt. wywiezienia kontenera z odpadami z betonu kod 17 01 07</t>
  </si>
  <si>
    <t>FHU ECOMPLEX</t>
  </si>
  <si>
    <t>Wywóz i utylizacja odpadów po badaniach</t>
  </si>
  <si>
    <t xml:space="preserve">Wywóz i utylizacja odpadów po badaniach </t>
  </si>
  <si>
    <t>Hydrogeotechnika  sp. zo.o.</t>
  </si>
  <si>
    <t>cena netto za 1 kg  wywiezienia  asfaltu 17 03 02 przewidywanan ilość w ciągu 3 lat - 900 kg</t>
  </si>
  <si>
    <t>Janusz lis</t>
  </si>
  <si>
    <t xml:space="preserve">cena netto za 1 kg  wywiezienia odpadu budowlanego 17 01.07 </t>
  </si>
  <si>
    <t>Wartość  netto za   wywiezienia odpadu budowlanego 17 01.07 przewidywanan ilość w ciągu 3 lat - 115 000 kg</t>
  </si>
  <si>
    <t>Przewidywana ilość w kg</t>
  </si>
  <si>
    <t>Wartość netto za 360 kg w roku wywozu chemikaliów laboratoryjnych i analitycznych w ciągu 3 lat  kod 16 05 06</t>
  </si>
  <si>
    <t>Wartość netto za 900 kg w roku wywozu asfaltu w ciągu 3 lat  kod 16 07 08</t>
  </si>
  <si>
    <t>kg</t>
  </si>
  <si>
    <t xml:space="preserve"> wywóz chemikaliów i odczynników zużytych w laboratorium o kodzie            16 05 06                                           oraz 16 07 08</t>
  </si>
  <si>
    <t xml:space="preserve"> wywóz chemikaliów i odczynników zużytych                                     w laboratorium o kodzie        16 05 06                                           oraz 16 07 08</t>
  </si>
  <si>
    <t>RAN -FlEX Sp. z o.o.</t>
  </si>
  <si>
    <t xml:space="preserve"> na kolor czerwony wpisane ceny sa zapożyczone z cen Ran -Flex</t>
  </si>
  <si>
    <t>Cena jednostkowa netto     1 kg wywozu chemikaliów laboratoryjnych i analitycznych  o kodach      16 05 06</t>
  </si>
  <si>
    <t>Cena jednostkowa netto      1 kg wywozu po ekstrakcji mieszanek mineralno - asfaltowych   o kodach    16 07 08</t>
  </si>
  <si>
    <t>średnia cena</t>
  </si>
  <si>
    <t>Netto</t>
  </si>
  <si>
    <t xml:space="preserve">Vat </t>
  </si>
  <si>
    <t>Brutto</t>
  </si>
  <si>
    <t xml:space="preserve">Euro od kwoty netto </t>
  </si>
  <si>
    <t>Całość zadania wywozu i utylizacji gruz plus chemikalia</t>
  </si>
  <si>
    <t>Rodzaj usługi</t>
  </si>
  <si>
    <t>Wartość usług gruz i chemikalia( średnia )</t>
  </si>
  <si>
    <t xml:space="preserve"> na kolor czerwony wpisane ceny sa zapożyczone z cen FHU ECOMPLEX</t>
  </si>
  <si>
    <t>Zestawienie odbioru odpadów i zwrotu kontenera</t>
  </si>
  <si>
    <t>Lp</t>
  </si>
  <si>
    <t>Data</t>
  </si>
  <si>
    <t>Zwrot kontenera</t>
  </si>
  <si>
    <t xml:space="preserve">Data </t>
  </si>
  <si>
    <t xml:space="preserve">Podpis przedstawiciela Wykonawcy </t>
  </si>
  <si>
    <t xml:space="preserve">Załacznik Nr 1 </t>
  </si>
  <si>
    <t>Potwierdzenie przez osobę  ze strony Zamawiającego</t>
  </si>
  <si>
    <t xml:space="preserve">Odbiór kontenera  z odpadem </t>
  </si>
  <si>
    <t>UWAGI</t>
  </si>
  <si>
    <t>14.</t>
  </si>
  <si>
    <t>15.</t>
  </si>
  <si>
    <t>16.</t>
  </si>
  <si>
    <t>17.</t>
  </si>
  <si>
    <t>18.</t>
  </si>
  <si>
    <t>19.</t>
  </si>
  <si>
    <t>20.</t>
  </si>
  <si>
    <t>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</si>
</sst>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164" formatCode="[$€-2]\ #,##0.00;[Red]\-[$€-2]\ #,##0.00"/>
    <numFmt numFmtId="165" formatCode="#,##0.00\ &quot;zł&quot;"/>
    <numFmt numFmtId="166" formatCode="[$€-2]\ #,##0.00"/>
    <numFmt numFmtId="167" formatCode="#,##0.00_ ;\-#,##0.00\ "/>
    <numFmt numFmtId="168" formatCode="#,##0.00\ [$€-484]"/>
  </numFmts>
  <fonts count="12" x14ac:knownFonts="1"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6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theme="1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2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theme="6" tint="-0.249977111117893"/>
      </left>
      <right style="thin">
        <color indexed="64"/>
      </right>
      <top style="thick">
        <color theme="6" tint="-0.249977111117893"/>
      </top>
      <bottom/>
      <diagonal/>
    </border>
    <border>
      <left style="thin">
        <color indexed="64"/>
      </left>
      <right style="thin">
        <color indexed="64"/>
      </right>
      <top style="thick">
        <color theme="6" tint="-0.249977111117893"/>
      </top>
      <bottom/>
      <diagonal/>
    </border>
    <border>
      <left style="thin">
        <color indexed="64"/>
      </left>
      <right style="thick">
        <color theme="6" tint="-0.249977111117893"/>
      </right>
      <top style="thick">
        <color theme="6" tint="-0.249977111117893"/>
      </top>
      <bottom/>
      <diagonal/>
    </border>
    <border>
      <left style="thick">
        <color theme="6" tint="-0.249977111117893"/>
      </left>
      <right style="thin">
        <color indexed="64"/>
      </right>
      <top/>
      <bottom/>
      <diagonal/>
    </border>
    <border>
      <left style="thin">
        <color indexed="64"/>
      </left>
      <right style="thick">
        <color theme="6" tint="-0.249977111117893"/>
      </right>
      <top/>
      <bottom/>
      <diagonal/>
    </border>
    <border>
      <left style="thick">
        <color theme="6" tint="-0.24997711111789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theme="6" tint="-0.249977111117893"/>
      </right>
      <top/>
      <bottom style="thin">
        <color indexed="64"/>
      </bottom>
      <diagonal/>
    </border>
    <border>
      <left style="thick">
        <color theme="6" tint="-0.24997711111789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theme="6" tint="-0.249977111117893"/>
      </right>
      <top style="thin">
        <color indexed="64"/>
      </top>
      <bottom/>
      <diagonal/>
    </border>
    <border>
      <left style="thick">
        <color theme="6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6" tint="-0.249977111117893"/>
      </right>
      <top style="thin">
        <color indexed="64"/>
      </top>
      <bottom style="thin">
        <color indexed="64"/>
      </bottom>
      <diagonal/>
    </border>
    <border>
      <left style="thick">
        <color theme="6" tint="-0.249977111117893"/>
      </left>
      <right style="thin">
        <color indexed="64"/>
      </right>
      <top style="thin">
        <color indexed="64"/>
      </top>
      <bottom style="thick">
        <color theme="6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6" tint="-0.249977111117893"/>
      </bottom>
      <diagonal/>
    </border>
    <border>
      <left style="thin">
        <color indexed="64"/>
      </left>
      <right style="thick">
        <color theme="6" tint="-0.249977111117893"/>
      </right>
      <top style="thin">
        <color indexed="64"/>
      </top>
      <bottom style="thick">
        <color theme="6" tint="-0.249977111117893"/>
      </bottom>
      <diagonal/>
    </border>
    <border>
      <left style="thin">
        <color indexed="64"/>
      </left>
      <right style="thick">
        <color theme="6" tint="-0.249977111117893"/>
      </right>
      <top style="thick">
        <color theme="6" tint="-0.249977111117893"/>
      </top>
      <bottom style="thin">
        <color indexed="64"/>
      </bottom>
      <diagonal/>
    </border>
    <border>
      <left style="medium">
        <color theme="6" tint="-0.249977111117893"/>
      </left>
      <right/>
      <top style="medium">
        <color theme="6" tint="-0.249977111117893"/>
      </top>
      <bottom style="medium">
        <color theme="6" tint="-0.249977111117893"/>
      </bottom>
      <diagonal/>
    </border>
    <border>
      <left/>
      <right/>
      <top style="medium">
        <color theme="6" tint="-0.249977111117893"/>
      </top>
      <bottom style="medium">
        <color theme="6" tint="-0.249977111117893"/>
      </bottom>
      <diagonal/>
    </border>
    <border>
      <left/>
      <right style="medium">
        <color theme="6" tint="-0.249977111117893"/>
      </right>
      <top style="medium">
        <color theme="6" tint="-0.249977111117893"/>
      </top>
      <bottom style="medium">
        <color theme="6" tint="-0.24997711111789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theme="6" tint="-0.24997711111789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theme="6" tint="-0.249977111117893"/>
      </bottom>
      <diagonal/>
    </border>
    <border>
      <left/>
      <right style="thin">
        <color indexed="64"/>
      </right>
      <top style="thick">
        <color theme="6" tint="-0.249977111117893"/>
      </top>
      <bottom style="thin">
        <color indexed="64"/>
      </bottom>
      <diagonal/>
    </border>
    <border>
      <left/>
      <right style="thick">
        <color theme="6" tint="-0.249977111117893"/>
      </right>
      <top style="thin">
        <color indexed="64"/>
      </top>
      <bottom/>
      <diagonal/>
    </border>
    <border>
      <left style="thin">
        <color indexed="64"/>
      </left>
      <right style="thick">
        <color theme="6" tint="-0.249977111117893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Fill="1"/>
    <xf numFmtId="0" fontId="3" fillId="0" borderId="0" xfId="0" applyFont="1" applyFill="1" applyAlignment="1">
      <alignment horizontal="center" wrapText="1"/>
    </xf>
    <xf numFmtId="0" fontId="0" fillId="2" borderId="0" xfId="0" applyFill="1"/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44" fontId="0" fillId="0" borderId="0" xfId="0" applyNumberFormat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165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165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65" fontId="8" fillId="0" borderId="1" xfId="0" applyNumberFormat="1" applyFont="1" applyBorder="1" applyAlignment="1">
      <alignment horizontal="center" vertical="center"/>
    </xf>
    <xf numFmtId="0" fontId="6" fillId="0" borderId="0" xfId="0" applyFont="1" applyAlignment="1"/>
    <xf numFmtId="0" fontId="4" fillId="0" borderId="0" xfId="0" applyFont="1" applyFill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5" fontId="0" fillId="0" borderId="11" xfId="0" applyNumberFormat="1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1" fillId="0" borderId="12" xfId="0" applyFon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7" fillId="0" borderId="9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65" fontId="6" fillId="0" borderId="23" xfId="0" applyNumberFormat="1" applyFont="1" applyBorder="1" applyAlignment="1">
      <alignment horizontal="center" vertical="center"/>
    </xf>
    <xf numFmtId="166" fontId="6" fillId="0" borderId="24" xfId="0" applyNumberFormat="1" applyFont="1" applyBorder="1" applyAlignment="1">
      <alignment horizontal="center" vertical="center"/>
    </xf>
    <xf numFmtId="165" fontId="6" fillId="0" borderId="25" xfId="0" applyNumberFormat="1" applyFont="1" applyBorder="1" applyAlignment="1">
      <alignment horizontal="center" vertical="center"/>
    </xf>
    <xf numFmtId="165" fontId="6" fillId="0" borderId="26" xfId="0" applyNumberFormat="1" applyFont="1" applyBorder="1" applyAlignment="1">
      <alignment horizontal="center" vertical="center"/>
    </xf>
    <xf numFmtId="166" fontId="6" fillId="0" borderId="27" xfId="0" applyNumberFormat="1" applyFont="1" applyBorder="1" applyAlignment="1">
      <alignment horizontal="center" vertical="center"/>
    </xf>
    <xf numFmtId="165" fontId="0" fillId="0" borderId="9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3" borderId="0" xfId="0" applyFill="1" applyAlignment="1"/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0" fillId="0" borderId="10" xfId="0" applyNumberFormat="1" applyFon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4" fontId="0" fillId="0" borderId="9" xfId="0" applyNumberFormat="1" applyBorder="1" applyAlignment="1">
      <alignment vertical="center"/>
    </xf>
    <xf numFmtId="4" fontId="0" fillId="0" borderId="32" xfId="0" applyNumberFormat="1" applyBorder="1" applyAlignment="1">
      <alignment vertical="center"/>
    </xf>
    <xf numFmtId="4" fontId="0" fillId="0" borderId="9" xfId="0" applyNumberFormat="1" applyFont="1" applyBorder="1" applyAlignment="1">
      <alignment vertical="center"/>
    </xf>
    <xf numFmtId="4" fontId="0" fillId="0" borderId="33" xfId="0" applyNumberFormat="1" applyFont="1" applyBorder="1" applyAlignment="1">
      <alignment vertical="center"/>
    </xf>
    <xf numFmtId="0" fontId="0" fillId="3" borderId="0" xfId="0" applyFill="1"/>
    <xf numFmtId="165" fontId="0" fillId="0" borderId="0" xfId="0" applyNumberFormat="1"/>
    <xf numFmtId="0" fontId="6" fillId="0" borderId="6" xfId="0" applyFont="1" applyBorder="1" applyAlignment="1">
      <alignment horizontal="center" vertical="center" wrapText="1"/>
    </xf>
    <xf numFmtId="165" fontId="6" fillId="0" borderId="24" xfId="0" applyNumberFormat="1" applyFont="1" applyBorder="1" applyAlignment="1">
      <alignment horizontal="center" vertical="center"/>
    </xf>
    <xf numFmtId="165" fontId="6" fillId="0" borderId="27" xfId="0" applyNumberFormat="1" applyFont="1" applyBorder="1" applyAlignment="1">
      <alignment horizontal="center" vertical="center"/>
    </xf>
    <xf numFmtId="165" fontId="6" fillId="0" borderId="32" xfId="0" applyNumberFormat="1" applyFont="1" applyBorder="1" applyAlignment="1">
      <alignment horizontal="center" vertical="center"/>
    </xf>
    <xf numFmtId="165" fontId="6" fillId="0" borderId="34" xfId="0" applyNumberFormat="1" applyFont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/>
    </xf>
    <xf numFmtId="165" fontId="0" fillId="0" borderId="24" xfId="0" applyNumberFormat="1" applyFont="1" applyBorder="1" applyAlignment="1">
      <alignment horizontal="center" vertical="center"/>
    </xf>
    <xf numFmtId="165" fontId="7" fillId="0" borderId="24" xfId="0" applyNumberFormat="1" applyFont="1" applyBorder="1" applyAlignment="1">
      <alignment horizontal="center" vertical="center"/>
    </xf>
    <xf numFmtId="165" fontId="0" fillId="0" borderId="22" xfId="0" applyNumberFormat="1" applyFont="1" applyBorder="1" applyAlignment="1">
      <alignment horizontal="center" vertical="center"/>
    </xf>
    <xf numFmtId="0" fontId="10" fillId="5" borderId="32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wrapText="1"/>
    </xf>
    <xf numFmtId="165" fontId="0" fillId="0" borderId="1" xfId="0" applyNumberFormat="1" applyBorder="1" applyAlignment="1">
      <alignment wrapText="1"/>
    </xf>
    <xf numFmtId="165" fontId="0" fillId="0" borderId="1" xfId="0" applyNumberFormat="1" applyBorder="1"/>
    <xf numFmtId="168" fontId="6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textRotation="90" wrapText="1"/>
    </xf>
    <xf numFmtId="0" fontId="6" fillId="0" borderId="18" xfId="0" applyFont="1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6" fillId="0" borderId="35" xfId="0" applyFont="1" applyBorder="1" applyAlignment="1">
      <alignment horizontal="center" vertical="center" textRotation="90" wrapText="1"/>
    </xf>
    <xf numFmtId="0" fontId="6" fillId="0" borderId="32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37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 vertical="center" textRotation="90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0" borderId="28" xfId="0" applyFont="1" applyBorder="1" applyAlignment="1">
      <alignment horizontal="center" vertical="center" textRotation="90" wrapText="1"/>
    </xf>
    <xf numFmtId="167" fontId="0" fillId="0" borderId="29" xfId="0" applyNumberFormat="1" applyBorder="1" applyAlignment="1">
      <alignment horizontal="center" wrapText="1"/>
    </xf>
    <xf numFmtId="167" fontId="0" fillId="0" borderId="3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textRotation="90" wrapText="1"/>
    </xf>
    <xf numFmtId="0" fontId="6" fillId="0" borderId="17" xfId="0" applyFont="1" applyBorder="1" applyAlignment="1">
      <alignment horizontal="center" vertical="center" textRotation="90" wrapText="1"/>
    </xf>
    <xf numFmtId="0" fontId="6" fillId="0" borderId="19" xfId="0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0" xfId="0" applyBorder="1"/>
    <xf numFmtId="0" fontId="0" fillId="0" borderId="11" xfId="0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/>
    </xf>
    <xf numFmtId="0" fontId="6" fillId="7" borderId="38" xfId="0" applyFont="1" applyFill="1" applyBorder="1" applyAlignment="1">
      <alignment horizontal="center" vertical="center"/>
    </xf>
    <xf numFmtId="0" fontId="6" fillId="7" borderId="39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6" fillId="6" borderId="46" xfId="0" applyFont="1" applyFill="1" applyBorder="1" applyAlignment="1">
      <alignment horizontal="center" vertical="center" wrapText="1"/>
    </xf>
    <xf numFmtId="0" fontId="6" fillId="6" borderId="47" xfId="0" applyFont="1" applyFill="1" applyBorder="1" applyAlignment="1">
      <alignment horizontal="center" vertical="center" wrapText="1"/>
    </xf>
    <xf numFmtId="0" fontId="6" fillId="6" borderId="48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6" fillId="6" borderId="50" xfId="0" applyFont="1" applyFill="1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0" fillId="0" borderId="44" xfId="0" applyBorder="1"/>
    <xf numFmtId="0" fontId="0" fillId="0" borderId="52" xfId="0" applyBorder="1"/>
    <xf numFmtId="0" fontId="11" fillId="0" borderId="11" xfId="0" applyFont="1" applyBorder="1"/>
    <xf numFmtId="0" fontId="11" fillId="0" borderId="1" xfId="0" applyFont="1" applyBorder="1"/>
    <xf numFmtId="0" fontId="11" fillId="0" borderId="40" xfId="0" applyFont="1" applyBorder="1"/>
    <xf numFmtId="0" fontId="11" fillId="0" borderId="0" xfId="0" applyFont="1" applyBorder="1"/>
    <xf numFmtId="0" fontId="11" fillId="0" borderId="41" xfId="0" applyFont="1" applyBorder="1"/>
    <xf numFmtId="0" fontId="11" fillId="0" borderId="42" xfId="0" applyFont="1" applyBorder="1"/>
    <xf numFmtId="0" fontId="11" fillId="0" borderId="43" xfId="0" applyFont="1" applyBorder="1"/>
    <xf numFmtId="0" fontId="6" fillId="8" borderId="53" xfId="0" applyFont="1" applyFill="1" applyBorder="1" applyAlignment="1">
      <alignment horizontal="center" vertical="center"/>
    </xf>
    <xf numFmtId="0" fontId="6" fillId="8" borderId="54" xfId="0" applyFont="1" applyFill="1" applyBorder="1" applyAlignment="1">
      <alignment horizontal="center" vertical="center"/>
    </xf>
    <xf numFmtId="0" fontId="6" fillId="8" borderId="5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opLeftCell="A4" workbookViewId="0">
      <selection activeCell="A4" sqref="A4:J28"/>
    </sheetView>
  </sheetViews>
  <sheetFormatPr defaultRowHeight="12.75" x14ac:dyDescent="0.2"/>
  <cols>
    <col min="1" max="1" width="3.7109375" customWidth="1"/>
    <col min="2" max="2" width="22.5703125" style="7" customWidth="1"/>
    <col min="3" max="3" width="19.28515625" style="7" customWidth="1"/>
    <col min="4" max="4" width="14" style="2" customWidth="1"/>
    <col min="5" max="6" width="12.5703125" customWidth="1"/>
    <col min="7" max="7" width="12.85546875" customWidth="1"/>
    <col min="8" max="8" width="13.5703125" customWidth="1"/>
    <col min="9" max="9" width="14.7109375" customWidth="1"/>
    <col min="10" max="10" width="14.5703125" customWidth="1"/>
  </cols>
  <sheetData>
    <row r="1" spans="1:19" s="5" customFormat="1" ht="12.75" customHeight="1" x14ac:dyDescent="0.3">
      <c r="A1" s="3"/>
      <c r="B1" s="3"/>
      <c r="C1" s="4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s="5" customFormat="1" ht="12.75" customHeight="1" x14ac:dyDescent="0.3">
      <c r="A2" s="87" t="s">
        <v>10</v>
      </c>
      <c r="B2" s="87"/>
      <c r="C2" s="87"/>
      <c r="D2" s="87"/>
      <c r="E2" s="87"/>
      <c r="F2" s="31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1:19" s="5" customFormat="1" ht="26.25" customHeight="1" thickBot="1" x14ac:dyDescent="0.35">
      <c r="A3" s="88"/>
      <c r="B3" s="88"/>
      <c r="C3" s="88"/>
      <c r="D3" s="89"/>
      <c r="E3" s="89"/>
      <c r="F3" s="22"/>
      <c r="G3" s="38"/>
      <c r="H3" s="38"/>
      <c r="I3" s="38"/>
      <c r="J3" s="28"/>
      <c r="K3" s="28"/>
      <c r="L3" s="28"/>
      <c r="M3" s="28"/>
      <c r="N3" s="28"/>
      <c r="O3" s="28"/>
      <c r="P3" s="28"/>
      <c r="Q3" s="28"/>
      <c r="R3" s="28"/>
      <c r="S3" s="28"/>
    </row>
    <row r="4" spans="1:19" s="1" customFormat="1" ht="14.25" customHeight="1" thickTop="1" x14ac:dyDescent="0.2">
      <c r="A4" s="92" t="s">
        <v>0</v>
      </c>
      <c r="B4" s="94" t="s">
        <v>11</v>
      </c>
      <c r="C4" s="96" t="s">
        <v>12</v>
      </c>
      <c r="D4" s="99" t="s">
        <v>33</v>
      </c>
      <c r="E4" s="99" t="s">
        <v>34</v>
      </c>
      <c r="F4" s="99" t="s">
        <v>31</v>
      </c>
      <c r="G4" s="101" t="s">
        <v>25</v>
      </c>
      <c r="H4" s="90" t="s">
        <v>17</v>
      </c>
      <c r="I4" s="108" t="s">
        <v>19</v>
      </c>
      <c r="J4" s="84" t="s">
        <v>20</v>
      </c>
    </row>
    <row r="5" spans="1:19" s="1" customFormat="1" ht="12.75" customHeight="1" x14ac:dyDescent="0.2">
      <c r="A5" s="92"/>
      <c r="B5" s="94"/>
      <c r="C5" s="97"/>
      <c r="D5" s="100"/>
      <c r="E5" s="100"/>
      <c r="F5" s="100"/>
      <c r="G5" s="102"/>
      <c r="H5" s="91"/>
      <c r="I5" s="102"/>
      <c r="J5" s="85"/>
    </row>
    <row r="6" spans="1:19" s="1" customFormat="1" x14ac:dyDescent="0.2">
      <c r="A6" s="92"/>
      <c r="B6" s="94"/>
      <c r="C6" s="97"/>
      <c r="D6" s="100"/>
      <c r="E6" s="100"/>
      <c r="F6" s="100"/>
      <c r="G6" s="102"/>
      <c r="H6" s="91"/>
      <c r="I6" s="102"/>
      <c r="J6" s="85"/>
    </row>
    <row r="7" spans="1:19" s="1" customFormat="1" ht="97.5" customHeight="1" x14ac:dyDescent="0.2">
      <c r="A7" s="93"/>
      <c r="B7" s="95"/>
      <c r="C7" s="98"/>
      <c r="D7" s="100"/>
      <c r="E7" s="100"/>
      <c r="F7" s="100"/>
      <c r="G7" s="102"/>
      <c r="H7" s="91"/>
      <c r="I7" s="102"/>
      <c r="J7" s="86"/>
    </row>
    <row r="8" spans="1:19" s="9" customFormat="1" ht="11.25" x14ac:dyDescent="0.2">
      <c r="A8" s="6" t="s">
        <v>1</v>
      </c>
      <c r="B8" s="6" t="s">
        <v>2</v>
      </c>
      <c r="C8" s="33" t="s">
        <v>3</v>
      </c>
      <c r="D8" s="34" t="s">
        <v>5</v>
      </c>
      <c r="E8" s="54" t="s">
        <v>8</v>
      </c>
      <c r="F8" s="39" t="s">
        <v>6</v>
      </c>
      <c r="G8" s="70" t="s">
        <v>15</v>
      </c>
      <c r="H8" s="74" t="s">
        <v>16</v>
      </c>
      <c r="I8" s="75" t="s">
        <v>18</v>
      </c>
      <c r="J8" s="43" t="s">
        <v>22</v>
      </c>
    </row>
    <row r="9" spans="1:19" ht="54" customHeight="1" x14ac:dyDescent="0.2">
      <c r="A9" s="14" t="s">
        <v>1</v>
      </c>
      <c r="B9" s="8" t="s">
        <v>27</v>
      </c>
      <c r="C9" s="37" t="s">
        <v>29</v>
      </c>
      <c r="D9" s="35">
        <v>0.1</v>
      </c>
      <c r="E9" s="40">
        <f>D9*D12</f>
        <v>11500</v>
      </c>
      <c r="F9" s="35">
        <v>1</v>
      </c>
      <c r="G9" s="71">
        <f>F9*F12</f>
        <v>900</v>
      </c>
      <c r="H9" s="68">
        <f>(E9+G9)</f>
        <v>12400</v>
      </c>
      <c r="I9" s="66">
        <f>(E9+G9)*1.08</f>
        <v>13392</v>
      </c>
      <c r="J9" s="45">
        <f>H9/C13</f>
        <v>2875.8958183547093</v>
      </c>
    </row>
    <row r="10" spans="1:19" ht="71.25" customHeight="1" x14ac:dyDescent="0.2">
      <c r="A10" s="14" t="s">
        <v>2</v>
      </c>
      <c r="B10" s="32" t="s">
        <v>32</v>
      </c>
      <c r="C10" s="50" t="s">
        <v>28</v>
      </c>
      <c r="D10" s="35">
        <v>0.09</v>
      </c>
      <c r="E10" s="49">
        <f>D10*D12</f>
        <v>10350</v>
      </c>
      <c r="F10" s="36">
        <v>1</v>
      </c>
      <c r="G10" s="72">
        <f>F10*F12</f>
        <v>900</v>
      </c>
      <c r="H10" s="68">
        <f>(E10+G10)</f>
        <v>11250</v>
      </c>
      <c r="I10" s="66">
        <f>(E10+G10)*1.08</f>
        <v>12150</v>
      </c>
      <c r="J10" s="45">
        <f>H10/C13</f>
        <v>2609.1796739105225</v>
      </c>
    </row>
    <row r="11" spans="1:19" ht="55.5" customHeight="1" thickBot="1" x14ac:dyDescent="0.25">
      <c r="A11" s="55" t="s">
        <v>4</v>
      </c>
      <c r="B11" s="52" t="s">
        <v>23</v>
      </c>
      <c r="C11" s="65" t="s">
        <v>45</v>
      </c>
      <c r="D11" s="56"/>
      <c r="E11" s="57"/>
      <c r="F11" s="58"/>
      <c r="G11" s="73"/>
      <c r="H11" s="69">
        <f>SUM(H9:H10)/2</f>
        <v>11825</v>
      </c>
      <c r="I11" s="67">
        <f>SUM(I9:I10)/2</f>
        <v>12771</v>
      </c>
      <c r="J11" s="45">
        <f>H11/C13</f>
        <v>2742.5377461326157</v>
      </c>
    </row>
    <row r="12" spans="1:19" ht="21" customHeight="1" thickTop="1" thickBot="1" x14ac:dyDescent="0.25">
      <c r="A12" s="103" t="s">
        <v>35</v>
      </c>
      <c r="B12" s="104"/>
      <c r="C12" s="105"/>
      <c r="D12" s="109">
        <v>115000</v>
      </c>
      <c r="E12" s="110"/>
      <c r="F12" s="109">
        <v>900</v>
      </c>
      <c r="G12" s="110"/>
    </row>
    <row r="13" spans="1:19" x14ac:dyDescent="0.2">
      <c r="B13" s="17" t="s">
        <v>9</v>
      </c>
      <c r="C13" s="7">
        <v>4.3117000000000001</v>
      </c>
    </row>
    <row r="15" spans="1:19" ht="24.75" hidden="1" customHeight="1" x14ac:dyDescent="0.2"/>
    <row r="16" spans="1:19" x14ac:dyDescent="0.2">
      <c r="A16" s="27"/>
      <c r="B16" s="10"/>
      <c r="C16" s="51"/>
      <c r="D16" s="107" t="s">
        <v>53</v>
      </c>
      <c r="E16" s="107"/>
      <c r="F16" s="107"/>
      <c r="G16" s="107"/>
      <c r="H16" s="107"/>
      <c r="I16" s="107"/>
    </row>
    <row r="17" spans="1:11" ht="12.75" customHeight="1" x14ac:dyDescent="0.2">
      <c r="A17" s="10"/>
      <c r="B17" s="10"/>
      <c r="C17" s="10"/>
      <c r="D17" s="10"/>
      <c r="E17" s="10"/>
      <c r="F17" s="10"/>
      <c r="G17" s="25"/>
    </row>
    <row r="18" spans="1:11" ht="12.75" customHeight="1" x14ac:dyDescent="0.2">
      <c r="B18" s="12"/>
      <c r="C18" s="13"/>
      <c r="G18" s="10"/>
      <c r="H18" s="10"/>
    </row>
    <row r="19" spans="1:11" ht="12.75" customHeight="1" x14ac:dyDescent="0.2">
      <c r="B19" s="10"/>
      <c r="G19" s="10"/>
      <c r="H19" s="10"/>
      <c r="K19" s="3"/>
    </row>
    <row r="20" spans="1:11" ht="12.75" customHeight="1" x14ac:dyDescent="0.2">
      <c r="B20" s="111" t="s">
        <v>50</v>
      </c>
      <c r="C20" s="111"/>
      <c r="D20" s="111"/>
      <c r="E20" s="111"/>
      <c r="F20" s="111"/>
      <c r="G20" s="76"/>
      <c r="H20" s="10"/>
    </row>
    <row r="21" spans="1:11" ht="12.75" customHeight="1" x14ac:dyDescent="0.2">
      <c r="B21" s="111"/>
      <c r="C21" s="111"/>
      <c r="D21" s="111"/>
      <c r="E21" s="111"/>
      <c r="F21" s="111"/>
      <c r="G21" s="10"/>
      <c r="H21" s="10"/>
    </row>
    <row r="22" spans="1:11" ht="12.75" customHeight="1" x14ac:dyDescent="0.2">
      <c r="B22" s="111"/>
      <c r="C22" s="111"/>
      <c r="D22" s="111"/>
      <c r="E22" s="111"/>
      <c r="F22" s="111"/>
      <c r="G22" s="10"/>
      <c r="H22" s="10"/>
    </row>
    <row r="23" spans="1:11" ht="27.75" customHeight="1" x14ac:dyDescent="0.2">
      <c r="B23" s="77" t="s">
        <v>51</v>
      </c>
      <c r="C23" s="8" t="s">
        <v>46</v>
      </c>
      <c r="D23" s="8" t="s">
        <v>47</v>
      </c>
      <c r="E23" s="78" t="s">
        <v>48</v>
      </c>
      <c r="F23" s="8" t="s">
        <v>49</v>
      </c>
      <c r="G23" s="106"/>
      <c r="H23" s="106"/>
    </row>
    <row r="24" spans="1:11" ht="24.75" customHeight="1" x14ac:dyDescent="0.2">
      <c r="B24" s="77" t="s">
        <v>52</v>
      </c>
      <c r="C24" s="79">
        <f>SUM(H11+Chemikalia!L11)</f>
        <v>27125</v>
      </c>
      <c r="D24" s="80">
        <f>C24*0.08</f>
        <v>2170</v>
      </c>
      <c r="E24" s="81">
        <f>C24+D24</f>
        <v>29295</v>
      </c>
      <c r="F24" s="82">
        <f>C24/C13</f>
        <v>6291.0221026509262</v>
      </c>
    </row>
    <row r="25" spans="1:11" ht="12.75" customHeight="1" x14ac:dyDescent="0.2"/>
    <row r="26" spans="1:11" ht="12.75" customHeight="1" x14ac:dyDescent="0.2"/>
    <row r="27" spans="1:11" ht="12.75" customHeight="1" x14ac:dyDescent="0.2"/>
    <row r="28" spans="1:11" ht="12.75" customHeight="1" x14ac:dyDescent="0.2"/>
    <row r="29" spans="1:11" ht="12.75" customHeight="1" x14ac:dyDescent="0.2"/>
    <row r="30" spans="1:11" ht="12.75" customHeight="1" x14ac:dyDescent="0.2"/>
    <row r="31" spans="1:11" ht="12.75" customHeight="1" x14ac:dyDescent="0.2"/>
    <row r="32" spans="1:1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</sheetData>
  <mergeCells count="17">
    <mergeCell ref="A12:C12"/>
    <mergeCell ref="G23:H23"/>
    <mergeCell ref="E4:E7"/>
    <mergeCell ref="D16:I16"/>
    <mergeCell ref="I4:I7"/>
    <mergeCell ref="D12:E12"/>
    <mergeCell ref="F12:G12"/>
    <mergeCell ref="B20:F22"/>
    <mergeCell ref="J4:J7"/>
    <mergeCell ref="A2:E3"/>
    <mergeCell ref="H4:H7"/>
    <mergeCell ref="A4:A7"/>
    <mergeCell ref="B4:B7"/>
    <mergeCell ref="C4:C7"/>
    <mergeCell ref="D4:D7"/>
    <mergeCell ref="G4:G7"/>
    <mergeCell ref="F4:F7"/>
  </mergeCells>
  <phoneticPr fontId="0" type="noConversion"/>
  <printOptions horizontalCentered="1" verticalCentered="1"/>
  <pageMargins left="0.35433070866141736" right="0.35433070866141736" top="0.78740157480314965" bottom="0.78740157480314965" header="0" footer="0"/>
  <pageSetup paperSize="9" scale="69" orientation="landscape" r:id="rId1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11"/>
  <sheetViews>
    <sheetView tabSelected="1" workbookViewId="0">
      <selection sqref="A1:K30"/>
    </sheetView>
  </sheetViews>
  <sheetFormatPr defaultRowHeight="12.75" x14ac:dyDescent="0.2"/>
  <cols>
    <col min="2" max="2" width="6" customWidth="1"/>
    <col min="3" max="3" width="10.140625" customWidth="1"/>
    <col min="4" max="4" width="13.85546875" customWidth="1"/>
    <col min="5" max="5" width="20.5703125" customWidth="1"/>
    <col min="6" max="6" width="16.85546875" customWidth="1"/>
    <col min="7" max="7" width="11.85546875" customWidth="1"/>
    <col min="8" max="8" width="17.7109375" customWidth="1"/>
    <col min="9" max="9" width="21.140625" customWidth="1"/>
    <col min="10" max="10" width="17.7109375" customWidth="1"/>
  </cols>
  <sheetData>
    <row r="2" spans="2:10" x14ac:dyDescent="0.2">
      <c r="B2" t="s">
        <v>60</v>
      </c>
    </row>
    <row r="3" spans="2:10" ht="13.5" thickBot="1" x14ac:dyDescent="0.25"/>
    <row r="4" spans="2:10" ht="12.75" customHeight="1" x14ac:dyDescent="0.2">
      <c r="B4" s="133" t="s">
        <v>55</v>
      </c>
      <c r="C4" s="134" t="s">
        <v>54</v>
      </c>
      <c r="D4" s="135"/>
      <c r="E4" s="135"/>
      <c r="F4" s="135"/>
      <c r="G4" s="135"/>
      <c r="H4" s="135"/>
      <c r="I4" s="135"/>
      <c r="J4" s="136"/>
    </row>
    <row r="5" spans="2:10" ht="13.5" thickBot="1" x14ac:dyDescent="0.25">
      <c r="B5" s="137"/>
      <c r="C5" s="131"/>
      <c r="D5" s="132"/>
      <c r="E5" s="132"/>
      <c r="F5" s="132"/>
      <c r="G5" s="132"/>
      <c r="H5" s="132"/>
      <c r="I5" s="132"/>
      <c r="J5" s="138"/>
    </row>
    <row r="6" spans="2:10" ht="23.25" customHeight="1" x14ac:dyDescent="0.2">
      <c r="B6" s="137"/>
      <c r="C6" s="128" t="s">
        <v>62</v>
      </c>
      <c r="D6" s="129"/>
      <c r="E6" s="129"/>
      <c r="F6" s="130"/>
      <c r="G6" s="149" t="s">
        <v>57</v>
      </c>
      <c r="H6" s="150"/>
      <c r="I6" s="150"/>
      <c r="J6" s="151"/>
    </row>
    <row r="7" spans="2:10" ht="53.25" customHeight="1" x14ac:dyDescent="0.2">
      <c r="B7" s="139"/>
      <c r="C7" s="126" t="s">
        <v>56</v>
      </c>
      <c r="D7" s="83" t="s">
        <v>59</v>
      </c>
      <c r="E7" s="83" t="s">
        <v>61</v>
      </c>
      <c r="F7" s="127" t="s">
        <v>63</v>
      </c>
      <c r="G7" s="126" t="s">
        <v>58</v>
      </c>
      <c r="H7" s="83" t="s">
        <v>59</v>
      </c>
      <c r="I7" s="83" t="s">
        <v>61</v>
      </c>
      <c r="J7" s="127" t="s">
        <v>63</v>
      </c>
    </row>
    <row r="8" spans="2:10" ht="15" x14ac:dyDescent="0.2">
      <c r="B8" s="140" t="s">
        <v>1</v>
      </c>
      <c r="C8" s="142"/>
      <c r="D8" s="143"/>
      <c r="E8" s="143"/>
      <c r="F8" s="144"/>
      <c r="G8" s="142"/>
      <c r="H8" s="143"/>
      <c r="I8" s="143"/>
      <c r="J8" s="144"/>
    </row>
    <row r="9" spans="2:10" ht="15" x14ac:dyDescent="0.2">
      <c r="B9" s="140" t="s">
        <v>2</v>
      </c>
      <c r="C9" s="142"/>
      <c r="D9" s="143"/>
      <c r="E9" s="143"/>
      <c r="F9" s="144"/>
      <c r="G9" s="142"/>
      <c r="H9" s="143"/>
      <c r="I9" s="143"/>
      <c r="J9" s="144"/>
    </row>
    <row r="10" spans="2:10" ht="15" x14ac:dyDescent="0.2">
      <c r="B10" s="140" t="s">
        <v>3</v>
      </c>
      <c r="C10" s="142"/>
      <c r="D10" s="143"/>
      <c r="E10" s="143"/>
      <c r="F10" s="144"/>
      <c r="G10" s="142"/>
      <c r="H10" s="143"/>
      <c r="I10" s="143"/>
      <c r="J10" s="144"/>
    </row>
    <row r="11" spans="2:10" ht="15" x14ac:dyDescent="0.2">
      <c r="B11" s="140" t="s">
        <v>4</v>
      </c>
      <c r="C11" s="142"/>
      <c r="D11" s="143"/>
      <c r="E11" s="143"/>
      <c r="F11" s="144"/>
      <c r="G11" s="142"/>
      <c r="H11" s="143"/>
      <c r="I11" s="143"/>
      <c r="J11" s="144"/>
    </row>
    <row r="12" spans="2:10" ht="15" x14ac:dyDescent="0.2">
      <c r="B12" s="140" t="s">
        <v>7</v>
      </c>
      <c r="C12" s="142"/>
      <c r="D12" s="143"/>
      <c r="E12" s="143"/>
      <c r="F12" s="144"/>
      <c r="G12" s="142"/>
      <c r="H12" s="143"/>
      <c r="I12" s="143"/>
      <c r="J12" s="144"/>
    </row>
    <row r="13" spans="2:10" ht="15" x14ac:dyDescent="0.2">
      <c r="B13" s="140" t="s">
        <v>5</v>
      </c>
      <c r="C13" s="142"/>
      <c r="D13" s="143"/>
      <c r="E13" s="143"/>
      <c r="F13" s="144"/>
      <c r="G13" s="142"/>
      <c r="H13" s="143"/>
      <c r="I13" s="143"/>
      <c r="J13" s="144"/>
    </row>
    <row r="14" spans="2:10" ht="15" x14ac:dyDescent="0.2">
      <c r="B14" s="140" t="s">
        <v>8</v>
      </c>
      <c r="C14" s="142"/>
      <c r="D14" s="143"/>
      <c r="E14" s="143"/>
      <c r="F14" s="144"/>
      <c r="G14" s="142"/>
      <c r="H14" s="143"/>
      <c r="I14" s="143"/>
      <c r="J14" s="144"/>
    </row>
    <row r="15" spans="2:10" ht="15" x14ac:dyDescent="0.2">
      <c r="B15" s="140" t="s">
        <v>6</v>
      </c>
      <c r="C15" s="142"/>
      <c r="D15" s="143"/>
      <c r="E15" s="143"/>
      <c r="F15" s="144"/>
      <c r="G15" s="142"/>
      <c r="H15" s="143"/>
      <c r="I15" s="143"/>
      <c r="J15" s="144"/>
    </row>
    <row r="16" spans="2:10" ht="15" x14ac:dyDescent="0.2">
      <c r="B16" s="140" t="s">
        <v>15</v>
      </c>
      <c r="C16" s="142"/>
      <c r="D16" s="143"/>
      <c r="E16" s="143"/>
      <c r="F16" s="144"/>
      <c r="G16" s="142"/>
      <c r="H16" s="143"/>
      <c r="I16" s="143"/>
      <c r="J16" s="144"/>
    </row>
    <row r="17" spans="1:10" ht="15" x14ac:dyDescent="0.2">
      <c r="B17" s="140" t="s">
        <v>16</v>
      </c>
      <c r="C17" s="142"/>
      <c r="D17" s="143"/>
      <c r="E17" s="143"/>
      <c r="F17" s="144"/>
      <c r="G17" s="142"/>
      <c r="H17" s="143"/>
      <c r="I17" s="143"/>
      <c r="J17" s="144"/>
    </row>
    <row r="18" spans="1:10" ht="15" x14ac:dyDescent="0.2">
      <c r="B18" s="140" t="s">
        <v>18</v>
      </c>
      <c r="C18" s="142"/>
      <c r="D18" s="143"/>
      <c r="E18" s="143"/>
      <c r="F18" s="144"/>
      <c r="G18" s="142"/>
      <c r="H18" s="143"/>
      <c r="I18" s="143"/>
      <c r="J18" s="144"/>
    </row>
    <row r="19" spans="1:10" ht="15" x14ac:dyDescent="0.2">
      <c r="B19" s="140" t="s">
        <v>21</v>
      </c>
      <c r="C19" s="142"/>
      <c r="D19" s="143"/>
      <c r="E19" s="143"/>
      <c r="F19" s="144"/>
      <c r="G19" s="142"/>
      <c r="H19" s="143"/>
      <c r="I19" s="143"/>
      <c r="J19" s="144"/>
    </row>
    <row r="20" spans="1:10" ht="15" x14ac:dyDescent="0.2">
      <c r="B20" s="140" t="s">
        <v>22</v>
      </c>
      <c r="C20" s="142"/>
      <c r="D20" s="143"/>
      <c r="E20" s="143"/>
      <c r="F20" s="144"/>
      <c r="G20" s="142"/>
      <c r="H20" s="143"/>
      <c r="I20" s="143"/>
      <c r="J20" s="144"/>
    </row>
    <row r="21" spans="1:10" ht="15" x14ac:dyDescent="0.2">
      <c r="B21" s="140" t="s">
        <v>64</v>
      </c>
      <c r="C21" s="142"/>
      <c r="D21" s="143"/>
      <c r="E21" s="143"/>
      <c r="F21" s="144"/>
      <c r="G21" s="142"/>
      <c r="H21" s="143"/>
      <c r="I21" s="143"/>
      <c r="J21" s="144"/>
    </row>
    <row r="22" spans="1:10" ht="15" x14ac:dyDescent="0.2">
      <c r="B22" s="140" t="s">
        <v>65</v>
      </c>
      <c r="C22" s="142"/>
      <c r="D22" s="143"/>
      <c r="E22" s="143"/>
      <c r="F22" s="144"/>
      <c r="G22" s="142"/>
      <c r="H22" s="143"/>
      <c r="I22" s="143"/>
      <c r="J22" s="144"/>
    </row>
    <row r="23" spans="1:10" ht="15" x14ac:dyDescent="0.2">
      <c r="B23" s="140" t="s">
        <v>66</v>
      </c>
      <c r="C23" s="142"/>
      <c r="D23" s="143"/>
      <c r="E23" s="143"/>
      <c r="F23" s="144"/>
      <c r="G23" s="142"/>
      <c r="H23" s="143"/>
      <c r="I23" s="143"/>
      <c r="J23" s="144"/>
    </row>
    <row r="24" spans="1:10" ht="15" x14ac:dyDescent="0.2">
      <c r="B24" s="140" t="s">
        <v>67</v>
      </c>
      <c r="C24" s="142"/>
      <c r="D24" s="143"/>
      <c r="E24" s="143"/>
      <c r="F24" s="144"/>
      <c r="G24" s="142"/>
      <c r="H24" s="143"/>
      <c r="I24" s="143"/>
      <c r="J24" s="144"/>
    </row>
    <row r="25" spans="1:10" ht="15" x14ac:dyDescent="0.2">
      <c r="B25" s="140" t="s">
        <v>68</v>
      </c>
      <c r="C25" s="142"/>
      <c r="D25" s="143"/>
      <c r="E25" s="143"/>
      <c r="F25" s="144"/>
      <c r="G25" s="142"/>
      <c r="H25" s="143"/>
      <c r="I25" s="143"/>
      <c r="J25" s="144"/>
    </row>
    <row r="26" spans="1:10" ht="15" x14ac:dyDescent="0.2">
      <c r="B26" s="140" t="s">
        <v>69</v>
      </c>
      <c r="C26" s="142"/>
      <c r="D26" s="143"/>
      <c r="E26" s="143"/>
      <c r="F26" s="144"/>
      <c r="G26" s="142"/>
      <c r="H26" s="143"/>
      <c r="I26" s="143"/>
      <c r="J26" s="144"/>
    </row>
    <row r="27" spans="1:10" ht="15" x14ac:dyDescent="0.2">
      <c r="B27" s="140" t="s">
        <v>70</v>
      </c>
      <c r="C27" s="142"/>
      <c r="D27" s="143"/>
      <c r="E27" s="143"/>
      <c r="F27" s="144"/>
      <c r="G27" s="142"/>
      <c r="H27" s="143"/>
      <c r="I27" s="143"/>
      <c r="J27" s="144"/>
    </row>
    <row r="28" spans="1:10" ht="15.75" thickBot="1" x14ac:dyDescent="0.25">
      <c r="B28" s="141" t="s">
        <v>71</v>
      </c>
      <c r="C28" s="146"/>
      <c r="D28" s="147"/>
      <c r="E28" s="147"/>
      <c r="F28" s="148"/>
      <c r="G28" s="146"/>
      <c r="H28" s="147"/>
      <c r="I28" s="147"/>
      <c r="J28" s="148"/>
    </row>
    <row r="29" spans="1:10" ht="15" x14ac:dyDescent="0.2">
      <c r="A29" s="125"/>
      <c r="B29" s="125"/>
      <c r="C29" s="145"/>
      <c r="D29" s="145"/>
      <c r="E29" s="145"/>
      <c r="F29" s="145"/>
      <c r="G29" s="145"/>
      <c r="H29" s="145"/>
      <c r="I29" s="145"/>
      <c r="J29" s="145"/>
    </row>
    <row r="30" spans="1:10" ht="15" x14ac:dyDescent="0.2">
      <c r="A30" s="125"/>
      <c r="B30" s="125"/>
      <c r="C30" s="145"/>
      <c r="D30" s="145"/>
      <c r="E30" s="145"/>
      <c r="F30" s="145"/>
      <c r="G30" s="145"/>
      <c r="H30" s="145"/>
      <c r="I30" s="145"/>
      <c r="J30" s="145"/>
    </row>
    <row r="31" spans="1:10" ht="15" x14ac:dyDescent="0.2">
      <c r="A31" s="125"/>
      <c r="B31" s="125"/>
      <c r="C31" s="145"/>
      <c r="D31" s="145"/>
      <c r="E31" s="145"/>
      <c r="F31" s="145"/>
      <c r="G31" s="145"/>
      <c r="H31" s="145"/>
      <c r="I31" s="145"/>
      <c r="J31" s="145"/>
    </row>
    <row r="32" spans="1:10" ht="15" x14ac:dyDescent="0.2">
      <c r="A32" s="125"/>
      <c r="B32" s="125"/>
      <c r="C32" s="145"/>
      <c r="D32" s="145"/>
      <c r="E32" s="145"/>
      <c r="F32" s="145"/>
      <c r="G32" s="145"/>
      <c r="H32" s="145"/>
      <c r="I32" s="145"/>
      <c r="J32" s="145"/>
    </row>
    <row r="33" spans="1:12" ht="15" x14ac:dyDescent="0.2">
      <c r="A33" s="125"/>
      <c r="B33" s="125"/>
      <c r="C33" s="145"/>
      <c r="D33" s="145"/>
      <c r="E33" s="145"/>
      <c r="F33" s="145"/>
      <c r="G33" s="145"/>
      <c r="H33" s="145"/>
      <c r="I33" s="145"/>
      <c r="J33" s="145"/>
    </row>
    <row r="34" spans="1:12" x14ac:dyDescent="0.2">
      <c r="A34" s="125"/>
      <c r="B34" s="125"/>
      <c r="C34" s="125"/>
      <c r="D34" s="125"/>
      <c r="E34" s="125"/>
      <c r="F34" s="125"/>
      <c r="G34" s="125"/>
      <c r="H34" s="125"/>
      <c r="I34" s="125"/>
      <c r="J34" s="125"/>
    </row>
    <row r="35" spans="1:12" x14ac:dyDescent="0.2">
      <c r="A35" s="125"/>
      <c r="B35" s="125"/>
      <c r="C35" s="125"/>
      <c r="D35" s="125"/>
      <c r="E35" s="125"/>
      <c r="F35" s="125"/>
      <c r="G35" s="125"/>
      <c r="H35" s="125"/>
      <c r="I35" s="125"/>
      <c r="J35" s="125"/>
    </row>
    <row r="36" spans="1:12" x14ac:dyDescent="0.2">
      <c r="B36" s="125"/>
      <c r="C36" s="125"/>
      <c r="D36" s="125"/>
      <c r="E36" s="125"/>
      <c r="F36" s="125"/>
      <c r="G36" s="125"/>
      <c r="H36" s="125"/>
      <c r="I36" s="125"/>
      <c r="J36" s="125"/>
    </row>
    <row r="37" spans="1:12" x14ac:dyDescent="0.2">
      <c r="B37" s="125"/>
      <c r="C37" s="125"/>
      <c r="D37" s="125"/>
      <c r="E37" s="125"/>
      <c r="F37" s="125"/>
      <c r="G37" s="125"/>
      <c r="H37" s="125"/>
      <c r="I37" s="125"/>
      <c r="J37" s="125"/>
    </row>
    <row r="38" spans="1:12" x14ac:dyDescent="0.2">
      <c r="A38" s="125"/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</row>
    <row r="39" spans="1:12" x14ac:dyDescent="0.2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</row>
    <row r="40" spans="1:12" x14ac:dyDescent="0.2">
      <c r="A40" s="125"/>
      <c r="B40" s="125"/>
      <c r="C40" s="125"/>
      <c r="D40" s="125"/>
      <c r="E40" s="125"/>
      <c r="F40" s="125"/>
      <c r="G40" s="125"/>
      <c r="H40" s="125"/>
      <c r="I40" s="125"/>
      <c r="J40" s="125"/>
      <c r="K40" s="125"/>
      <c r="L40" s="125"/>
    </row>
    <row r="41" spans="1:12" x14ac:dyDescent="0.2">
      <c r="A41" s="125"/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</row>
    <row r="42" spans="1:12" x14ac:dyDescent="0.2">
      <c r="A42" s="125"/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</row>
    <row r="43" spans="1:12" x14ac:dyDescent="0.2">
      <c r="A43" s="125"/>
      <c r="B43" s="125"/>
      <c r="C43" s="125"/>
      <c r="D43" s="125"/>
      <c r="E43" s="125"/>
      <c r="F43" s="125"/>
      <c r="G43" s="125"/>
      <c r="H43" s="125"/>
      <c r="I43" s="125"/>
      <c r="J43" s="125"/>
      <c r="K43" s="125"/>
      <c r="L43" s="125"/>
    </row>
    <row r="44" spans="1:12" x14ac:dyDescent="0.2">
      <c r="A44" s="125"/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</row>
    <row r="45" spans="1:12" x14ac:dyDescent="0.2">
      <c r="A45" s="125"/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</row>
    <row r="46" spans="1:12" x14ac:dyDescent="0.2">
      <c r="A46" s="125"/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</row>
    <row r="47" spans="1:12" x14ac:dyDescent="0.2">
      <c r="A47" s="125"/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5"/>
    </row>
    <row r="48" spans="1:12" x14ac:dyDescent="0.2">
      <c r="A48" s="125"/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</row>
    <row r="49" spans="1:12" x14ac:dyDescent="0.2">
      <c r="A49" s="125"/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5"/>
    </row>
    <row r="50" spans="1:12" x14ac:dyDescent="0.2">
      <c r="A50" s="125"/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</row>
    <row r="51" spans="1:12" x14ac:dyDescent="0.2">
      <c r="A51" s="125"/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</row>
    <row r="52" spans="1:12" x14ac:dyDescent="0.2">
      <c r="A52" s="125"/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</row>
    <row r="53" spans="1:12" x14ac:dyDescent="0.2">
      <c r="A53" s="125"/>
      <c r="B53" s="125"/>
      <c r="C53" s="125"/>
      <c r="D53" s="125"/>
      <c r="E53" s="125"/>
      <c r="F53" s="125"/>
      <c r="G53" s="125"/>
      <c r="H53" s="125"/>
      <c r="I53" s="125"/>
      <c r="J53" s="125"/>
      <c r="K53" s="125"/>
      <c r="L53" s="125"/>
    </row>
    <row r="54" spans="1:12" x14ac:dyDescent="0.2">
      <c r="A54" s="125"/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</row>
    <row r="55" spans="1:12" x14ac:dyDescent="0.2">
      <c r="A55" s="125"/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</row>
    <row r="56" spans="1:12" x14ac:dyDescent="0.2">
      <c r="A56" s="125"/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</row>
    <row r="57" spans="1:12" x14ac:dyDescent="0.2">
      <c r="A57" s="125"/>
      <c r="B57" s="125"/>
      <c r="C57" s="125"/>
      <c r="D57" s="125"/>
      <c r="E57" s="125"/>
      <c r="F57" s="125"/>
      <c r="G57" s="125"/>
      <c r="H57" s="125"/>
      <c r="I57" s="125"/>
      <c r="J57" s="125"/>
      <c r="K57" s="125"/>
      <c r="L57" s="125"/>
    </row>
    <row r="58" spans="1:12" x14ac:dyDescent="0.2">
      <c r="A58" s="125"/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</row>
    <row r="59" spans="1:12" x14ac:dyDescent="0.2">
      <c r="A59" s="125"/>
      <c r="B59" s="125"/>
      <c r="C59" s="125"/>
      <c r="D59" s="125"/>
      <c r="E59" s="125"/>
      <c r="F59" s="125"/>
      <c r="G59" s="125"/>
      <c r="H59" s="125"/>
      <c r="I59" s="125"/>
      <c r="J59" s="125"/>
      <c r="K59" s="125"/>
      <c r="L59" s="125"/>
    </row>
    <row r="60" spans="1:12" x14ac:dyDescent="0.2">
      <c r="A60" s="125"/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25"/>
    </row>
    <row r="61" spans="1:12" x14ac:dyDescent="0.2">
      <c r="A61" s="125"/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</row>
    <row r="62" spans="1:12" x14ac:dyDescent="0.2">
      <c r="A62" s="125"/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</row>
    <row r="63" spans="1:12" x14ac:dyDescent="0.2">
      <c r="A63" s="125"/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</row>
    <row r="64" spans="1:12" x14ac:dyDescent="0.2">
      <c r="A64" s="125"/>
      <c r="B64" s="125"/>
      <c r="C64" s="125"/>
      <c r="D64" s="125"/>
      <c r="E64" s="125"/>
      <c r="F64" s="125"/>
      <c r="G64" s="125"/>
      <c r="H64" s="125"/>
      <c r="I64" s="125"/>
      <c r="J64" s="125"/>
      <c r="K64" s="125"/>
      <c r="L64" s="125"/>
    </row>
    <row r="65" spans="1:12" x14ac:dyDescent="0.2">
      <c r="A65" s="125"/>
      <c r="B65" s="125"/>
      <c r="C65" s="125"/>
      <c r="D65" s="125"/>
      <c r="E65" s="125"/>
      <c r="F65" s="125"/>
      <c r="G65" s="125"/>
      <c r="H65" s="125"/>
      <c r="I65" s="125"/>
      <c r="J65" s="125"/>
      <c r="K65" s="125"/>
      <c r="L65" s="125"/>
    </row>
    <row r="66" spans="1:12" x14ac:dyDescent="0.2">
      <c r="A66" s="125"/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25"/>
    </row>
    <row r="67" spans="1:12" x14ac:dyDescent="0.2">
      <c r="A67" s="125"/>
      <c r="B67" s="125"/>
      <c r="C67" s="125"/>
      <c r="D67" s="125"/>
      <c r="E67" s="125"/>
      <c r="F67" s="125"/>
      <c r="G67" s="125"/>
      <c r="H67" s="125"/>
      <c r="I67" s="125"/>
      <c r="J67" s="125"/>
      <c r="K67" s="125"/>
      <c r="L67" s="125"/>
    </row>
    <row r="68" spans="1:12" x14ac:dyDescent="0.2">
      <c r="A68" s="125"/>
      <c r="B68" s="125"/>
      <c r="C68" s="125"/>
      <c r="D68" s="125"/>
      <c r="E68" s="125"/>
      <c r="F68" s="125"/>
      <c r="G68" s="125"/>
      <c r="H68" s="125"/>
      <c r="I68" s="125"/>
      <c r="J68" s="125"/>
      <c r="K68" s="125"/>
      <c r="L68" s="125"/>
    </row>
    <row r="69" spans="1:12" x14ac:dyDescent="0.2">
      <c r="A69" s="125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</row>
    <row r="70" spans="1:12" x14ac:dyDescent="0.2">
      <c r="A70" s="125"/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</row>
    <row r="71" spans="1:12" x14ac:dyDescent="0.2">
      <c r="A71" s="125"/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</row>
    <row r="72" spans="1:12" x14ac:dyDescent="0.2">
      <c r="A72" s="125"/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</row>
    <row r="73" spans="1:12" x14ac:dyDescent="0.2">
      <c r="A73" s="125"/>
      <c r="B73" s="125"/>
      <c r="C73" s="125"/>
      <c r="D73" s="125"/>
      <c r="E73" s="125"/>
      <c r="F73" s="125"/>
      <c r="G73" s="125"/>
      <c r="H73" s="125"/>
      <c r="I73" s="125"/>
      <c r="J73" s="125"/>
      <c r="K73" s="125"/>
      <c r="L73" s="125"/>
    </row>
    <row r="74" spans="1:12" x14ac:dyDescent="0.2">
      <c r="A74" s="125"/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</row>
    <row r="75" spans="1:12" x14ac:dyDescent="0.2">
      <c r="A75" s="125"/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</row>
    <row r="76" spans="1:12" x14ac:dyDescent="0.2">
      <c r="A76" s="125"/>
      <c r="B76" s="125"/>
      <c r="C76" s="125"/>
      <c r="D76" s="125"/>
      <c r="E76" s="125"/>
      <c r="F76" s="125"/>
      <c r="G76" s="125"/>
      <c r="H76" s="125"/>
      <c r="I76" s="125"/>
      <c r="J76" s="125"/>
      <c r="K76" s="125"/>
      <c r="L76" s="125"/>
    </row>
    <row r="77" spans="1:12" x14ac:dyDescent="0.2">
      <c r="A77" s="125"/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</row>
    <row r="78" spans="1:12" x14ac:dyDescent="0.2">
      <c r="A78" s="125"/>
      <c r="B78" s="125"/>
      <c r="C78" s="125"/>
      <c r="D78" s="125"/>
      <c r="E78" s="125"/>
      <c r="F78" s="125"/>
      <c r="G78" s="125"/>
      <c r="H78" s="125"/>
      <c r="I78" s="125"/>
      <c r="J78" s="125"/>
      <c r="K78" s="125"/>
      <c r="L78" s="125"/>
    </row>
    <row r="79" spans="1:12" x14ac:dyDescent="0.2">
      <c r="A79" s="125"/>
      <c r="B79" s="125"/>
      <c r="C79" s="125"/>
      <c r="D79" s="125"/>
      <c r="E79" s="125"/>
      <c r="F79" s="125"/>
      <c r="G79" s="125"/>
      <c r="H79" s="125"/>
      <c r="I79" s="125"/>
      <c r="J79" s="125"/>
      <c r="K79" s="125"/>
      <c r="L79" s="125"/>
    </row>
    <row r="80" spans="1:12" x14ac:dyDescent="0.2">
      <c r="A80" s="125"/>
      <c r="B80" s="125"/>
      <c r="C80" s="125"/>
      <c r="D80" s="125"/>
      <c r="E80" s="125"/>
      <c r="F80" s="125"/>
      <c r="G80" s="125"/>
      <c r="H80" s="125"/>
      <c r="I80" s="125"/>
      <c r="J80" s="125"/>
      <c r="K80" s="125"/>
      <c r="L80" s="125"/>
    </row>
    <row r="81" spans="1:12" x14ac:dyDescent="0.2">
      <c r="A81" s="125"/>
      <c r="B81" s="125"/>
      <c r="C81" s="125"/>
      <c r="D81" s="125"/>
      <c r="E81" s="125"/>
      <c r="F81" s="125"/>
      <c r="G81" s="125"/>
      <c r="H81" s="125"/>
      <c r="I81" s="125"/>
      <c r="J81" s="125"/>
      <c r="K81" s="125"/>
      <c r="L81" s="125"/>
    </row>
    <row r="82" spans="1:12" x14ac:dyDescent="0.2">
      <c r="A82" s="125"/>
      <c r="B82" s="125"/>
      <c r="C82" s="125"/>
      <c r="D82" s="125"/>
      <c r="E82" s="125"/>
      <c r="F82" s="125"/>
      <c r="G82" s="125"/>
      <c r="H82" s="125"/>
      <c r="I82" s="125"/>
      <c r="J82" s="125"/>
      <c r="K82" s="125"/>
      <c r="L82" s="125"/>
    </row>
    <row r="83" spans="1:12" x14ac:dyDescent="0.2">
      <c r="A83" s="125"/>
      <c r="B83" s="125"/>
      <c r="C83" s="125"/>
      <c r="D83" s="125"/>
      <c r="E83" s="125"/>
      <c r="F83" s="125"/>
      <c r="G83" s="125"/>
      <c r="H83" s="125"/>
      <c r="I83" s="125"/>
      <c r="J83" s="125"/>
      <c r="K83" s="125"/>
      <c r="L83" s="125"/>
    </row>
    <row r="84" spans="1:12" x14ac:dyDescent="0.2">
      <c r="A84" s="125"/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</row>
    <row r="85" spans="1:12" x14ac:dyDescent="0.2">
      <c r="A85" s="125"/>
      <c r="B85" s="125"/>
      <c r="C85" s="125"/>
      <c r="D85" s="125"/>
      <c r="E85" s="125"/>
      <c r="F85" s="125"/>
      <c r="G85" s="125"/>
      <c r="H85" s="125"/>
      <c r="I85" s="125"/>
      <c r="J85" s="125"/>
      <c r="K85" s="125"/>
      <c r="L85" s="125"/>
    </row>
    <row r="86" spans="1:12" x14ac:dyDescent="0.2">
      <c r="A86" s="125"/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</row>
    <row r="87" spans="1:12" x14ac:dyDescent="0.2">
      <c r="A87" s="125"/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</row>
    <row r="88" spans="1:12" x14ac:dyDescent="0.2">
      <c r="A88" s="125"/>
      <c r="B88" s="125"/>
      <c r="C88" s="125"/>
      <c r="D88" s="125"/>
      <c r="E88" s="125"/>
      <c r="F88" s="125"/>
      <c r="G88" s="125"/>
      <c r="H88" s="125"/>
      <c r="I88" s="125"/>
      <c r="J88" s="125"/>
      <c r="K88" s="125"/>
      <c r="L88" s="125"/>
    </row>
    <row r="89" spans="1:12" x14ac:dyDescent="0.2">
      <c r="A89" s="125"/>
      <c r="B89" s="125"/>
      <c r="C89" s="125"/>
      <c r="D89" s="125"/>
      <c r="E89" s="125"/>
      <c r="F89" s="125"/>
      <c r="G89" s="125"/>
      <c r="H89" s="125"/>
      <c r="I89" s="125"/>
      <c r="J89" s="125"/>
      <c r="K89" s="125"/>
      <c r="L89" s="125"/>
    </row>
    <row r="90" spans="1:12" x14ac:dyDescent="0.2">
      <c r="A90" s="125"/>
      <c r="B90" s="125"/>
      <c r="C90" s="125"/>
      <c r="D90" s="125"/>
      <c r="E90" s="125"/>
      <c r="F90" s="125"/>
      <c r="G90" s="125"/>
      <c r="H90" s="125"/>
      <c r="I90" s="125"/>
      <c r="J90" s="125"/>
      <c r="K90" s="125"/>
      <c r="L90" s="125"/>
    </row>
    <row r="91" spans="1:12" x14ac:dyDescent="0.2">
      <c r="A91" s="125"/>
      <c r="B91" s="125"/>
      <c r="C91" s="125"/>
      <c r="D91" s="125"/>
      <c r="E91" s="125"/>
      <c r="F91" s="125"/>
      <c r="G91" s="125"/>
      <c r="H91" s="125"/>
      <c r="I91" s="125"/>
      <c r="J91" s="125"/>
      <c r="K91" s="125"/>
      <c r="L91" s="125"/>
    </row>
    <row r="92" spans="1:12" x14ac:dyDescent="0.2">
      <c r="A92" s="125"/>
      <c r="B92" s="125"/>
      <c r="C92" s="125"/>
      <c r="D92" s="125"/>
      <c r="E92" s="125"/>
      <c r="F92" s="125"/>
      <c r="G92" s="125"/>
      <c r="H92" s="125"/>
      <c r="I92" s="125"/>
      <c r="J92" s="125"/>
      <c r="K92" s="125"/>
      <c r="L92" s="125"/>
    </row>
    <row r="93" spans="1:12" x14ac:dyDescent="0.2">
      <c r="A93" s="125"/>
      <c r="B93" s="125"/>
      <c r="C93" s="125"/>
      <c r="D93" s="125"/>
      <c r="E93" s="125"/>
      <c r="F93" s="125"/>
      <c r="G93" s="125"/>
      <c r="H93" s="125"/>
      <c r="I93" s="125"/>
      <c r="J93" s="125"/>
      <c r="K93" s="125"/>
      <c r="L93" s="125"/>
    </row>
    <row r="94" spans="1:12" x14ac:dyDescent="0.2">
      <c r="A94" s="125"/>
      <c r="B94" s="125"/>
      <c r="C94" s="125"/>
      <c r="D94" s="125"/>
      <c r="E94" s="125"/>
      <c r="F94" s="125"/>
      <c r="G94" s="125"/>
      <c r="H94" s="125"/>
      <c r="I94" s="125"/>
      <c r="J94" s="125"/>
      <c r="K94" s="125"/>
      <c r="L94" s="125"/>
    </row>
    <row r="95" spans="1:12" x14ac:dyDescent="0.2">
      <c r="A95" s="125"/>
      <c r="B95" s="125"/>
      <c r="C95" s="125"/>
      <c r="D95" s="125"/>
      <c r="E95" s="125"/>
      <c r="F95" s="125"/>
      <c r="G95" s="125"/>
      <c r="H95" s="125"/>
      <c r="I95" s="125"/>
      <c r="J95" s="125"/>
      <c r="K95" s="125"/>
      <c r="L95" s="125"/>
    </row>
    <row r="96" spans="1:12" x14ac:dyDescent="0.2">
      <c r="A96" s="125"/>
      <c r="B96" s="125"/>
      <c r="C96" s="125"/>
      <c r="D96" s="125"/>
      <c r="E96" s="125"/>
      <c r="F96" s="125"/>
      <c r="G96" s="125"/>
      <c r="H96" s="125"/>
      <c r="I96" s="125"/>
      <c r="J96" s="125"/>
      <c r="K96" s="125"/>
      <c r="L96" s="125"/>
    </row>
    <row r="97" spans="1:12" x14ac:dyDescent="0.2">
      <c r="A97" s="125"/>
      <c r="B97" s="125"/>
      <c r="C97" s="125"/>
      <c r="D97" s="125"/>
      <c r="E97" s="125"/>
      <c r="F97" s="125"/>
      <c r="G97" s="125"/>
      <c r="H97" s="125"/>
      <c r="I97" s="125"/>
      <c r="J97" s="125"/>
      <c r="K97" s="125"/>
      <c r="L97" s="125"/>
    </row>
    <row r="98" spans="1:12" x14ac:dyDescent="0.2">
      <c r="A98" s="125"/>
      <c r="B98" s="125"/>
      <c r="C98" s="125"/>
      <c r="D98" s="125"/>
      <c r="E98" s="125"/>
      <c r="F98" s="125"/>
      <c r="G98" s="125"/>
      <c r="H98" s="125"/>
      <c r="I98" s="125"/>
      <c r="J98" s="125"/>
      <c r="K98" s="125"/>
      <c r="L98" s="125"/>
    </row>
    <row r="99" spans="1:12" x14ac:dyDescent="0.2">
      <c r="A99" s="125"/>
      <c r="B99" s="125"/>
      <c r="C99" s="125"/>
      <c r="D99" s="125"/>
      <c r="E99" s="125"/>
      <c r="F99" s="125"/>
      <c r="G99" s="125"/>
      <c r="H99" s="125"/>
      <c r="I99" s="125"/>
      <c r="J99" s="125"/>
      <c r="K99" s="125"/>
      <c r="L99" s="125"/>
    </row>
    <row r="100" spans="1:12" x14ac:dyDescent="0.2">
      <c r="A100" s="125"/>
      <c r="B100" s="125"/>
      <c r="C100" s="125"/>
      <c r="D100" s="125"/>
      <c r="E100" s="125"/>
      <c r="F100" s="125"/>
      <c r="G100" s="125"/>
      <c r="H100" s="125"/>
      <c r="I100" s="125"/>
      <c r="J100" s="125"/>
      <c r="K100" s="125"/>
      <c r="L100" s="125"/>
    </row>
    <row r="101" spans="1:12" x14ac:dyDescent="0.2">
      <c r="A101" s="125"/>
      <c r="B101" s="125"/>
      <c r="C101" s="125"/>
      <c r="D101" s="125"/>
      <c r="E101" s="125"/>
      <c r="F101" s="125"/>
      <c r="G101" s="125"/>
      <c r="H101" s="125"/>
      <c r="I101" s="125"/>
      <c r="J101" s="125"/>
      <c r="K101" s="125"/>
      <c r="L101" s="125"/>
    </row>
    <row r="102" spans="1:12" x14ac:dyDescent="0.2">
      <c r="A102" s="125"/>
      <c r="B102" s="125"/>
      <c r="C102" s="125"/>
      <c r="D102" s="125"/>
      <c r="E102" s="125"/>
      <c r="F102" s="125"/>
      <c r="G102" s="125"/>
      <c r="H102" s="125"/>
      <c r="I102" s="125"/>
      <c r="J102" s="125"/>
      <c r="K102" s="125"/>
      <c r="L102" s="125"/>
    </row>
    <row r="103" spans="1:12" x14ac:dyDescent="0.2">
      <c r="A103" s="125"/>
      <c r="B103" s="125"/>
      <c r="C103" s="125"/>
      <c r="D103" s="125"/>
      <c r="E103" s="125"/>
      <c r="F103" s="125"/>
      <c r="G103" s="125"/>
      <c r="H103" s="125"/>
      <c r="I103" s="125"/>
      <c r="J103" s="125"/>
      <c r="K103" s="125"/>
      <c r="L103" s="125"/>
    </row>
    <row r="104" spans="1:12" x14ac:dyDescent="0.2">
      <c r="A104" s="125"/>
      <c r="B104" s="125"/>
      <c r="C104" s="125"/>
      <c r="D104" s="125"/>
      <c r="E104" s="125"/>
      <c r="F104" s="125"/>
      <c r="G104" s="125"/>
      <c r="H104" s="125"/>
      <c r="I104" s="125"/>
      <c r="J104" s="125"/>
      <c r="K104" s="125"/>
      <c r="L104" s="125"/>
    </row>
    <row r="105" spans="1:12" x14ac:dyDescent="0.2">
      <c r="A105" s="125"/>
      <c r="B105" s="125"/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</row>
    <row r="106" spans="1:12" x14ac:dyDescent="0.2">
      <c r="A106" s="125"/>
      <c r="B106" s="125"/>
      <c r="C106" s="125"/>
      <c r="D106" s="125"/>
      <c r="E106" s="125"/>
      <c r="F106" s="125"/>
      <c r="G106" s="125"/>
      <c r="H106" s="125"/>
      <c r="I106" s="125"/>
      <c r="J106" s="125"/>
      <c r="K106" s="125"/>
      <c r="L106" s="125"/>
    </row>
    <row r="107" spans="1:12" x14ac:dyDescent="0.2">
      <c r="A107" s="125"/>
      <c r="B107" s="125"/>
      <c r="C107" s="125"/>
      <c r="D107" s="125"/>
      <c r="E107" s="125"/>
      <c r="F107" s="125"/>
      <c r="G107" s="125"/>
      <c r="H107" s="125"/>
      <c r="I107" s="125"/>
      <c r="J107" s="125"/>
      <c r="K107" s="125"/>
      <c r="L107" s="125"/>
    </row>
    <row r="108" spans="1:12" x14ac:dyDescent="0.2">
      <c r="A108" s="125"/>
      <c r="B108" s="125"/>
      <c r="C108" s="125"/>
      <c r="D108" s="125"/>
      <c r="E108" s="125"/>
      <c r="F108" s="125"/>
      <c r="G108" s="125"/>
      <c r="H108" s="125"/>
      <c r="I108" s="125"/>
      <c r="J108" s="125"/>
      <c r="K108" s="125"/>
      <c r="L108" s="125"/>
    </row>
    <row r="109" spans="1:12" x14ac:dyDescent="0.2">
      <c r="A109" s="125"/>
      <c r="B109" s="125"/>
      <c r="C109" s="125"/>
      <c r="D109" s="125"/>
      <c r="E109" s="125"/>
      <c r="F109" s="125"/>
      <c r="G109" s="125"/>
      <c r="H109" s="125"/>
      <c r="I109" s="125"/>
      <c r="J109" s="125"/>
      <c r="K109" s="125"/>
      <c r="L109" s="125"/>
    </row>
    <row r="110" spans="1:12" x14ac:dyDescent="0.2">
      <c r="A110" s="125"/>
      <c r="B110" s="125"/>
      <c r="C110" s="125"/>
      <c r="D110" s="125"/>
      <c r="E110" s="125"/>
      <c r="F110" s="125"/>
      <c r="G110" s="125"/>
      <c r="H110" s="125"/>
      <c r="I110" s="125"/>
      <c r="J110" s="125"/>
      <c r="K110" s="125"/>
      <c r="L110" s="125"/>
    </row>
    <row r="111" spans="1:12" x14ac:dyDescent="0.2">
      <c r="A111" s="125"/>
      <c r="B111" s="125"/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</row>
  </sheetData>
  <mergeCells count="4">
    <mergeCell ref="C6:F6"/>
    <mergeCell ref="G6:J6"/>
    <mergeCell ref="B4:B7"/>
    <mergeCell ref="C4:J5"/>
  </mergeCells>
  <pageMargins left="0.25" right="0.25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workbookViewId="0">
      <selection activeCell="N9" sqref="N9"/>
    </sheetView>
  </sheetViews>
  <sheetFormatPr defaultRowHeight="12.75" x14ac:dyDescent="0.2"/>
  <cols>
    <col min="1" max="1" width="6.85546875" customWidth="1"/>
    <col min="2" max="2" width="16" customWidth="1"/>
    <col min="3" max="3" width="24" customWidth="1"/>
    <col min="4" max="4" width="21" hidden="1" customWidth="1"/>
    <col min="5" max="5" width="18.28515625" hidden="1" customWidth="1"/>
    <col min="6" max="6" width="13.28515625" hidden="1" customWidth="1"/>
    <col min="7" max="7" width="15" hidden="1" customWidth="1"/>
    <col min="8" max="8" width="15" customWidth="1"/>
    <col min="9" max="9" width="15.42578125" customWidth="1"/>
    <col min="10" max="10" width="15.7109375" customWidth="1"/>
    <col min="11" max="11" width="14.42578125" customWidth="1"/>
    <col min="12" max="12" width="13" customWidth="1"/>
    <col min="13" max="13" width="13.5703125" customWidth="1"/>
    <col min="14" max="14" width="12.5703125" customWidth="1"/>
    <col min="17" max="17" width="10.140625" bestFit="1" customWidth="1"/>
  </cols>
  <sheetData>
    <row r="1" spans="1:17" ht="20.25" customHeight="1" x14ac:dyDescent="0.2">
      <c r="A1" s="87" t="s">
        <v>10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7" ht="20.25" customHeight="1" thickBot="1" x14ac:dyDescent="0.25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9"/>
      <c r="M2" s="89"/>
      <c r="N2" s="89"/>
    </row>
    <row r="3" spans="1:17" ht="13.5" customHeight="1" thickTop="1" x14ac:dyDescent="0.2">
      <c r="A3" s="92" t="s">
        <v>0</v>
      </c>
      <c r="B3" s="94" t="s">
        <v>11</v>
      </c>
      <c r="C3" s="95" t="s">
        <v>12</v>
      </c>
      <c r="D3" s="113" t="s">
        <v>26</v>
      </c>
      <c r="E3" s="113" t="s">
        <v>24</v>
      </c>
      <c r="F3" s="113" t="s">
        <v>13</v>
      </c>
      <c r="G3" s="113" t="s">
        <v>14</v>
      </c>
      <c r="H3" s="113" t="s">
        <v>43</v>
      </c>
      <c r="I3" s="113" t="s">
        <v>36</v>
      </c>
      <c r="J3" s="113" t="s">
        <v>44</v>
      </c>
      <c r="K3" s="116" t="s">
        <v>37</v>
      </c>
      <c r="L3" s="119" t="s">
        <v>17</v>
      </c>
      <c r="M3" s="122" t="s">
        <v>19</v>
      </c>
      <c r="N3" s="84" t="s">
        <v>20</v>
      </c>
    </row>
    <row r="4" spans="1:17" x14ac:dyDescent="0.2">
      <c r="A4" s="92"/>
      <c r="B4" s="94"/>
      <c r="C4" s="123"/>
      <c r="D4" s="114"/>
      <c r="E4" s="114"/>
      <c r="F4" s="114"/>
      <c r="G4" s="114"/>
      <c r="H4" s="114"/>
      <c r="I4" s="114"/>
      <c r="J4" s="114"/>
      <c r="K4" s="117"/>
      <c r="L4" s="120"/>
      <c r="M4" s="114"/>
      <c r="N4" s="85"/>
    </row>
    <row r="5" spans="1:17" x14ac:dyDescent="0.2">
      <c r="A5" s="92"/>
      <c r="B5" s="94"/>
      <c r="C5" s="123"/>
      <c r="D5" s="114"/>
      <c r="E5" s="114"/>
      <c r="F5" s="114"/>
      <c r="G5" s="114"/>
      <c r="H5" s="114"/>
      <c r="I5" s="114"/>
      <c r="J5" s="114"/>
      <c r="K5" s="117"/>
      <c r="L5" s="120"/>
      <c r="M5" s="114"/>
      <c r="N5" s="85"/>
    </row>
    <row r="6" spans="1:17" ht="95.25" customHeight="1" x14ac:dyDescent="0.2">
      <c r="A6" s="93"/>
      <c r="B6" s="95"/>
      <c r="C6" s="124"/>
      <c r="D6" s="115"/>
      <c r="E6" s="115"/>
      <c r="F6" s="115"/>
      <c r="G6" s="115"/>
      <c r="H6" s="115"/>
      <c r="I6" s="115"/>
      <c r="J6" s="115"/>
      <c r="K6" s="118"/>
      <c r="L6" s="121"/>
      <c r="M6" s="115"/>
      <c r="N6" s="86"/>
    </row>
    <row r="7" spans="1:17" x14ac:dyDescent="0.2">
      <c r="A7" s="6" t="s">
        <v>1</v>
      </c>
      <c r="B7" s="6" t="s">
        <v>2</v>
      </c>
      <c r="C7" s="6" t="s">
        <v>3</v>
      </c>
      <c r="D7" s="6" t="s">
        <v>4</v>
      </c>
      <c r="E7" s="6" t="s">
        <v>7</v>
      </c>
      <c r="F7" s="6" t="s">
        <v>5</v>
      </c>
      <c r="G7" s="6" t="s">
        <v>8</v>
      </c>
      <c r="H7" s="6"/>
      <c r="I7" s="6" t="s">
        <v>6</v>
      </c>
      <c r="J7" s="6" t="s">
        <v>15</v>
      </c>
      <c r="K7" s="33" t="s">
        <v>16</v>
      </c>
      <c r="L7" s="42" t="s">
        <v>18</v>
      </c>
      <c r="M7" s="6" t="s">
        <v>21</v>
      </c>
      <c r="N7" s="43" t="s">
        <v>22</v>
      </c>
    </row>
    <row r="8" spans="1:17" ht="63.75" x14ac:dyDescent="0.2">
      <c r="A8" s="19" t="s">
        <v>1</v>
      </c>
      <c r="B8" s="53" t="s">
        <v>41</v>
      </c>
      <c r="C8" s="32" t="s">
        <v>39</v>
      </c>
      <c r="D8" s="15"/>
      <c r="E8" s="15"/>
      <c r="F8" s="16"/>
      <c r="G8" s="18"/>
      <c r="H8" s="18">
        <v>15</v>
      </c>
      <c r="I8" s="26">
        <f>H8*H11</f>
        <v>5400</v>
      </c>
      <c r="J8" s="18">
        <v>10</v>
      </c>
      <c r="K8" s="40">
        <f>J8*J11</f>
        <v>9000</v>
      </c>
      <c r="L8" s="44">
        <f>I8+K8</f>
        <v>14400</v>
      </c>
      <c r="M8" s="24">
        <f>L8*1.08</f>
        <v>15552.000000000002</v>
      </c>
      <c r="N8" s="45">
        <f>L8/C13</f>
        <v>3339.7499826054686</v>
      </c>
    </row>
    <row r="9" spans="1:17" ht="62.25" customHeight="1" x14ac:dyDescent="0.2">
      <c r="A9" s="19" t="s">
        <v>2</v>
      </c>
      <c r="B9" s="53" t="s">
        <v>30</v>
      </c>
      <c r="C9" s="32" t="s">
        <v>40</v>
      </c>
      <c r="D9" s="30"/>
      <c r="E9" s="30"/>
      <c r="F9" s="23"/>
      <c r="G9" s="23"/>
      <c r="H9" s="16">
        <v>20</v>
      </c>
      <c r="I9" s="26">
        <f>H9*H11</f>
        <v>7200</v>
      </c>
      <c r="J9" s="23">
        <v>10</v>
      </c>
      <c r="K9" s="41">
        <f>J9*J11</f>
        <v>9000</v>
      </c>
      <c r="L9" s="44">
        <f>I9+K9</f>
        <v>16200</v>
      </c>
      <c r="M9" s="24">
        <f>L9*1.08</f>
        <v>17496</v>
      </c>
      <c r="N9" s="45">
        <f>L9/C13</f>
        <v>3757.2187304311524</v>
      </c>
      <c r="Q9" s="64"/>
    </row>
    <row r="10" spans="1:17" ht="84" customHeight="1" x14ac:dyDescent="0.2">
      <c r="A10" s="19"/>
      <c r="B10" s="29"/>
      <c r="C10" s="32"/>
      <c r="D10" s="30"/>
      <c r="E10" s="30"/>
      <c r="F10" s="23"/>
      <c r="G10" s="23"/>
      <c r="H10" s="23"/>
      <c r="I10" s="16"/>
      <c r="J10" s="16"/>
      <c r="K10" s="41"/>
      <c r="L10" s="44"/>
      <c r="M10" s="24"/>
      <c r="N10" s="45"/>
    </row>
    <row r="11" spans="1:17" ht="13.5" thickBot="1" x14ac:dyDescent="0.25">
      <c r="A11" s="19"/>
      <c r="B11" s="29" t="s">
        <v>23</v>
      </c>
      <c r="C11" s="8"/>
      <c r="D11" s="15"/>
      <c r="E11" s="15"/>
      <c r="F11" s="16"/>
      <c r="G11" s="18"/>
      <c r="H11" s="59">
        <v>360</v>
      </c>
      <c r="I11" s="60" t="s">
        <v>38</v>
      </c>
      <c r="J11" s="61">
        <v>900</v>
      </c>
      <c r="K11" s="62" t="s">
        <v>38</v>
      </c>
      <c r="L11" s="46">
        <f>SUM(L8:L10)/2</f>
        <v>15300</v>
      </c>
      <c r="M11" s="47">
        <f>SUM(M8:M10)/2</f>
        <v>16524</v>
      </c>
      <c r="N11" s="48">
        <f>SUM(N8:N10)/2</f>
        <v>3548.4843565183105</v>
      </c>
    </row>
    <row r="12" spans="1:17" ht="13.5" thickTop="1" x14ac:dyDescent="0.2">
      <c r="A12" s="20"/>
      <c r="B12" s="7"/>
      <c r="C12" s="21"/>
      <c r="D12" s="112"/>
      <c r="E12" s="112"/>
      <c r="F12" s="11"/>
      <c r="G12" s="11"/>
      <c r="H12" s="11"/>
      <c r="I12" s="11"/>
    </row>
    <row r="13" spans="1:17" x14ac:dyDescent="0.2">
      <c r="B13" s="17" t="s">
        <v>9</v>
      </c>
      <c r="C13" s="7">
        <v>4.3117000000000001</v>
      </c>
      <c r="D13" s="7"/>
      <c r="E13" s="7"/>
      <c r="F13" s="2"/>
    </row>
    <row r="15" spans="1:17" x14ac:dyDescent="0.2">
      <c r="C15" s="63"/>
      <c r="H15" t="s">
        <v>42</v>
      </c>
    </row>
  </sheetData>
  <mergeCells count="16">
    <mergeCell ref="D12:E12"/>
    <mergeCell ref="A1:N2"/>
    <mergeCell ref="I3:I6"/>
    <mergeCell ref="J3:J6"/>
    <mergeCell ref="K3:K6"/>
    <mergeCell ref="L3:L6"/>
    <mergeCell ref="M3:M6"/>
    <mergeCell ref="N3:N6"/>
    <mergeCell ref="A3:A6"/>
    <mergeCell ref="B3:B6"/>
    <mergeCell ref="C3:C6"/>
    <mergeCell ref="D3:D6"/>
    <mergeCell ref="E3:E6"/>
    <mergeCell ref="F3:F6"/>
    <mergeCell ref="G3:G6"/>
    <mergeCell ref="H3:H6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GRUZ</vt:lpstr>
      <vt:lpstr>ZESTAWIENIE</vt:lpstr>
      <vt:lpstr>Chemikalia</vt:lpstr>
      <vt:lpstr>GRUZ!Tytuły_wydruku</vt:lpstr>
    </vt:vector>
  </TitlesOfParts>
  <Company>Cont2001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wydra</dc:creator>
  <cp:lastModifiedBy>Szafraniec Dorota</cp:lastModifiedBy>
  <cp:lastPrinted>2019-12-03T12:08:17Z</cp:lastPrinted>
  <dcterms:created xsi:type="dcterms:W3CDTF">2001-10-06T19:25:58Z</dcterms:created>
  <dcterms:modified xsi:type="dcterms:W3CDTF">2019-12-03T12:08:21Z</dcterms:modified>
</cp:coreProperties>
</file>