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-90" yWindow="165" windowWidth="12105" windowHeight="1444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  <definedName name="_xlnm.Print_Area" localSheetId="0">'Meldunek tygodniowy'!$A$1:$Z$491</definedName>
  </definedNames>
  <calcPr calcId="145621"/>
</workbook>
</file>

<file path=xl/calcChain.xml><?xml version="1.0" encoding="utf-8"?>
<calcChain xmlns="http://schemas.openxmlformats.org/spreadsheetml/2006/main">
  <c r="U436" i="1" l="1"/>
  <c r="K199" i="1" l="1"/>
  <c r="H199" i="1"/>
  <c r="T150" i="1" l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S150" i="1"/>
  <c r="T151" i="1" l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U150" i="1" l="1"/>
  <c r="V150" i="1" s="1"/>
  <c r="U142" i="1"/>
  <c r="V142" i="1" s="1"/>
  <c r="U138" i="1"/>
  <c r="V138" i="1" s="1"/>
  <c r="U146" i="1"/>
  <c r="V146" i="1" s="1"/>
  <c r="U149" i="1"/>
  <c r="V149" i="1" s="1"/>
  <c r="U145" i="1"/>
  <c r="V145" i="1" s="1"/>
  <c r="U141" i="1"/>
  <c r="V141" i="1" s="1"/>
  <c r="U137" i="1"/>
  <c r="V137" i="1" s="1"/>
  <c r="U140" i="1"/>
  <c r="V140" i="1" s="1"/>
  <c r="U148" i="1"/>
  <c r="V148" i="1" s="1"/>
  <c r="U144" i="1"/>
  <c r="V144" i="1" s="1"/>
  <c r="U136" i="1"/>
  <c r="U147" i="1"/>
  <c r="V147" i="1" s="1"/>
  <c r="U143" i="1"/>
  <c r="V143" i="1" s="1"/>
  <c r="U139" i="1"/>
  <c r="V139" i="1" s="1"/>
  <c r="J432" i="1"/>
  <c r="V433" i="1" l="1"/>
  <c r="S433" i="1"/>
  <c r="P433" i="1"/>
  <c r="M433" i="1"/>
  <c r="J433" i="1"/>
  <c r="O271" i="1" l="1"/>
  <c r="S271" i="1" s="1"/>
  <c r="I269" i="1" l="1"/>
  <c r="M269" i="1" s="1"/>
  <c r="O268" i="1"/>
  <c r="S268" i="1" s="1"/>
  <c r="T365" i="1" l="1"/>
  <c r="T366" i="1"/>
  <c r="T367" i="1"/>
  <c r="T368" i="1"/>
  <c r="T369" i="1"/>
  <c r="T364" i="1"/>
  <c r="R365" i="1"/>
  <c r="R366" i="1"/>
  <c r="R367" i="1"/>
  <c r="R368" i="1"/>
  <c r="R369" i="1"/>
  <c r="R364" i="1"/>
  <c r="P365" i="1"/>
  <c r="P366" i="1"/>
  <c r="P367" i="1"/>
  <c r="P368" i="1"/>
  <c r="P369" i="1"/>
  <c r="P364" i="1"/>
  <c r="M365" i="1"/>
  <c r="M366" i="1"/>
  <c r="M367" i="1"/>
  <c r="M368" i="1"/>
  <c r="M369" i="1"/>
  <c r="M364" i="1"/>
  <c r="H365" i="1"/>
  <c r="H366" i="1"/>
  <c r="H367" i="1"/>
  <c r="H368" i="1"/>
  <c r="H369" i="1"/>
  <c r="F365" i="1"/>
  <c r="F366" i="1"/>
  <c r="F367" i="1"/>
  <c r="F368" i="1"/>
  <c r="F369" i="1"/>
  <c r="D365" i="1"/>
  <c r="D366" i="1"/>
  <c r="D367" i="1"/>
  <c r="D368" i="1"/>
  <c r="D369" i="1"/>
  <c r="A365" i="1"/>
  <c r="A366" i="1"/>
  <c r="A367" i="1"/>
  <c r="A368" i="1"/>
  <c r="A369" i="1"/>
  <c r="R370" i="1" l="1"/>
  <c r="T370" i="1"/>
  <c r="P370" i="1"/>
  <c r="G240" i="1"/>
  <c r="G231" i="1"/>
  <c r="M44" i="1"/>
  <c r="L134" i="1"/>
  <c r="M17" i="1"/>
  <c r="G385" i="1"/>
  <c r="G265" i="1"/>
  <c r="G399" i="1"/>
  <c r="M361" i="1"/>
  <c r="A361" i="1"/>
  <c r="G297" i="1"/>
  <c r="E9" i="1"/>
  <c r="P244" i="1"/>
  <c r="M244" i="1"/>
  <c r="J244" i="1"/>
  <c r="G244" i="1"/>
  <c r="P243" i="1"/>
  <c r="M243" i="1"/>
  <c r="J243" i="1"/>
  <c r="G243" i="1"/>
  <c r="P242" i="1"/>
  <c r="M242" i="1"/>
  <c r="J242" i="1"/>
  <c r="G242" i="1"/>
  <c r="P235" i="1"/>
  <c r="M235" i="1"/>
  <c r="J235" i="1"/>
  <c r="G235" i="1"/>
  <c r="J234" i="1"/>
  <c r="M234" i="1"/>
  <c r="P234" i="1"/>
  <c r="G234" i="1"/>
  <c r="P233" i="1"/>
  <c r="M233" i="1"/>
  <c r="M236" i="1" s="1"/>
  <c r="J233" i="1"/>
  <c r="G233" i="1"/>
  <c r="Q175" i="1"/>
  <c r="N175" i="1"/>
  <c r="L175" i="1"/>
  <c r="L136" i="1"/>
  <c r="Q66" i="1"/>
  <c r="O66" i="1"/>
  <c r="Q65" i="1"/>
  <c r="O65" i="1"/>
  <c r="Q64" i="1"/>
  <c r="O64" i="1"/>
  <c r="Q63" i="1"/>
  <c r="O63" i="1"/>
  <c r="Q48" i="1"/>
  <c r="O48" i="1"/>
  <c r="M48" i="1"/>
  <c r="K48" i="1"/>
  <c r="Q47" i="1"/>
  <c r="O47" i="1"/>
  <c r="M47" i="1"/>
  <c r="K47" i="1"/>
  <c r="Q46" i="1"/>
  <c r="O46" i="1"/>
  <c r="M46" i="1"/>
  <c r="M49" i="1" s="1"/>
  <c r="K46" i="1"/>
  <c r="Q21" i="1"/>
  <c r="O21" i="1"/>
  <c r="M21" i="1"/>
  <c r="K21" i="1"/>
  <c r="Q20" i="1"/>
  <c r="O20" i="1"/>
  <c r="M20" i="1"/>
  <c r="K20" i="1"/>
  <c r="Q19" i="1"/>
  <c r="O19" i="1"/>
  <c r="M19" i="1"/>
  <c r="K19" i="1"/>
  <c r="Q41" i="1"/>
  <c r="O41" i="1"/>
  <c r="Q40" i="1"/>
  <c r="O40" i="1"/>
  <c r="Q39" i="1"/>
  <c r="O39" i="1"/>
  <c r="Q38" i="1"/>
  <c r="O38" i="1"/>
  <c r="V432" i="1"/>
  <c r="S432" i="1"/>
  <c r="P432" i="1"/>
  <c r="M432" i="1"/>
  <c r="V431" i="1"/>
  <c r="S431" i="1"/>
  <c r="P431" i="1"/>
  <c r="M431" i="1"/>
  <c r="J431" i="1"/>
  <c r="V430" i="1"/>
  <c r="S430" i="1"/>
  <c r="P430" i="1"/>
  <c r="M430" i="1"/>
  <c r="J430" i="1"/>
  <c r="V429" i="1"/>
  <c r="S429" i="1"/>
  <c r="P429" i="1"/>
  <c r="M429" i="1"/>
  <c r="J429" i="1"/>
  <c r="V428" i="1"/>
  <c r="S428" i="1"/>
  <c r="P428" i="1"/>
  <c r="M428" i="1"/>
  <c r="J428" i="1"/>
  <c r="S402" i="1"/>
  <c r="S403" i="1"/>
  <c r="S404" i="1"/>
  <c r="S405" i="1"/>
  <c r="S406" i="1"/>
  <c r="S401" i="1"/>
  <c r="P402" i="1"/>
  <c r="P403" i="1"/>
  <c r="P404" i="1"/>
  <c r="P405" i="1"/>
  <c r="P406" i="1"/>
  <c r="P401" i="1"/>
  <c r="M402" i="1"/>
  <c r="M403" i="1"/>
  <c r="M404" i="1"/>
  <c r="M405" i="1"/>
  <c r="M406" i="1"/>
  <c r="M401" i="1"/>
  <c r="J402" i="1"/>
  <c r="J403" i="1"/>
  <c r="J404" i="1"/>
  <c r="J405" i="1"/>
  <c r="J406" i="1"/>
  <c r="J401" i="1"/>
  <c r="G402" i="1"/>
  <c r="G403" i="1"/>
  <c r="G404" i="1"/>
  <c r="G405" i="1"/>
  <c r="G406" i="1"/>
  <c r="G401" i="1"/>
  <c r="C402" i="1"/>
  <c r="C403" i="1"/>
  <c r="C404" i="1"/>
  <c r="C405" i="1"/>
  <c r="C406" i="1"/>
  <c r="C401" i="1"/>
  <c r="S388" i="1"/>
  <c r="S389" i="1"/>
  <c r="S390" i="1"/>
  <c r="S391" i="1"/>
  <c r="S392" i="1"/>
  <c r="S387" i="1"/>
  <c r="P388" i="1"/>
  <c r="P389" i="1"/>
  <c r="P390" i="1"/>
  <c r="P391" i="1"/>
  <c r="P392" i="1"/>
  <c r="P387" i="1"/>
  <c r="M388" i="1"/>
  <c r="M389" i="1"/>
  <c r="M390" i="1"/>
  <c r="M391" i="1"/>
  <c r="M392" i="1"/>
  <c r="M387" i="1"/>
  <c r="J388" i="1"/>
  <c r="J389" i="1"/>
  <c r="J390" i="1"/>
  <c r="J391" i="1"/>
  <c r="J392" i="1"/>
  <c r="J387" i="1"/>
  <c r="G388" i="1"/>
  <c r="G389" i="1"/>
  <c r="G390" i="1"/>
  <c r="G391" i="1"/>
  <c r="G392" i="1"/>
  <c r="G387" i="1"/>
  <c r="C388" i="1"/>
  <c r="C389" i="1"/>
  <c r="C390" i="1"/>
  <c r="C391" i="1"/>
  <c r="C392" i="1"/>
  <c r="C387" i="1"/>
  <c r="H364" i="1"/>
  <c r="F364" i="1"/>
  <c r="D364" i="1"/>
  <c r="A364" i="1"/>
  <c r="Q301" i="1"/>
  <c r="U301" i="1" s="1"/>
  <c r="Q302" i="1"/>
  <c r="U302" i="1" s="1"/>
  <c r="Q303" i="1"/>
  <c r="U303" i="1" s="1"/>
  <c r="Q304" i="1"/>
  <c r="U304" i="1" s="1"/>
  <c r="Q305" i="1"/>
  <c r="U305" i="1" s="1"/>
  <c r="Q300" i="1"/>
  <c r="U300" i="1" s="1"/>
  <c r="O301" i="1"/>
  <c r="S301" i="1" s="1"/>
  <c r="O302" i="1"/>
  <c r="S302" i="1" s="1"/>
  <c r="O303" i="1"/>
  <c r="S303" i="1" s="1"/>
  <c r="O304" i="1"/>
  <c r="S304" i="1" s="1"/>
  <c r="O305" i="1"/>
  <c r="S305" i="1" s="1"/>
  <c r="O300" i="1"/>
  <c r="S300" i="1" s="1"/>
  <c r="I301" i="1"/>
  <c r="M301" i="1" s="1"/>
  <c r="I302" i="1"/>
  <c r="M302" i="1" s="1"/>
  <c r="I303" i="1"/>
  <c r="M303" i="1" s="1"/>
  <c r="I304" i="1"/>
  <c r="M304" i="1" s="1"/>
  <c r="I305" i="1"/>
  <c r="M305" i="1" s="1"/>
  <c r="I300" i="1"/>
  <c r="M300" i="1" s="1"/>
  <c r="G300" i="1"/>
  <c r="K300" i="1" s="1"/>
  <c r="G301" i="1"/>
  <c r="K301" i="1" s="1"/>
  <c r="G302" i="1"/>
  <c r="K302" i="1" s="1"/>
  <c r="G303" i="1"/>
  <c r="K303" i="1" s="1"/>
  <c r="G304" i="1"/>
  <c r="K304" i="1" s="1"/>
  <c r="G305" i="1"/>
  <c r="K305" i="1" s="1"/>
  <c r="C301" i="1"/>
  <c r="C302" i="1"/>
  <c r="C303" i="1"/>
  <c r="C304" i="1"/>
  <c r="C305" i="1"/>
  <c r="C300" i="1"/>
  <c r="Q269" i="1"/>
  <c r="U269" i="1" s="1"/>
  <c r="Q270" i="1"/>
  <c r="U270" i="1" s="1"/>
  <c r="Q271" i="1"/>
  <c r="U271" i="1" s="1"/>
  <c r="Q272" i="1"/>
  <c r="U272" i="1" s="1"/>
  <c r="Q273" i="1"/>
  <c r="U273" i="1" s="1"/>
  <c r="Q268" i="1"/>
  <c r="U268" i="1" s="1"/>
  <c r="O269" i="1"/>
  <c r="S269" i="1" s="1"/>
  <c r="O270" i="1"/>
  <c r="S270" i="1" s="1"/>
  <c r="O272" i="1"/>
  <c r="S272" i="1" s="1"/>
  <c r="O273" i="1"/>
  <c r="S273" i="1" s="1"/>
  <c r="C269" i="1"/>
  <c r="C270" i="1"/>
  <c r="C271" i="1"/>
  <c r="C272" i="1"/>
  <c r="C273" i="1"/>
  <c r="I270" i="1"/>
  <c r="M270" i="1" s="1"/>
  <c r="I271" i="1"/>
  <c r="M271" i="1" s="1"/>
  <c r="I272" i="1"/>
  <c r="M272" i="1" s="1"/>
  <c r="I273" i="1"/>
  <c r="M273" i="1" s="1"/>
  <c r="I268" i="1"/>
  <c r="M268" i="1" s="1"/>
  <c r="G269" i="1"/>
  <c r="K269" i="1" s="1"/>
  <c r="G270" i="1"/>
  <c r="K270" i="1" s="1"/>
  <c r="G271" i="1"/>
  <c r="K271" i="1" s="1"/>
  <c r="G272" i="1"/>
  <c r="K272" i="1" s="1"/>
  <c r="G273" i="1"/>
  <c r="K273" i="1" s="1"/>
  <c r="G268" i="1"/>
  <c r="K268" i="1" s="1"/>
  <c r="C268" i="1"/>
  <c r="Q49" i="1" l="1"/>
  <c r="G245" i="1"/>
  <c r="J245" i="1"/>
  <c r="M245" i="1"/>
  <c r="P245" i="1"/>
  <c r="M274" i="1"/>
  <c r="K49" i="1"/>
  <c r="J434" i="1"/>
  <c r="V434" i="1"/>
  <c r="S434" i="1"/>
  <c r="V136" i="1"/>
  <c r="P434" i="1"/>
  <c r="M434" i="1"/>
  <c r="O49" i="1"/>
  <c r="G236" i="1"/>
  <c r="J236" i="1"/>
  <c r="Q67" i="1"/>
  <c r="S407" i="1"/>
  <c r="P236" i="1"/>
  <c r="G393" i="1"/>
  <c r="M393" i="1"/>
  <c r="S393" i="1"/>
  <c r="F370" i="1"/>
  <c r="O67" i="1"/>
  <c r="J407" i="1"/>
  <c r="P407" i="1"/>
  <c r="G407" i="1"/>
  <c r="M407" i="1"/>
  <c r="P393" i="1"/>
  <c r="J393" i="1"/>
  <c r="D370" i="1"/>
  <c r="H370" i="1"/>
  <c r="S151" i="1"/>
  <c r="R151" i="1"/>
  <c r="Q151" i="1"/>
  <c r="P151" i="1"/>
  <c r="O151" i="1"/>
  <c r="N151" i="1"/>
  <c r="L151" i="1"/>
  <c r="Q42" i="1"/>
  <c r="O42" i="1"/>
  <c r="Q22" i="1"/>
  <c r="O22" i="1"/>
  <c r="M22" i="1"/>
  <c r="K22" i="1"/>
  <c r="Q306" i="1"/>
  <c r="O306" i="1"/>
  <c r="M306" i="1"/>
  <c r="K306" i="1"/>
  <c r="I306" i="1"/>
  <c r="G306" i="1"/>
  <c r="Q274" i="1"/>
  <c r="O274" i="1"/>
  <c r="I274" i="1"/>
  <c r="G274" i="1"/>
  <c r="U151" i="1" l="1"/>
  <c r="V151" i="1"/>
  <c r="S274" i="1"/>
  <c r="U274" i="1"/>
  <c r="S306" i="1"/>
  <c r="U306" i="1"/>
  <c r="K274" i="1"/>
</calcChain>
</file>

<file path=xl/connections.xml><?xml version="1.0" encoding="utf-8"?>
<connections xmlns="http://schemas.openxmlformats.org/spreadsheetml/2006/main">
  <connection id="1" keepAlive="1" name="SP_Meldunek_parametry" type="5" refreshedVersion="4" savePassword="1" deleted="1" background="1" saveData="1" credentials="none">
    <dbPr connection="" command=""/>
  </connection>
  <connection id="2" keepAlive="1" name="SP_Meldunek_sekcja_I_tab_1" type="5" refreshedVersion="4" savePassword="1" deleted="1" background="1" saveData="1" credentials="none">
    <dbPr connection="" command=""/>
  </connection>
  <connection id="3" keepAlive="1" name="SP_Meldunek_sekcja_I_tab_2" type="5" refreshedVersion="4" savePassword="1" deleted="1" background="1" saveData="1" credentials="none">
    <dbPr connection="" command=""/>
  </connection>
  <connection id="4" keepAlive="1" name="SP_Meldunek_sekcja_II_tab_1" type="5" refreshedVersion="4" savePassword="1" deleted="1" background="1" saveData="1" credentials="none">
    <dbPr connection="" command=""/>
  </connection>
  <connection id="5" keepAlive="1" name="SP_Meldunek_sekcja_II_tab_2" type="5" refreshedVersion="4" savePassword="1" deleted="1" background="1" saveData="1" credentials="none">
    <dbPr connection="" command=""/>
  </connection>
  <connection id="6" keepAlive="1" name="SP_Meldunek_sekcja_III_tab_1" type="5" refreshedVersion="4" savePassword="1" deleted="1" background="1" saveData="1" credentials="none">
    <dbPr connection="" command=""/>
  </connection>
  <connection id="7" keepAlive="1" name="SP_Meldunek_sekcja_III_tab_2" type="5" refreshedVersion="4" savePassword="1" deleted="1" background="1" saveData="1" credentials="none">
    <dbPr connection="" command=""/>
  </connection>
  <connection id="8" keepAlive="1" name="SP_Meldunek_sekcja_IV" type="5" refreshedVersion="4" savePassword="1" deleted="1" background="1" saveData="1" credentials="none">
    <dbPr connection="" command=""/>
  </connection>
  <connection id="9" keepAlive="1" name="SP_Meldunek_sekcja_IX_tab_1" type="5" refreshedVersion="4" savePassword="1" deleted="1" background="1" saveData="1" credentials="none">
    <dbPr connection="" command=""/>
  </connection>
  <connection id="10" keepAlive="1" name="SP_Meldunek_sekcja_IX_tab_2" type="5" refreshedVersion="4" savePassword="1" deleted="1" background="1" saveData="1" credentials="none">
    <dbPr connection="" command=""/>
  </connection>
  <connection id="11" keepAlive="1" name="SP_Meldunek_sekcja_V_tab_1" type="5" refreshedVersion="4" savePassword="1" deleted="1" background="1" saveData="1" credentials="none">
    <dbPr connection="" command=""/>
  </connection>
  <connection id="12" keepAlive="1" name="SP_Meldunek_sekcja_V_tab_2" type="5" refreshedVersion="4" savePassword="1" deleted="1" background="1" saveData="1" credentials="none">
    <dbPr connection="" command=""/>
  </connection>
  <connection id="13" keepAlive="1" name="SP_Meldunek_sekcja_V_tab_3" type="5" refreshedVersion="4" savePassword="1" deleted="1" background="1" saveData="1" credentials="none">
    <dbPr connection="" command=""/>
  </connection>
  <connection id="14" keepAlive="1" name="SP_Meldunek_sekcja_V_tab_4" type="5" refreshedVersion="4" savePassword="1" deleted="1" background="1" saveData="1" credentials="none">
    <dbPr connection="" command=""/>
  </connection>
  <connection id="15" keepAlive="1" name="SP_Meldunek_sekcja_VI_tab_1" type="5" refreshedVersion="4" savePassword="1" deleted="1" background="1" saveData="1" credentials="none">
    <dbPr connection="" command=""/>
  </connection>
  <connection id="16" keepAlive="1" name="SP_Meldunek_sekcja_VI_tab_2" type="5" refreshedVersion="4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4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<sst xmlns="http://schemas.openxmlformats.org/spreadsheetml/2006/main" count="986" uniqueCount="176">
  <si>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</si>
  <si>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</si>
  <si>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</si>
  <si>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</si>
  <si>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</si>
  <si>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</si>
  <si>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</si>
  <si>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</si>
  <si>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</si>
  <si>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</si>
  <si>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</si>
  <si>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</si>
  <si>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</si>
  <si>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</si>
  <si>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</si>
  <si>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</si>
  <si>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</si>
  <si>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</si>
  <si>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</si>
  <si>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</si>
  <si>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</si>
  <si>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</si>
  <si>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</si>
  <si>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</si>
  <si>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</si>
  <si>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</si>
  <si>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</si>
  <si>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</si>
  <si>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</si>
  <si>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</si>
  <si>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</si>
  <si>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</si>
  <si>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</si>
  <si>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</si>
  <si>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</si>
  <si>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</si>
  <si>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</si>
  <si>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</si>
  <si>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</si>
  <si>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</si>
  <si>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</si>
  <si>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</si>
  <si>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</si>
  <si>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</si>
  <si>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</si>
  <si>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</si>
  <si>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</si>
  <si>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</si>
  <si>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</si>
  <si>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</si>
  <si>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</si>
  <si>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</si>
  <si>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</si>
  <si>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</si>
  <si>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</si>
  <si>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</si>
  <si>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</si>
  <si>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</si>
  <si>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</si>
  <si>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</si>
  <si>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</si>
  <si>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</si>
  <si>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</si>
  <si>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</si>
  <si>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</si>
  <si>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</si>
  <si>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</si>
  <si>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</si>
  <si>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</si>
  <si>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</si>
  <si>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</si>
  <si>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</si>
  <si>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</si>
  <si>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</si>
  <si>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</si>
  <si>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</si>
  <si>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</si>
  <si>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</si>
  <si>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</si>
  <si>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</si>
  <si>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</si>
  <si>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</si>
  <si>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</si>
  <si>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</si>
  <si>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</si>
  <si>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</si>
  <si>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</si>
  <si>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</si>
  <si>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</si>
  <si>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</si>
  <si>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</si>
  <si>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</si>
  <si>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</si>
  <si>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</si>
  <si>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</si>
  <si>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</si>
  <si>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</si>
  <si>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</si>
  <si>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</si>
  <si>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</si>
  <si>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</si>
  <si>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</si>
  <si>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</si>
  <si>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</si>
  <si>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</si>
  <si>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</si>
  <si>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</si>
  <si>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</si>
  <si>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</si>
  <si>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</si>
  <si>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</si>
  <si>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</si>
  <si>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</si>
  <si>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</si>
  <si>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</si>
  <si>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</si>
  <si>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</si>
  <si>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</si>
  <si>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</si>
  <si>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</si>
  <si>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</si>
  <si>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</si>
  <si>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</si>
  <si>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</si>
  <si>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</si>
  <si>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</si>
  <si>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</si>
  <si>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</si>
  <si>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</si>
  <si>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</si>
  <si>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KIRGISTAN</t>
  </si>
  <si>
    <t>GRUZJA</t>
  </si>
  <si>
    <t>TADŻYKISTAN</t>
  </si>
  <si>
    <t>WZNOWIENIA</t>
  </si>
  <si>
    <t>BELGIA</t>
  </si>
  <si>
    <t>SZWECJA</t>
  </si>
  <si>
    <t>WŁOCHY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</si>
  <si>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</si>
  <si>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</si>
  <si>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</si>
  <si>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</si>
  <si>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01.03.2019</t>
  </si>
  <si>
    <t>31.03.2019</t>
  </si>
  <si>
    <t>01.01.2019</t>
  </si>
  <si>
    <t>AFGANISTAN</t>
  </si>
  <si>
    <t>NIDERLANDY</t>
  </si>
  <si>
    <t>BUŁGARIA</t>
  </si>
  <si>
    <t>GRECJA</t>
  </si>
  <si>
    <t>ARMENIA</t>
  </si>
  <si>
    <t>AZERBEJDŻAN</t>
  </si>
  <si>
    <t>25.03.2019 - 31.03.2019</t>
  </si>
  <si>
    <t>18.03.2019 - 24.03.2019</t>
  </si>
  <si>
    <t>11.03.2019 - 17.03.2019</t>
  </si>
  <si>
    <t>04.03.2019 - 10.03.2019</t>
  </si>
  <si>
    <t>25.02.2019 - 03.03.2019</t>
  </si>
  <si>
    <t>WNIOSEK O WYDANIE DOKUMENTU POTWIERDZAJĄCEGO PRAWO STAŁEGO POBYTU</t>
  </si>
  <si>
    <t>WNIOSEK O WYDANIE KARTY POBYTU CZŁONKA RODZINY OBYWATELA UE</t>
  </si>
  <si>
    <t>WNIOSEK O WYDANIE KARTY STAŁEGO POBYTU CZŁONKA RODZINY OBYWATELA UE</t>
  </si>
  <si>
    <t>III. Konsultacje wizowe</t>
  </si>
  <si>
    <t>Warszawa, 19 kwietnia 2019 r.</t>
  </si>
  <si>
    <t>opracowała: Małgorzata Jankowska</t>
  </si>
  <si>
    <t xml:space="preserve">Największym wyzwaniem dla organów administracji państwowej ostatnich kilku lat jest sprostanie zwiększonemu napływowi cudzoziemców (głównie z Ukrainy). Najpopularniejszym typem zezwolenia jest pobyt czasowy. Większość wnioskodawców ubiega się o to zezwolenie w związku z planowanym podjęciem pracy na terytorium RP (69%), łączeniem rodzin (11%) i podjęciem studiów (9%). Pięciokrotny wzrost liczby wniosków w sprawach o legalizację pobytu nie jest powiązany  z proporcjonalnym wzrostem kadr i infrastruktury do obsługi cudzoziemców. W związku z tym średni czas trwania postępowania u wojewodów przekracza obecnie 7 miesięcy. Wg stanu na dzień 31 marca 2019 r. ważne zezwolenia na pobyt na terytorium RP posiadało  385 tys. cudzoziemców (na koniec 2018 r. - 372 tys.), w tym najliczniejsze: 212 tys. (55%) na pobyt czasowy, 82 tys. (21%) dokumentów poświadczających prawo pobytu obywateli UE, 59 tys. (15%) na pobyt stały. Wszystkie formy ochrony (międzynarodowej i krajowej) posiadało 5,6 tys. cudzoziemców. Najliczniejsze obywatelstwa cudzoziemców w Polsce to: Ukraina - 187 tys. (49%), Białoruś - 21 tys. (6%), Niemcy - 21 tys. (6%),  Wietnam i Rosja - po 12 tys. (3%), Indie i Chiny - po 9 tys. (2%), Włochy - 8 tys. (2%), Francja i Wielka Brytania - po 6 tys. (2%). Grupa top 10 pozostała bez mian.              </t>
  </si>
  <si>
    <t>IV.  Informacja o Małym Ruchu Granicznym</t>
  </si>
  <si>
    <t>V. Przyjęte wnioski o udzielenie ochrony międzynarodowej w RP:</t>
  </si>
  <si>
    <t>VI. Stosowanie Rozporządzenia  Dublińskiego*:</t>
  </si>
  <si>
    <t>VII. Wydane decyzje w sprawie o udzielenie ochrony międzynarodowej:</t>
  </si>
  <si>
    <t>VIII. Cudzoziemcy, w sprawie których wszczęto postępowanie o udzielenie ochrony międzynarodowej i którym zapewniono zakwaterowanie w ośrodkach dla cudzoziemców:</t>
  </si>
  <si>
    <t>IX. Ogólne trendy</t>
  </si>
  <si>
    <t xml:space="preserve">Liczba wniosków z obszaru legalizacji pobytu złożonych w pierwszym kwartale 2019 r. wyniosła 63,8 tys., przekraczając tym samym liczbę wniosków złożonych w całym 2014 r. (2014 r. - 60 tys.). Porównując dane z poprzednimi kwartałami widoczny jest postępujący wzrost łącznej liczby wniosków o udzielenie zezwolenia na pobyt (2018: I kw.- 50,6 tys., II kw. – 56,6 tys., III kw. – 57 tys., IV kw. 60 tys.).
Wiodącym obywatelstwem pozostaje Ukraina (44 tys., 69% ogółu), zachowując w dalszym ciągu tendencję wzrostową (2018: I kw.- 32 tys., II kw.-37 tys., III kw.- 39 tys., IV kw.- 42, 2019: I kw.-44 tys.). W dalszej kolejności wnioski składali licznie także obywatele Białorusi i Gruzji (po 5%) oraz Indii (3%). Obywatele tych państw zaczęli napływać liczniej do Polski już w poprzednich latach: Białoruś od początku 2017 r., Gruzja od  II połowy 2017 r., Indie od początku 2017 r. Podczas gdy liczba cudzoziemców Białorusi i Gruzji składających wnioski stale wzrasta (Białoruś z 2,8 tys. w I kwartale 2018 na 3,2 tys. w I kwartale 2019 r.; Gruzja z 1,7 tys. w I kwartale 2018 na 2,9 tys. w I kwartale 2019 r.), to liczba cudzoziemców z Indii składających wnioski o legalizację pobytu ustabilizowała się i wynosi około 2 tys. kwartalnie. Rosja, zamykająca zestawienie TOP 5, charakteryzuje się także wzrostem, ale znacznie mniejszym niż Gruzja i Białoruś (1 kwartał 2018: 1 tys., I kwartał 2019: 1,2 tys.).
Nowym państwem, z którego zaczęli liczniej napływać cudzoziemcy jest Mołdawia. Liczba wnioskodawców z tego kraju stale rośnie (2018: 1 kw. -579 os., II kw. – 679 os., III kw. – 771 os., IV kw. – 928 os., 2019: I kw. 993 os.). Zwiększony napływ obywateli tego kraju odzwierciedlają zmiany na liście TOP 10: w 2018 r. Mołdawia znajdowała się na 8 pozycji, za Chinami i Wietnamem, a po pierwszym kwartale 2019 r. znalazła się przed nimi na 6 pozycji.
Niemal 2/3 wniosków zostało złożonych w pięciu województwach. Najwięcej osób złożyło swoje wnioski do Wojewody Mazowieckiego (27%), dalsze 36% do Wielkopolskiego UW, Śląskiego UW, Małopolskiego UW i Dolnośląskiego UW w równych proporcjach (po 9%).
W każdym z województw, poza podlaskim, największy odsetek wniosków wpłynął od obywateli Ukrainy. Co jednak ciekawe, urzędy wojewódzkie charakteryzujące się najwyższym odsetkiem wnioskodawców z tego państwa nie pokrywają się z miejscami, gdzie wnioski składane są w największej liczbie. Najwyższy odsetek wniosków z Ukrainy w stosunku do pozostałych wpłynął do Opolskiego UW (87%), Lubuskiego UW (86%),  Zachodniopomorskiego UW (85%), z kolei w Mazowieckim UW, który charakteryzuje się największą liczbą wniosków, ich odsetek w porównaniu do pozostałych wnioskodawców wyniósł tylko 53% (jest to drugi najniższy odsetek spośród urzędów wojewódzkich). Najmniejszy odsetek wniosków od obywateli Ukrainy odnotowano w Podlaskim UW (32%), w którym największy odsetek wnioskodawców pochodzi z Białorusi (49%). Ciekawym zjawiskiem jest także koncentracja wnioskodawców z Kazachstanu w województwie podkarpackim – stanowili oni w I kwartale 13% wszystkich wnioskodawców Podkarpackiego UW, przewyższając jednocześnie liczebnie wnioski złożone przez Kazachów do Mazowieckiego UW.
Szczegółowe wykresy prezentujące dane dotyczące cudzoziemców w poszczególnych województwach zawiera dokument "Napływ cudzoziemców do Polski w latach 2014-2019".
Zdecydowanie największym zainteresowaniem cieszyło się zezwolenie na pobyt czasowy (92%). Wnioski obejmujące pozostałe dwa zezwolenia: na pobyt stały (7%) oraz na pobyt rezydenta długoterminowego UE (1%) stanowiły znacznie mniejszy odsetek wniosków otrzymanych przez urzędy wojewódzkie. Liczba tych wniosków systematycznie maleje.
W tym samym czasie urzędy wojewódzkie wydały 46,6 tys. decyzji (+26% więcej w porównaniu do I kwartału 2018 r.), z czego 78% stanowiło udzielenie zezwolenia na pobyt, 17% - odmowa zgody na pobyt, 5% - umorzenia. W 2018 r. miał miejsce okresowy wzrost odsetka wydawanych decyzji negatywnych, połączony ze spadkiem liczby wydawanych decyzji pozytywnych. Z 83% decyzji pozytywnych w pierwszym kwartale spadł na 73% w III kwartale. Od tego momentu proporcja wydawanych decyzji przyznających cudzoziemcowi prawo pobytu stale wzrastała (75% - IV kwartał 2018, 78% - I kwartał 2019).
45% decyzji pozytywnych zostało wydanych przez 3 urzędy wojewódzkie: Mazowiecki UW (22%), Małopolski UW (13%) oraz Wielkopolski UW (10%).  Natomiast za 71% wydanych decyzji negatywnych odpowiadają dwie jednostki: Mazowiecki UW (60%) oraz Wielkopolski UW (11%).
Z kolei analizując ogół decyzji wydany przez każdy urząd wojewódzki oddzielnie, największy odsetek decyzji negatywnych w stosunku do pozostałych wydanych rozstrzygnięć pojawia się w województwach mazowieckim (36%), wielkopolskim (18%), lubuskim (15%).
Wartym uwagi jest fakt, że wnioskodawcy z Gruzji znajdują się na czwartym miejscu pod względem łącznej liczby otrzymanych decyzji na pobyt, ale już na drugim pod względem liczby otrzymanych decyzji negatywnych (35%). Oznacza to, że co trzeci gruziński wnioskodawca nie otrzymuje zgody na pobyt. Także stosunkowo duży odsetek obywateli Wietnamu i Indii otrzymuje decyzje negatywne – odpowiednio co trzecie i co piąte rozstrzygnięcie zawiera odmowę zgody na pobyt.
Pomimo, że liczba decyzji wydawanych w urzędach wojewódzkich wzrasta, stale rosnącą liczba wniosków o legalizację pobytu sprawia, że średni czas trwania postępowania w urzędach wojewódzkich wydłużył się: w 2018 r. wynosił 206 dni, w pierwszym kwartale 2019 r. – 224 dni. 
Liczba spraw w toku wynosiła na koniec marca 167 tys. 
W dniu 27 kwietnia 2019 r. wejdzie w życie ustawa o zmianie ustawy o cudzoziemcach. Zasadniczym celem tej ustawy nowelizującej, jest wdrożenie do polskiego porządku prawnego dyrektywy Parlamentu Europejskiego i Rady (UE) 2016/801 z dnia 11 maja 2016 r. w sprawie warunków wjazdu i pobytu obywateli państw trzecich w celu prowadzenia badań naukowych, odbycia studiów, szkoleń, udziału w wolontariacie, programach wymiany młodzieży szkolnej lub projektach edukacyjnych oraz podjęcia pracy w charakterze au pair (Dz. Urz. UE L 132 z 21.05.2016, str. 21).
</t>
  </si>
  <si>
    <t xml:space="preserve">Konsekwencją dużego napływu cudzoziemców starających się zalegalizować swój pobyt jest zwiększony napływ odwołań od decyzji wydawanych w I instancji. Ich liczba wciąż jest wysoka, ale niższa w porównaniu do poprzedniego kwartału o 31% i o 15% niższa niż w III kwartale 2018 r. Wydaje się, że po rekordowo wysokiej liczbie odwołań złożonej w II połowie 2018 r. ich napływ obecnie powoli, ale systematycznie maleje.
86% wszystkich odwołań dotyczyło decyzji Wojewody Mazowieckiego.
79% odwołań odnosiło się do pobytu czasowego, 5% - pobytu stałego, 14% zobowiązania do powrotu.
Zastrzeżenia odnośnie otrzymanej decyzji wnosili najczęściej obywatele Ukrainy (49%), Indii (7%), Gruzji (6%) i Wietnamu (6%). W tym miejscu należy przypomnieć, że co trzeci wniosek o legalizację pobytu składany do urzędu wojewódzkiego przez obywateli Gruzji i Wietnamu był rozpatrywany negatywnie.
W I kwartale 2019 r. Szef Urzędu  wydał 1655 rozstrzygnięć, spośród których 30% stanowiło utrzymanie decyzji, 12%- uchylenie decyzji pierwszej instancji i przekazanie do ponownego rozpatrzenia, a 8% - nadanie prawa pobytu cudzoziemcowi. 
Liczba decyzji wydawanych przez Szefa Urzędu wzrasta. W I kwartale 2018 r. wynosiła 1,1 tys., w II - 1,6 tys., w III - 2,2 tys. (rekordowo dużo), w IV - 1,6 tys., a w minionym kwartale 1,7 tys.
</t>
  </si>
  <si>
    <t>W I kwartale 2019 r. do Wydziału Konsultacji Wizowych wpłynęło ponad 199 tys. wniosków, w tym 94% od partnerów Schengen. W tym samym czasie konsulowie RP nadesłali 11,5 tys. wniosków (6%), z czego 6 tys. (3%) stanowiły konsultacje obligatoryjne, zaś 5,5 tys. (3%) - sprawy fakultatywne - tj. na życzenie konsula. W tym samym czasie w Urzędzie zrealizowano 194 tys. spraw: 182,8 tys. (94%) w odpowiedzi na wnioski innych państw, 11 tys. (6%) w odpowiedzi na wnioski otrzymane z konsulatów, z czego 5,7 tys. (3%) konsultacji obligatoryjnych, a 5,3 tys. - fakultatywnych.</t>
  </si>
  <si>
    <t>W związku z zawieszeniem małego ruchu granicznego z Rosją w lipcu 2016 r., beneficjentami MRG byli mieszkańcy Ukrainy. W I kwartale wnioskodawcy otrzymali ponad 5 tys. zezwoleń, z czego 71% wydała placówka we Lwowie, a 29% w Łucku. Wydania zezwoleń MRG odmówiono 46 osobom, cofnięto 103 zezwolenia, a 11 zezwoleń unieważniono.</t>
  </si>
  <si>
    <t xml:space="preserve">Liczba wniosków o udzielenie ochrony międzynarodowej pozostaje wciąż niska, rok 2019 oraz 2018 charakteryzują wartości najniższe od lat.  W I kwartale 2019 r. w Polsce złożono 486 wniosków o udzielenie ochrony międzynarodowej obejmujących 963 osoby. 3/4 wnioskodawców pochodziło z dwóch krajów: Rosji (60%, głównie narodowość czeczeńska) oraz Ukrainy (13%). Pozostali cudzoziemcy, którzy w większej liczbie ubiegali się o przyznanie ochrony pochodzili z Tadżykistanu (36 os., 4%), Afganistanu (28 os., 3%), Gruzji (22 os., 2%), Turcji (21 os., 2%) oraz Iraku, Wietnamu, Armenii i Białorusi (po 1%).
60% stanowiły wnioski pierwsze, dalsze 40% - wznowienia postępowania.
Ponad połowa wniosków została złożona na wschodniej granicy kraju, z czego najwięcej w placówce PSG w Terespolu (32%). Dalsze 26% przyjęła PSG w Warszawie, a kolejne 8% stanowiły wznowienia procedur przez Szefa Urzędu.
42% wnioskodawców stanowiły osoby niepełnoletnie (49% dziewczęta, 51% chłopcy), dalsze 58% - pełnoletnie (39% kobiety, 61% mężczyźni). Jest to pewna zmiana w stosunku do danych z poprzednich lat, kiedy proporcje osób pełnoletnich i niepełnoletnich były bardziej wyrównane (P:53%/N:47%). Rosja jest jedynym krajem, w którym proporcje osób pełnoletnich i niepełnoletnich są zbliżone (dzieci - 55%), co znajduje odbicie w fakcie, że wśród wnioskodawców z tego kraju przeważają rodziny z dziećmi. Wśród pozostałych grup wnioskodawców dominują jednak osoby pełnoletnie.
W podziale na płeć 43% wnioskodawców stanowiły kobiety, 57% mężczyźni. W dwóch głównych grupach wnioskodawców proporcje płci rozkładają się następująco: Rosja: 51% kobiet, 49% mężczyzn, Ukraina: 39% kobiet, 61% mężczyzn. Większość pozostałych grup wnioskodawców TOP wpasowuje się we wzór rozkładu płci z przewagą mężczyzn.
Liczba spraw w toku według stanu na dzień 31 marca wynosiła 3173. 67% z nich trwało powyżej 6 miesięcy, 33% - krócej niż pół roku. 3/4 cudzoziemców, których sprawy są w toku podało obywatelstwo rosyjskie, co dziesiąty - ukraińskie.
</t>
  </si>
  <si>
    <t xml:space="preserve"> 
Wnioski IN dotyczyły najczęściej ob. Rosji (57%), a także Gruzji (6%), Ukrainy (5%) i Armenii (5%).
W I kwartale 2019 r. Szef Urzędu wydał 954 decyzje w sprawie o udzielenie ochrony międzynarodowej: nadał status uchodźcy 35 cudzoziemcom, udzielił ochrony uzupełniającej kolejnym 50 osobom, a 1 wnioskodawcy wydał zgodę na pobyt tolerowany. Dalsze 515 rozstrzygnięć obejmowało decyzje negatywne (w tym 312 dla Rosji), a 356 procedur umorzono (248 - wobec obywateli Rosji).
Głównymi beneficjentami decyzji przyznających ochronę byli obywatele Rosji (42%), Tadżykistanu (10%), Syrii, Iraku, Turcji (po 9%).
Uznawalność wynosi obecnie 14%, a w podziale na kraje TOP 10 najliczniejszych wnioskodawców: Rosja - 10%, Ukraina -2%, Tadżykistan (28%), Afganistan -100%, Turcja 89%, Irak - 80%, Białoruś - 8%, Gruzja, Wietnam i Armenia - 0%.
Także Rada do Spraw Uchodźców wydała decyzje przyznające ochronę obywatelom Rosji (4 os.- ochrona uzupełniająca) oraz Ukrainy (2 os. ochrona uzupełniająca, 4 os. status uchodźcy). Łącznie z decyzjami organu I instancji w Polsce w pierwszym kwartale wydano 96 decyzji, z czego 90% zostało wydanych przez Szefa Urzędu.
</t>
  </si>
  <si>
    <t xml:space="preserve">Wg stanu na koniec marca 2019 r. pod opieką Szefa Urzędu znajdowało się 2924 cudzoziemców, 45% zamieszkiwało w jednym z 11 ośrodków recepcyjnych, pozostałe 55% preferowało pobieranie świadczenia pieniężnego i samodzielną organizację zakwaterowania. W poprzednich latach odsetek osób decydujących się na oczekiwanie na wydanie decyzji poza ośrodkiem był nieco większy: 2018 r. 56%, w 2017 r. - 59%.
W stosunku do poprzedniego kwartału, liczba osób pozostających pod opieką Szefa jest podobna, w stosunku do początku 2018 r. zmniejszyła się o około 0,5 tys.
81% beneficjentów pomocy socjalnej Urzędu pochodziło z trzech krajów: 57% stanowili wnioskodawcy z Rosji (1677 os.), dalsze 19% - z Ukrainy (545 os.), 5% - z Tadżykistanu 139 os.). W tej grupie na pobyt w ośrodku decydowała się większość Rosjan (60%). Z kolei przeważające odsetki wnioskodawców z Ukrainy (95%) oraz Tadżykistanu (68%) wynajmowała mieszkania i preferowała samodzielne utrzymanie się ze środków otrzymanych od Szefa Urzędu.
</t>
  </si>
  <si>
    <t>Tradycyjnie zdecydowaną większość działań związanych ze stosowaniem Procedur Dublińskich stanowiły w I kwartale 2019 r. sprawy dotyczące przejęcia odpowiedzialności za wniosek o udzielenie ochrony złożony na terytorium innego państwa członkowskiego (tzw. IN). Liczba cudzoziemców objętych wnioskami IN wyniosła 1 011 os. Polska wystąpiła z takim wnioskiem do innych krajów europejskich (OUT) w przypadku 46 os.,  z czego 80% wniosków IN oraz 67% wniosków OUT zostało rozpatrzonych pozytywnie. 47% wniosków IN dotyczyło współpracy z Niemcami, a 30% - z Francją. Procedury OUT kierowane były głównie do Niemic, Bułgarii i Francji. 
Wnioski IN dotyczyły najczęściej ob. Rosji (57%), a także Gruzji (6%), Urkainy (5%) i Armenii (5%).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</si>
</sst>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2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7" fillId="0" borderId="0" xfId="0" applyFont="1" applyAlignment="1" applyProtection="1">
      <alignment horizontal="left" vertical="center"/>
      <protection locked="0"/>
    </xf>
    <xf numFmtId="0" fontId="21" fillId="0" borderId="0" xfId="0" applyFont="1" applyProtection="1">
      <protection locked="0"/>
    </xf>
    <xf numFmtId="3" fontId="28" fillId="0" borderId="0" xfId="1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horizontal="left" vertical="top"/>
      <protection locked="0"/>
    </xf>
    <xf numFmtId="0" fontId="21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9" fillId="0" borderId="10" xfId="0" applyNumberFormat="1" applyFont="1" applyBorder="1" applyAlignment="1" applyProtection="1">
      <alignment horizontal="right" vertical="center" wrapText="1"/>
    </xf>
    <xf numFmtId="3" fontId="29" fillId="0" borderId="32" xfId="0" applyNumberFormat="1" applyFont="1" applyBorder="1" applyAlignment="1" applyProtection="1">
      <alignment horizontal="right" vertical="center" wrapText="1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9" fillId="0" borderId="43" xfId="0" applyNumberFormat="1" applyFont="1" applyBorder="1" applyAlignment="1" applyProtection="1">
      <alignment horizontal="right" vertical="center" wrapText="1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8" fillId="33" borderId="45" xfId="10" applyNumberFormat="1" applyFont="1" applyFill="1" applyBorder="1" applyAlignment="1" applyProtection="1">
      <alignment horizontal="center" vertical="center"/>
    </xf>
    <xf numFmtId="3" fontId="28" fillId="33" borderId="46" xfId="10" applyNumberFormat="1" applyFont="1" applyFill="1" applyBorder="1" applyAlignment="1" applyProtection="1">
      <alignment horizontal="center" vertical="center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3" fontId="29" fillId="0" borderId="42" xfId="24" applyNumberFormat="1" applyFont="1" applyFill="1" applyBorder="1" applyAlignment="1" applyProtection="1">
      <alignment horizontal="right" vertical="center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9" fillId="34" borderId="10" xfId="43" applyFont="1" applyFill="1" applyBorder="1" applyAlignment="1" applyProtection="1">
      <alignment horizontal="right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8" fillId="34" borderId="45" xfId="0" applyNumberFormat="1" applyFont="1" applyFill="1" applyBorder="1" applyAlignment="1" applyProtection="1">
      <alignment horizontal="center" vertical="center"/>
    </xf>
    <xf numFmtId="3" fontId="28" fillId="34" borderId="46" xfId="0" applyNumberFormat="1" applyFont="1" applyFill="1" applyBorder="1" applyAlignment="1" applyProtection="1">
      <alignment horizontal="center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2" xfId="43" applyFont="1" applyFill="1" applyBorder="1" applyAlignment="1" applyProtection="1">
      <alignment horizontal="right" vertical="center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3" fontId="29" fillId="0" borderId="42" xfId="0" applyNumberFormat="1" applyFont="1" applyFill="1" applyBorder="1" applyAlignment="1" applyProtection="1">
      <alignment horizontal="right" vertical="center"/>
    </xf>
    <xf numFmtId="0" fontId="34" fillId="35" borderId="21" xfId="0" applyFont="1" applyFill="1" applyBorder="1" applyAlignment="1" applyProtection="1">
      <alignment horizontal="center" vertical="center" wrapText="1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8" fillId="36" borderId="46" xfId="10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8" fillId="36" borderId="49" xfId="10" applyFont="1" applyFill="1" applyBorder="1" applyAlignment="1" applyProtection="1">
      <alignment horizontal="center" vertical="center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9" fillId="34" borderId="10" xfId="0" applyFont="1" applyFill="1" applyBorder="1" applyAlignment="1" applyProtection="1">
      <alignment horizontal="right" vertical="center"/>
    </xf>
    <xf numFmtId="0" fontId="29" fillId="35" borderId="42" xfId="0" applyFont="1" applyFill="1" applyBorder="1" applyAlignment="1" applyProtection="1">
      <alignment horizontal="right" vertical="center"/>
    </xf>
    <xf numFmtId="0" fontId="34" fillId="35" borderId="31" xfId="0" applyFont="1" applyFill="1" applyBorder="1" applyAlignment="1" applyProtection="1">
      <alignment horizontal="center" vertical="center" wrapText="1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4" borderId="32" xfId="0" applyFont="1" applyFill="1" applyBorder="1" applyAlignment="1" applyProtection="1">
      <alignment horizontal="right" vertical="center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1" fillId="0" borderId="0" xfId="0" applyFont="1" applyProtection="1">
      <protection locked="0"/>
    </xf>
    <xf numFmtId="0" fontId="29" fillId="35" borderId="10" xfId="0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0" fontId="29" fillId="35" borderId="32" xfId="0" applyFont="1" applyFill="1" applyBorder="1" applyAlignment="1" applyProtection="1">
      <alignment horizontal="right" vertical="center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0" fontId="28" fillId="36" borderId="44" xfId="10" applyFont="1" applyFill="1" applyBorder="1" applyAlignment="1" applyProtection="1">
      <alignment horizontal="left" vertical="center"/>
    </xf>
    <xf numFmtId="0" fontId="28" fillId="36" borderId="45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0" fontId="29" fillId="34" borderId="26" xfId="43" applyFont="1" applyFill="1" applyBorder="1" applyAlignment="1" applyProtection="1">
      <alignment horizontal="right" vertical="center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5" borderId="43" xfId="0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0" fontId="29" fillId="35" borderId="35" xfId="43" applyFont="1" applyFill="1" applyBorder="1" applyAlignment="1" applyProtection="1">
      <alignment horizontal="right" vertical="center"/>
    </xf>
    <xf numFmtId="3" fontId="28" fillId="35" borderId="45" xfId="0" applyNumberFormat="1" applyFont="1" applyFill="1" applyBorder="1" applyAlignment="1" applyProtection="1">
      <alignment horizontal="center" vertical="center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7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7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7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7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7" fillId="0" borderId="40" xfId="0" applyFont="1" applyBorder="1" applyAlignment="1" applyProtection="1">
      <alignment horizontal="center" vertical="center" wrapText="1"/>
    </xf>
    <xf numFmtId="0" fontId="27" fillId="36" borderId="20" xfId="0" applyFont="1" applyFill="1" applyBorder="1" applyAlignment="1" applyProtection="1">
      <alignment horizontal="center" vertical="center"/>
      <protection locked="0"/>
    </xf>
    <xf numFmtId="0" fontId="27" fillId="36" borderId="21" xfId="0" applyFont="1" applyFill="1" applyBorder="1" applyAlignment="1" applyProtection="1">
      <alignment horizontal="center" vertical="center"/>
      <protection locked="0"/>
    </xf>
    <xf numFmtId="0" fontId="27" fillId="36" borderId="25" xfId="0" applyFont="1" applyFill="1" applyBorder="1" applyAlignment="1" applyProtection="1">
      <alignment horizontal="center" vertical="center"/>
      <protection locked="0"/>
    </xf>
    <xf numFmtId="0" fontId="27" fillId="36" borderId="10" xfId="0" applyFont="1" applyFill="1" applyBorder="1" applyAlignment="1" applyProtection="1">
      <alignment horizontal="center" vertical="center"/>
      <protection locked="0"/>
    </xf>
    <xf numFmtId="0" fontId="27" fillId="36" borderId="21" xfId="0" applyFont="1" applyFill="1" applyBorder="1" applyAlignment="1" applyProtection="1">
      <alignment horizontal="center" vertical="center" textRotation="90"/>
      <protection locked="0"/>
    </xf>
    <xf numFmtId="0" fontId="27" fillId="36" borderId="10" xfId="0" applyFont="1" applyFill="1" applyBorder="1" applyAlignment="1" applyProtection="1">
      <alignment horizontal="center" vertical="center" textRotation="90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</cellXfs>
  <cellStyles count="46">
    <cellStyle name="20% - akcent 1 2" xfId="35"/>
    <cellStyle name="20% - akcent 2 2" xfId="36"/>
    <cellStyle name="20% - akcent 3" xfId="24" builtinId="38"/>
    <cellStyle name="20% - akcent 3 2" xfId="37"/>
    <cellStyle name="20% - akcent 4 2" xfId="38"/>
    <cellStyle name="20% - akcent 5" xfId="28" builtinId="46" customBuiltin="1"/>
    <cellStyle name="20% - akcent 6" xfId="32" builtinId="50" customBuiltin="1"/>
    <cellStyle name="40% - akcent 1" xfId="18" builtinId="31" customBuiltin="1"/>
    <cellStyle name="40% - akcent 2" xfId="21" builtinId="35" customBuiltin="1"/>
    <cellStyle name="40% - akcent 3 2" xfId="39"/>
    <cellStyle name="40% - akcent 4" xfId="26" builtinId="43" customBuiltin="1"/>
    <cellStyle name="40% - akcent 5" xfId="29" builtinId="47" customBuiltin="1"/>
    <cellStyle name="40% - akcent 6" xfId="33" builtinId="51" customBuiltin="1"/>
    <cellStyle name="60% - akcent 1" xfId="19" builtinId="32" customBuiltin="1"/>
    <cellStyle name="60% - akcent 2" xfId="22" builtinId="36" customBuiltin="1"/>
    <cellStyle name="60% - akcent 3 2" xfId="40"/>
    <cellStyle name="60% - akcent 4 2" xfId="41"/>
    <cellStyle name="60% -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e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tygodniowy'!$C$300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tygodniowy'!$G$298:$J$299,'Meldunek tygodniowy'!$K$298:$N$299,'Meldunek tygodniowy'!$O$298:$R$299)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tygodniowy'!$G$300:$R$300</c:f>
              <c:numCache>
                <c:formatCode>General</c:formatCode>
                <c:ptCount val="12"/>
                <c:pt idx="0">
                  <c:v>102</c:v>
                </c:pt>
                <c:pt idx="2">
                  <c:v>319</c:v>
                </c:pt>
                <c:pt idx="4">
                  <c:v>63</c:v>
                </c:pt>
                <c:pt idx="6">
                  <c:v>164</c:v>
                </c:pt>
                <c:pt idx="8">
                  <c:v>27</c:v>
                </c:pt>
                <c:pt idx="10">
                  <c:v>90</c:v>
                </c:pt>
              </c:numCache>
            </c:numRef>
          </c:val>
        </c:ser>
        <c:ser>
          <c:idx val="1"/>
          <c:order val="1"/>
          <c:tx>
            <c:strRef>
              <c:f>'Meldunek tygodniowy'!$C$301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tygodniowy'!$G$298:$J$299,'Meldunek tygodniowy'!$K$298:$N$299,'Meldunek tygodniowy'!$O$298:$R$299)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tygodniowy'!$G$301:$R$301</c:f>
              <c:numCache>
                <c:formatCode>General</c:formatCode>
                <c:ptCount val="12"/>
                <c:pt idx="0">
                  <c:v>52</c:v>
                </c:pt>
                <c:pt idx="2">
                  <c:v>62</c:v>
                </c:pt>
                <c:pt idx="4">
                  <c:v>38</c:v>
                </c:pt>
                <c:pt idx="6">
                  <c:v>65</c:v>
                </c:pt>
                <c:pt idx="8">
                  <c:v>3</c:v>
                </c:pt>
                <c:pt idx="10">
                  <c:v>3</c:v>
                </c:pt>
              </c:numCache>
            </c:numRef>
          </c:val>
        </c:ser>
        <c:ser>
          <c:idx val="2"/>
          <c:order val="2"/>
          <c:tx>
            <c:strRef>
              <c:f>'Meldunek tygodniowy'!$C$302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tygodniowy'!$G$298:$J$299,'Meldunek tygodniowy'!$K$298:$N$299,'Meldunek tygodniowy'!$O$298:$R$299)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tygodniowy'!$G$302:$R$302</c:f>
              <c:numCache>
                <c:formatCode>General</c:formatCode>
                <c:ptCount val="12"/>
                <c:pt idx="0">
                  <c:v>11</c:v>
                </c:pt>
                <c:pt idx="2">
                  <c:v>23</c:v>
                </c:pt>
                <c:pt idx="4">
                  <c:v>4</c:v>
                </c:pt>
                <c:pt idx="6">
                  <c:v>13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tygodniowy'!$C$303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tygodniowy'!$G$298:$J$299,'Meldunek tygodniowy'!$K$298:$N$299,'Meldunek tygodniowy'!$O$298:$R$299)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tygodniowy'!$G$303:$R$303</c:f>
              <c:numCache>
                <c:formatCode>General</c:formatCode>
                <c:ptCount val="12"/>
                <c:pt idx="0">
                  <c:v>27</c:v>
                </c:pt>
                <c:pt idx="2">
                  <c:v>27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tygodniowy'!$C$304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tygodniowy'!$G$304:$R$304</c:f>
              <c:numCache>
                <c:formatCode>General</c:formatCode>
                <c:ptCount val="12"/>
                <c:pt idx="0">
                  <c:v>9</c:v>
                </c:pt>
                <c:pt idx="2">
                  <c:v>15</c:v>
                </c:pt>
                <c:pt idx="4">
                  <c:v>3</c:v>
                </c:pt>
                <c:pt idx="6">
                  <c:v>7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tygodniowy'!$C$305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tygodniowy'!$G$298:$J$299,'Meldunek tygodniowy'!$K$298:$N$299,'Meldunek tygodniowy'!$O$298:$R$299)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tygodniowy'!$G$305:$R$305</c:f>
              <c:numCache>
                <c:formatCode>General</c:formatCode>
                <c:ptCount val="12"/>
                <c:pt idx="0">
                  <c:v>110</c:v>
                </c:pt>
                <c:pt idx="2">
                  <c:v>135</c:v>
                </c:pt>
                <c:pt idx="4">
                  <c:v>30</c:v>
                </c:pt>
                <c:pt idx="6">
                  <c:v>32</c:v>
                </c:pt>
                <c:pt idx="8">
                  <c:v>6</c:v>
                </c:pt>
                <c:pt idx="10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81912704"/>
        <c:axId val="183988224"/>
        <c:axId val="0"/>
      </c:bar3DChart>
      <c:catAx>
        <c:axId val="18191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en-US"/>
          </a:p>
        </c:txPr>
        <c:crossAx val="183988224"/>
        <c:crosses val="autoZero"/>
        <c:auto val="1"/>
        <c:lblAlgn val="ctr"/>
        <c:lblOffset val="100"/>
        <c:noMultiLvlLbl val="0"/>
      </c:catAx>
      <c:valAx>
        <c:axId val="1839882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819127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tygodniowy'!$B$429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tygodniowy'!$J$428,'Meldunek tygodniowy'!$M$428,'Meldunek tygodniowy'!$P$428,'Meldunek tygodniowy'!$S$428,'Meldunek tygodniowy'!$V$428)</c:f>
              <c:strCache>
                <c:ptCount val="5"/>
                <c:pt idx="0">
                  <c:v>25.02.2019 - 03.03.2019</c:v>
                </c:pt>
                <c:pt idx="1">
                  <c:v>04.03.2019 - 10.03.2019</c:v>
                </c:pt>
                <c:pt idx="2">
                  <c:v>11.03.2019 - 17.03.2019</c:v>
                </c:pt>
                <c:pt idx="3">
                  <c:v>18.03.2019 - 24.03.2019</c:v>
                </c:pt>
                <c:pt idx="4">
                  <c:v>25.03.2019 - 31.03.2019</c:v>
                </c:pt>
              </c:strCache>
            </c:strRef>
          </c:cat>
          <c:val>
            <c:numRef>
              <c:f>('Meldunek tygodniowy'!$J$429,'Meldunek tygodniowy'!$M$429,'Meldunek tygodniowy'!$P$429,'Meldunek tygodniowy'!$S$429,'Meldunek tygodniowy'!$V$429)</c:f>
              <c:numCache>
                <c:formatCode>#,##0</c:formatCode>
                <c:ptCount val="5"/>
                <c:pt idx="0">
                  <c:v>1232</c:v>
                </c:pt>
                <c:pt idx="1">
                  <c:v>1276</c:v>
                </c:pt>
                <c:pt idx="2">
                  <c:v>1270</c:v>
                </c:pt>
                <c:pt idx="3">
                  <c:v>1292</c:v>
                </c:pt>
                <c:pt idx="4">
                  <c:v>1307</c:v>
                </c:pt>
              </c:numCache>
            </c:numRef>
          </c:val>
        </c:ser>
        <c:ser>
          <c:idx val="1"/>
          <c:order val="1"/>
          <c:tx>
            <c:strRef>
              <c:f>'Meldunek tygodniowy'!$B$430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tygodniowy'!$J$428,'Meldunek tygodniowy'!$M$428,'Meldunek tygodniowy'!$P$428,'Meldunek tygodniowy'!$S$428,'Meldunek tygodniowy'!$V$428)</c:f>
              <c:strCache>
                <c:ptCount val="5"/>
                <c:pt idx="0">
                  <c:v>25.02.2019 - 03.03.2019</c:v>
                </c:pt>
                <c:pt idx="1">
                  <c:v>04.03.2019 - 10.03.2019</c:v>
                </c:pt>
                <c:pt idx="2">
                  <c:v>11.03.2019 - 17.03.2019</c:v>
                </c:pt>
                <c:pt idx="3">
                  <c:v>18.03.2019 - 24.03.2019</c:v>
                </c:pt>
                <c:pt idx="4">
                  <c:v>25.03.2019 - 31.03.2019</c:v>
                </c:pt>
              </c:strCache>
            </c:strRef>
          </c:cat>
          <c:val>
            <c:numRef>
              <c:f>('Meldunek tygodniowy'!$J$430,'Meldunek tygodniowy'!$M$430,'Meldunek tygodniowy'!$P$430,'Meldunek tygodniowy'!$S$430,'Meldunek tygodniowy'!$V$430)</c:f>
              <c:numCache>
                <c:formatCode>#,##0</c:formatCode>
                <c:ptCount val="5"/>
                <c:pt idx="0">
                  <c:v>1650</c:v>
                </c:pt>
                <c:pt idx="1">
                  <c:v>1643</c:v>
                </c:pt>
                <c:pt idx="2">
                  <c:v>1641</c:v>
                </c:pt>
                <c:pt idx="3">
                  <c:v>1625</c:v>
                </c:pt>
                <c:pt idx="4">
                  <c:v>1615</c:v>
                </c:pt>
              </c:numCache>
            </c:numRef>
          </c:val>
        </c:ser>
        <c:ser>
          <c:idx val="5"/>
          <c:order val="2"/>
          <c:tx>
            <c:strRef>
              <c:f>'Meldunek tygodniowy'!$B$433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tygodniowy'!$J$428,'Meldunek tygodniowy'!$M$428,'Meldunek tygodniowy'!$P$428,'Meldunek tygodniowy'!$S$428,'Meldunek tygodniowy'!$V$428)</c:f>
              <c:strCache>
                <c:ptCount val="5"/>
                <c:pt idx="0">
                  <c:v>25.02.2019 - 03.03.2019</c:v>
                </c:pt>
                <c:pt idx="1">
                  <c:v>04.03.2019 - 10.03.2019</c:v>
                </c:pt>
                <c:pt idx="2">
                  <c:v>11.03.2019 - 17.03.2019</c:v>
                </c:pt>
                <c:pt idx="3">
                  <c:v>18.03.2019 - 24.03.2019</c:v>
                </c:pt>
                <c:pt idx="4">
                  <c:v>25.03.2019 - 31.03.2019</c:v>
                </c:pt>
              </c:strCache>
            </c:strRef>
          </c:cat>
          <c:val>
            <c:numRef>
              <c:f>('Meldunek tygodniowy'!$J$433,'Meldunek tygodniowy'!$M$433,'Meldunek tygodniowy'!$P$433,'Meldunek tygodniowy'!$S$433,'Meldunek tygodniowy'!$V$433)</c:f>
              <c:numCache>
                <c:formatCode>#,##0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84716288"/>
        <c:axId val="184722176"/>
        <c:axId val="0"/>
      </c:bar3DChart>
      <c:catAx>
        <c:axId val="1847162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4722176"/>
        <c:crosses val="autoZero"/>
        <c:auto val="1"/>
        <c:lblAlgn val="ctr"/>
        <c:lblOffset val="100"/>
        <c:noMultiLvlLbl val="0"/>
      </c:catAx>
      <c:valAx>
        <c:axId val="18472217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84716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tygodniowy'!$C$136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tygodniowy'!$L$136:$U$136</c:f>
              <c:numCache>
                <c:formatCode>#,##0</c:formatCode>
                <c:ptCount val="10"/>
                <c:pt idx="0">
                  <c:v>3338</c:v>
                </c:pt>
                <c:pt idx="2">
                  <c:v>279</c:v>
                </c:pt>
                <c:pt idx="3">
                  <c:v>110</c:v>
                </c:pt>
                <c:pt idx="4">
                  <c:v>135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617</c:v>
                </c:pt>
              </c:numCache>
            </c:numRef>
          </c:val>
        </c:ser>
        <c:ser>
          <c:idx val="0"/>
          <c:order val="1"/>
          <c:tx>
            <c:strRef>
              <c:f>'Meldunek tygodniowy'!$C$137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tygodniowy'!$L$137:$U$137</c:f>
              <c:numCache>
                <c:formatCode>#,##0</c:formatCode>
                <c:ptCount val="10"/>
                <c:pt idx="0">
                  <c:v>197</c:v>
                </c:pt>
                <c:pt idx="2">
                  <c:v>35</c:v>
                </c:pt>
                <c:pt idx="3">
                  <c:v>17</c:v>
                </c:pt>
                <c:pt idx="4">
                  <c:v>10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17</c:v>
                </c:pt>
              </c:numCache>
            </c:numRef>
          </c:val>
        </c:ser>
        <c:ser>
          <c:idx val="1"/>
          <c:order val="2"/>
          <c:tx>
            <c:strRef>
              <c:f>'Meldunek tygodniowy'!$C$138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tygodniowy'!$L$138:$U$138</c:f>
              <c:numCache>
                <c:formatCode>#,##0</c:formatCode>
                <c:ptCount val="10"/>
                <c:pt idx="0">
                  <c:v>100</c:v>
                </c:pt>
                <c:pt idx="2">
                  <c:v>4</c:v>
                </c:pt>
                <c:pt idx="3">
                  <c:v>4</c:v>
                </c:pt>
                <c:pt idx="4">
                  <c:v>22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</c:numCache>
            </c:numRef>
          </c:val>
        </c:ser>
        <c:ser>
          <c:idx val="2"/>
          <c:order val="3"/>
          <c:tx>
            <c:strRef>
              <c:f>'Meldunek tygodniowy'!$C$139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tygodniowy'!$L$139:$U$139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4"/>
          <c:tx>
            <c:strRef>
              <c:f>'Meldunek tygodniowy'!$C$140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tygodniowy'!$L$140:$U$140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tygodniowy'!$C$141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tygodniowy'!$L$141:$U$141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6"/>
          <c:tx>
            <c:strRef>
              <c:f>'Meldunek tygodniowy'!$C$142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tygodniowy'!$L$142:$U$142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tygodniowy'!$C$143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tygodniowy'!$L$143:$U$143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tygodniowy'!$C$144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tygodniowy'!$L$144:$U$144</c:f>
              <c:numCache>
                <c:formatCode>#,##0</c:formatCode>
                <c:ptCount val="10"/>
                <c:pt idx="0">
                  <c:v>10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tygodniowy'!$C$145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tygodniowy'!$L$145:$U$145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'Meldunek tygodniowy'!$C$146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tygodniowy'!$L$146:$U$146</c:f>
              <c:numCache>
                <c:formatCode>#,##0</c:formatCode>
                <c:ptCount val="10"/>
                <c:pt idx="0">
                  <c:v>590</c:v>
                </c:pt>
                <c:pt idx="2">
                  <c:v>176</c:v>
                </c:pt>
                <c:pt idx="3">
                  <c:v>9</c:v>
                </c:pt>
                <c:pt idx="4">
                  <c:v>30</c:v>
                </c:pt>
                <c:pt idx="5">
                  <c:v>60</c:v>
                </c:pt>
                <c:pt idx="6">
                  <c:v>10</c:v>
                </c:pt>
                <c:pt idx="7">
                  <c:v>0</c:v>
                </c:pt>
                <c:pt idx="8">
                  <c:v>43</c:v>
                </c:pt>
                <c:pt idx="9">
                  <c:v>40</c:v>
                </c:pt>
              </c:numCache>
            </c:numRef>
          </c:val>
        </c:ser>
        <c:ser>
          <c:idx val="11"/>
          <c:order val="11"/>
          <c:tx>
            <c:strRef>
              <c:f>'Meldunek tygodniowy'!$C$147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tygodniowy'!$L$147:$U$147</c:f>
              <c:numCache>
                <c:formatCode>#,##0</c:formatCode>
                <c:ptCount val="10"/>
                <c:pt idx="0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'Meldunek tygodniowy'!$C$148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tygodniowy'!$L$148:$U$148</c:f>
              <c:numCache>
                <c:formatCode>#,##0</c:formatCode>
                <c:ptCount val="10"/>
                <c:pt idx="0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'Meldunek tygodniowy'!$C$149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tygodniowy'!$L$149:$U$149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tygodniowy'!$C$150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tygodniowy'!$L$135:$U$135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tygodniowy'!$L$150:$U$150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39354880"/>
        <c:axId val="439356416"/>
        <c:axId val="0"/>
      </c:bar3DChart>
      <c:catAx>
        <c:axId val="43935488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356416"/>
        <c:crosses val="autoZero"/>
        <c:auto val="1"/>
        <c:lblAlgn val="ctr"/>
        <c:lblOffset val="100"/>
        <c:noMultiLvlLbl val="0"/>
      </c:catAx>
      <c:valAx>
        <c:axId val="439356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354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tygodniowy'!$C$268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tygodniowy'!$G$266:$J$267,'Meldunek tygodniowy'!$K$266:$N$267,'Meldunek tygodniowy'!$O$266:$R$267)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tygodniowy'!$G$268:$R$268</c:f>
              <c:numCache>
                <c:formatCode>General</c:formatCode>
                <c:ptCount val="12"/>
                <c:pt idx="0">
                  <c:v>50</c:v>
                </c:pt>
                <c:pt idx="2">
                  <c:v>150</c:v>
                </c:pt>
                <c:pt idx="4">
                  <c:v>15</c:v>
                </c:pt>
                <c:pt idx="6">
                  <c:v>30</c:v>
                </c:pt>
                <c:pt idx="8">
                  <c:v>12</c:v>
                </c:pt>
                <c:pt idx="10">
                  <c:v>40</c:v>
                </c:pt>
              </c:numCache>
            </c:numRef>
          </c:val>
        </c:ser>
        <c:ser>
          <c:idx val="1"/>
          <c:order val="1"/>
          <c:tx>
            <c:strRef>
              <c:f>'Meldunek tygodniowy'!$C$269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tygodniowy'!$G$266:$J$267,'Meldunek tygodniowy'!$K$266:$N$267,'Meldunek tygodniowy'!$O$266:$R$267)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tygodniowy'!$G$269:$R$269</c:f>
              <c:numCache>
                <c:formatCode>General</c:formatCode>
                <c:ptCount val="12"/>
                <c:pt idx="0">
                  <c:v>12</c:v>
                </c:pt>
                <c:pt idx="2">
                  <c:v>15</c:v>
                </c:pt>
                <c:pt idx="4">
                  <c:v>13</c:v>
                </c:pt>
                <c:pt idx="6">
                  <c:v>22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</c:ser>
        <c:ser>
          <c:idx val="2"/>
          <c:order val="2"/>
          <c:tx>
            <c:strRef>
              <c:f>'Meldunek tygodniowy'!$C$270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tygodniowy'!$G$266:$J$267,'Meldunek tygodniowy'!$K$266:$N$267,'Meldunek tygodniowy'!$O$266:$R$267)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tygodniowy'!$G$270:$R$270</c:f>
              <c:numCache>
                <c:formatCode>General</c:formatCode>
                <c:ptCount val="12"/>
                <c:pt idx="0">
                  <c:v>4</c:v>
                </c:pt>
                <c:pt idx="2">
                  <c:v>12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tygodniowy'!$C$271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tygodniowy'!$G$266:$J$267,'Meldunek tygodniowy'!$K$266:$N$267,'Meldunek tygodniowy'!$O$266:$R$267)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tygodniowy'!$G$271:$R$271</c:f>
              <c:numCache>
                <c:formatCode>General</c:formatCode>
                <c:ptCount val="12"/>
                <c:pt idx="0">
                  <c:v>12</c:v>
                </c:pt>
                <c:pt idx="2">
                  <c:v>12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tygodniowy'!$C$272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tygodniowy'!$G$272:$R$272</c:f>
              <c:numCache>
                <c:formatCode>General</c:formatCode>
                <c:ptCount val="12"/>
                <c:pt idx="0">
                  <c:v>2</c:v>
                </c:pt>
                <c:pt idx="2">
                  <c:v>2</c:v>
                </c:pt>
                <c:pt idx="4">
                  <c:v>1</c:v>
                </c:pt>
                <c:pt idx="6">
                  <c:v>5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tygodniowy'!$C$273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tygodniowy'!$G$266:$J$267,'Meldunek tygodniowy'!$K$266:$N$267,'Meldunek tygodniowy'!$O$266:$R$267)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tygodniowy'!$G$273:$R$273</c:f>
              <c:numCache>
                <c:formatCode>General</c:formatCode>
                <c:ptCount val="12"/>
                <c:pt idx="0">
                  <c:v>45</c:v>
                </c:pt>
                <c:pt idx="2">
                  <c:v>51</c:v>
                </c:pt>
                <c:pt idx="4">
                  <c:v>8</c:v>
                </c:pt>
                <c:pt idx="6">
                  <c:v>9</c:v>
                </c:pt>
                <c:pt idx="8">
                  <c:v>3</c:v>
                </c:pt>
                <c:pt idx="1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39411072"/>
        <c:axId val="439412608"/>
        <c:axId val="0"/>
      </c:bar3DChart>
      <c:catAx>
        <c:axId val="439411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439412608"/>
        <c:crosses val="autoZero"/>
        <c:auto val="1"/>
        <c:lblAlgn val="ctr"/>
        <c:lblOffset val="100"/>
        <c:noMultiLvlLbl val="0"/>
      </c:catAx>
      <c:valAx>
        <c:axId val="439412608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439411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25188465229E-2"/>
          <c:y val="4.2270538156474267E-2"/>
          <c:w val="0.91663419732107954"/>
          <c:h val="0.64647928556991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tygodniowy'!$G$19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tygodniowy'!$K$17:$K$18,'Meldunek tygodniowy'!$M$17:$M$18,'Meldunek tygodniowy'!$O$17:$O$18,'Meldunek tygodniowy'!$Q$17:$Q$18)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01.03.2019 - 31.03.2019 r.</c:v>
                  </c:pt>
                </c:lvl>
              </c:multiLvlStrCache>
            </c:multiLvlStrRef>
          </c:cat>
          <c:val>
            <c:numRef>
              <c:f>('Meldunek tygodniowy'!$K$19,'Meldunek tygodniowy'!$M$19,'Meldunek tygodniowy'!$O$19,'Meldunek tygodniowy'!$Q$19)</c:f>
              <c:numCache>
                <c:formatCode>#,##0</c:formatCode>
                <c:ptCount val="4"/>
                <c:pt idx="0">
                  <c:v>18431</c:v>
                </c:pt>
                <c:pt idx="1">
                  <c:v>11850</c:v>
                </c:pt>
                <c:pt idx="2">
                  <c:v>2790</c:v>
                </c:pt>
                <c:pt idx="3">
                  <c:v>845</c:v>
                </c:pt>
              </c:numCache>
            </c:numRef>
          </c:val>
        </c:ser>
        <c:ser>
          <c:idx val="2"/>
          <c:order val="1"/>
          <c:tx>
            <c:strRef>
              <c:f>'Meldunek tygodniowy'!$G$20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tygodniowy'!$K$17:$K$18,'Meldunek tygodniowy'!$M$17:$M$18,'Meldunek tygodniowy'!$O$17:$O$18,'Meldunek tygodniowy'!$Q$17:$Q$18)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01.03.2019 - 31.03.2019 r.</c:v>
                  </c:pt>
                </c:lvl>
              </c:multiLvlStrCache>
            </c:multiLvlStrRef>
          </c:cat>
          <c:val>
            <c:numRef>
              <c:f>('Meldunek tygodniowy'!$K$20,'Meldunek tygodniowy'!$M$20,'Meldunek tygodniowy'!$O$20,'Meldunek tygodniowy'!$Q$20)</c:f>
              <c:numCache>
                <c:formatCode>#,##0</c:formatCode>
                <c:ptCount val="4"/>
                <c:pt idx="0">
                  <c:v>1496</c:v>
                </c:pt>
                <c:pt idx="1">
                  <c:v>1266</c:v>
                </c:pt>
                <c:pt idx="2">
                  <c:v>190</c:v>
                </c:pt>
                <c:pt idx="3">
                  <c:v>90</c:v>
                </c:pt>
              </c:numCache>
            </c:numRef>
          </c:val>
        </c:ser>
        <c:ser>
          <c:idx val="4"/>
          <c:order val="2"/>
          <c:tx>
            <c:strRef>
              <c:f>'Meldunek tygodniowy'!$G$21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tygodniowy'!$K$17:$K$18,'Meldunek tygodniowy'!$M$17:$M$18,'Meldunek tygodniowy'!$O$17:$O$18,'Meldunek tygodniowy'!$Q$17:$Q$18)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01.03.2019 - 31.03.2019 r.</c:v>
                  </c:pt>
                </c:lvl>
              </c:multiLvlStrCache>
            </c:multiLvlStrRef>
          </c:cat>
          <c:val>
            <c:numRef>
              <c:f>('Meldunek tygodniowy'!$K$21,'Meldunek tygodniowy'!$M$21,'Meldunek tygodniowy'!$O$21,'Meldunek tygodniowy'!$Q$21)</c:f>
              <c:numCache>
                <c:formatCode>#,##0</c:formatCode>
                <c:ptCount val="4"/>
                <c:pt idx="0">
                  <c:v>200</c:v>
                </c:pt>
                <c:pt idx="1">
                  <c:v>150</c:v>
                </c:pt>
                <c:pt idx="2">
                  <c:v>91</c:v>
                </c:pt>
                <c:pt idx="3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9754112"/>
        <c:axId val="439764096"/>
        <c:axId val="0"/>
      </c:bar3DChart>
      <c:catAx>
        <c:axId val="43975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9764096"/>
        <c:crosses val="autoZero"/>
        <c:auto val="1"/>
        <c:lblAlgn val="ctr"/>
        <c:lblOffset val="100"/>
        <c:noMultiLvlLbl val="0"/>
      </c:catAx>
      <c:valAx>
        <c:axId val="4397640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39754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185546568829193"/>
          <c:y val="0.85976962113199062"/>
          <c:w val="0.36294741323311913"/>
          <c:h val="9.221372048805108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tygodniowy'!$D$196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tygodniowy'!$H$195:$K$195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tygodniowy'!$H$196:$K$196</c:f>
              <c:numCache>
                <c:formatCode>#,##0</c:formatCode>
                <c:ptCount val="4"/>
                <c:pt idx="0">
                  <c:v>187541</c:v>
                </c:pt>
                <c:pt idx="3">
                  <c:v>182790</c:v>
                </c:pt>
              </c:numCache>
            </c:numRef>
          </c:val>
        </c:ser>
        <c:ser>
          <c:idx val="1"/>
          <c:order val="1"/>
          <c:tx>
            <c:strRef>
              <c:f>'Meldunek tygodniowy'!$D$197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tygodniowy'!$H$195:$K$195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tygodniowy'!$H$197:$K$197</c:f>
              <c:numCache>
                <c:formatCode>#,##0</c:formatCode>
                <c:ptCount val="4"/>
                <c:pt idx="0">
                  <c:v>6011</c:v>
                </c:pt>
                <c:pt idx="3">
                  <c:v>5669</c:v>
                </c:pt>
              </c:numCache>
            </c:numRef>
          </c:val>
        </c:ser>
        <c:ser>
          <c:idx val="0"/>
          <c:order val="2"/>
          <c:tx>
            <c:strRef>
              <c:f>'Meldunek tygodniowy'!$D$198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tygodniowy'!$H$195:$K$195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tygodniowy'!$H$198:$K$198</c:f>
              <c:numCache>
                <c:formatCode>#,##0</c:formatCode>
                <c:ptCount val="4"/>
                <c:pt idx="0">
                  <c:v>5503</c:v>
                </c:pt>
                <c:pt idx="3">
                  <c:v>5317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9802496"/>
        <c:axId val="439804288"/>
        <c:axId val="439758336"/>
      </c:bar3DChart>
      <c:catAx>
        <c:axId val="43980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804288"/>
        <c:crosses val="autoZero"/>
        <c:auto val="1"/>
        <c:lblAlgn val="ctr"/>
        <c:lblOffset val="100"/>
        <c:noMultiLvlLbl val="0"/>
      </c:catAx>
      <c:valAx>
        <c:axId val="43980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802496"/>
        <c:crosses val="autoZero"/>
        <c:crossBetween val="between"/>
      </c:valAx>
      <c:serAx>
        <c:axId val="4397583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804288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5519855351414406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tygodniowy'!$G$46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tygodniowy'!$K$44:$K$45,'Meldunek tygodniowy'!$M$44:$M$45,'Meldunek tygodniowy'!$O$44:$O$45,'Meldunek tygodniowy'!$Q$44:$Q$45)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01.01.2019 - 31.03.2019 r.</c:v>
                  </c:pt>
                </c:lvl>
              </c:multiLvlStrCache>
            </c:multiLvlStrRef>
          </c:cat>
          <c:val>
            <c:numRef>
              <c:f>('Meldunek tygodniowy'!$K$46,'Meldunek tygodniowy'!$M$46,'Meldunek tygodniowy'!$O$46,'Meldunek tygodniowy'!$Q$46)</c:f>
              <c:numCache>
                <c:formatCode>#,##0</c:formatCode>
                <c:ptCount val="4"/>
                <c:pt idx="0">
                  <c:v>58608</c:v>
                </c:pt>
                <c:pt idx="1">
                  <c:v>32213</c:v>
                </c:pt>
                <c:pt idx="2">
                  <c:v>7017</c:v>
                </c:pt>
                <c:pt idx="3">
                  <c:v>2202</c:v>
                </c:pt>
              </c:numCache>
            </c:numRef>
          </c:val>
        </c:ser>
        <c:ser>
          <c:idx val="2"/>
          <c:order val="1"/>
          <c:tx>
            <c:strRef>
              <c:f>'Meldunek tygodniowy'!$G$47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tygodniowy'!$K$44:$K$45,'Meldunek tygodniowy'!$M$44:$M$45,'Meldunek tygodniowy'!$O$44:$O$45,'Meldunek tygodniowy'!$Q$44:$Q$45)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01.01.2019 - 31.03.2019 r.</c:v>
                  </c:pt>
                </c:lvl>
              </c:multiLvlStrCache>
            </c:multiLvlStrRef>
          </c:cat>
          <c:val>
            <c:numRef>
              <c:f>('Meldunek tygodniowy'!$K$47,'Meldunek tygodniowy'!$M$47,'Meldunek tygodniowy'!$O$47,'Meldunek tygodniowy'!$Q$47)</c:f>
              <c:numCache>
                <c:formatCode>#,##0</c:formatCode>
                <c:ptCount val="4"/>
                <c:pt idx="0">
                  <c:v>4610</c:v>
                </c:pt>
                <c:pt idx="1">
                  <c:v>3649</c:v>
                </c:pt>
                <c:pt idx="2">
                  <c:v>581</c:v>
                </c:pt>
                <c:pt idx="3">
                  <c:v>234</c:v>
                </c:pt>
              </c:numCache>
            </c:numRef>
          </c:val>
        </c:ser>
        <c:ser>
          <c:idx val="4"/>
          <c:order val="2"/>
          <c:tx>
            <c:strRef>
              <c:f>'Meldunek tygodniowy'!$G$48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tygodniowy'!$K$44:$K$45,'Meldunek tygodniowy'!$M$44:$M$45,'Meldunek tygodniowy'!$O$44:$O$45,'Meldunek tygodniowy'!$Q$44:$Q$45)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01.01.2019 - 31.03.2019 r.</c:v>
                  </c:pt>
                </c:lvl>
              </c:multiLvlStrCache>
            </c:multiLvlStrRef>
          </c:cat>
          <c:val>
            <c:numRef>
              <c:f>('Meldunek tygodniowy'!$K$48,'Meldunek tygodniowy'!$M$48,'Meldunek tygodniowy'!$O$48,'Meldunek tygodniowy'!$Q$48)</c:f>
              <c:numCache>
                <c:formatCode>#,##0</c:formatCode>
                <c:ptCount val="4"/>
                <c:pt idx="0">
                  <c:v>579</c:v>
                </c:pt>
                <c:pt idx="1">
                  <c:v>349</c:v>
                </c:pt>
                <c:pt idx="2">
                  <c:v>207</c:v>
                </c:pt>
                <c:pt idx="3">
                  <c:v>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0626176"/>
        <c:axId val="440627968"/>
        <c:axId val="0"/>
      </c:bar3DChart>
      <c:catAx>
        <c:axId val="440626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0627968"/>
        <c:crosses val="autoZero"/>
        <c:auto val="1"/>
        <c:lblAlgn val="ctr"/>
        <c:lblOffset val="100"/>
        <c:noMultiLvlLbl val="0"/>
      </c:catAx>
      <c:valAx>
        <c:axId val="4406279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40626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97624639025385"/>
          <c:y val="0.88099014289880428"/>
          <c:w val="0.40475059038672795"/>
          <c:h val="0.10715800524934384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309</xdr:row>
      <xdr:rowOff>52389</xdr:rowOff>
    </xdr:from>
    <xdr:to>
      <xdr:col>24</xdr:col>
      <xdr:colOff>19051</xdr:colOff>
      <xdr:row>330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439</xdr:row>
      <xdr:rowOff>0</xdr:rowOff>
    </xdr:from>
    <xdr:to>
      <xdr:col>23</xdr:col>
      <xdr:colOff>9525</xdr:colOff>
      <xdr:row>452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151</xdr:row>
      <xdr:rowOff>69397</xdr:rowOff>
    </xdr:from>
    <xdr:to>
      <xdr:col>23</xdr:col>
      <xdr:colOff>1</xdr:colOff>
      <xdr:row>173</xdr:row>
      <xdr:rowOff>0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274</xdr:row>
      <xdr:rowOff>142193</xdr:rowOff>
    </xdr:from>
    <xdr:to>
      <xdr:col>23</xdr:col>
      <xdr:colOff>238126</xdr:colOff>
      <xdr:row>293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22</xdr:row>
      <xdr:rowOff>142875</xdr:rowOff>
    </xdr:from>
    <xdr:to>
      <xdr:col>23</xdr:col>
      <xdr:colOff>9525</xdr:colOff>
      <xdr:row>34</xdr:row>
      <xdr:rowOff>63501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201</xdr:row>
      <xdr:rowOff>1</xdr:rowOff>
    </xdr:from>
    <xdr:to>
      <xdr:col>21</xdr:col>
      <xdr:colOff>238125</xdr:colOff>
      <xdr:row>216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379</xdr:row>
      <xdr:rowOff>0</xdr:rowOff>
    </xdr:from>
    <xdr:to>
      <xdr:col>20</xdr:col>
      <xdr:colOff>234084</xdr:colOff>
      <xdr:row>379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302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48</xdr:row>
      <xdr:rowOff>161925</xdr:rowOff>
    </xdr:from>
    <xdr:to>
      <xdr:col>22</xdr:col>
      <xdr:colOff>266700</xdr:colOff>
      <xdr:row>60</xdr:row>
      <xdr:rowOff>0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332</xdr:row>
      <xdr:rowOff>31751</xdr:rowOff>
    </xdr:from>
    <xdr:to>
      <xdr:col>25</xdr:col>
      <xdr:colOff>21167</xdr:colOff>
      <xdr:row>357</xdr:row>
      <xdr:rowOff>0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371</xdr:row>
      <xdr:rowOff>0</xdr:rowOff>
    </xdr:from>
    <xdr:to>
      <xdr:col>25</xdr:col>
      <xdr:colOff>10584</xdr:colOff>
      <xdr:row>379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408</xdr:row>
      <xdr:rowOff>190499</xdr:rowOff>
    </xdr:from>
    <xdr:to>
      <xdr:col>25</xdr:col>
      <xdr:colOff>10584</xdr:colOff>
      <xdr:row>421</xdr:row>
      <xdr:rowOff>0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454</xdr:row>
      <xdr:rowOff>0</xdr:rowOff>
    </xdr:from>
    <xdr:to>
      <xdr:col>25</xdr:col>
      <xdr:colOff>10584</xdr:colOff>
      <xdr:row>463</xdr:row>
      <xdr:rowOff>179916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25</xdr:col>
      <xdr:colOff>10584</xdr:colOff>
      <xdr:row>130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176</xdr:row>
      <xdr:rowOff>0</xdr:rowOff>
    </xdr:from>
    <xdr:to>
      <xdr:col>25</xdr:col>
      <xdr:colOff>10584</xdr:colOff>
      <xdr:row>189</xdr:row>
      <xdr:rowOff>0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219</xdr:row>
      <xdr:rowOff>0</xdr:rowOff>
    </xdr:from>
    <xdr:to>
      <xdr:col>25</xdr:col>
      <xdr:colOff>10584</xdr:colOff>
      <xdr:row>225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247</xdr:row>
      <xdr:rowOff>0</xdr:rowOff>
    </xdr:from>
    <xdr:to>
      <xdr:col>25</xdr:col>
      <xdr:colOff>10584</xdr:colOff>
      <xdr:row>251</xdr:row>
      <xdr:rowOff>0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468</xdr:row>
      <xdr:rowOff>190499</xdr:rowOff>
    </xdr:from>
    <xdr:to>
      <xdr:col>25</xdr:col>
      <xdr:colOff>10584</xdr:colOff>
      <xdr:row>481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Z493"/>
  <sheetViews>
    <sheetView showGridLines="0" tabSelected="1" view="pageBreakPreview" zoomScale="85" zoomScaleNormal="85" zoomScaleSheetLayoutView="85" zoomScalePageLayoutView="70" workbookViewId="0">
      <selection activeCell="V2" sqref="V2"/>
    </sheetView>
  </sheetViews>
  <sheetFormatPr defaultColWidth="4.140625" defaultRowHeight="15" x14ac:dyDescent="0.25"/>
  <cols>
    <col min="1" max="24" width="5" style="3" customWidth="1"/>
    <col min="25" max="25" width="3.85546875" style="6" customWidth="1"/>
    <col min="26" max="16384" width="4.140625" style="3"/>
  </cols>
  <sheetData>
    <row r="1" spans="1:26" x14ac:dyDescent="0.25">
      <c r="T1" s="45"/>
      <c r="U1" s="46"/>
      <c r="V1" s="46"/>
      <c r="W1" s="46"/>
      <c r="X1" s="46"/>
      <c r="Y1" s="46"/>
      <c r="Z1" s="46"/>
    </row>
    <row r="2" spans="1:26" x14ac:dyDescent="0.25">
      <c r="Q2" s="5"/>
      <c r="T2" s="46"/>
      <c r="U2" s="46"/>
      <c r="V2" s="46"/>
      <c r="W2" s="46"/>
      <c r="X2" s="46"/>
      <c r="Y2" s="46"/>
      <c r="Z2" s="46"/>
    </row>
    <row r="3" spans="1:26" x14ac:dyDescent="0.25">
      <c r="T3" s="46"/>
      <c r="U3" s="46"/>
      <c r="V3" s="46"/>
      <c r="W3" s="46"/>
      <c r="X3" s="46"/>
      <c r="Y3" s="46"/>
      <c r="Z3" s="46"/>
    </row>
    <row r="4" spans="1:26" x14ac:dyDescent="0.25">
      <c r="T4" s="46"/>
      <c r="U4" s="46"/>
      <c r="V4" s="46"/>
      <c r="W4" s="46"/>
      <c r="X4" s="46"/>
      <c r="Y4" s="46"/>
      <c r="Z4" s="46"/>
    </row>
    <row r="5" spans="1:26" x14ac:dyDescent="0.25">
      <c r="E5" s="192" t="s">
        <v>63</v>
      </c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T5" s="46"/>
      <c r="U5" s="46"/>
      <c r="V5" s="46"/>
      <c r="W5" s="46"/>
      <c r="X5" s="46"/>
      <c r="Y5" s="46"/>
      <c r="Z5" s="46"/>
    </row>
    <row r="6" spans="1:26" x14ac:dyDescent="0.25"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T6" s="46"/>
      <c r="U6" s="46"/>
      <c r="V6" s="46"/>
      <c r="W6" s="46"/>
      <c r="X6" s="46"/>
      <c r="Y6" s="46"/>
      <c r="Z6" s="46"/>
    </row>
    <row r="7" spans="1:26" x14ac:dyDescent="0.25"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T7" s="46"/>
      <c r="U7" s="46"/>
      <c r="V7" s="46"/>
      <c r="W7" s="46"/>
      <c r="X7" s="46"/>
      <c r="Y7" s="46"/>
      <c r="Z7" s="46"/>
    </row>
    <row r="8" spans="1:26" x14ac:dyDescent="0.25"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T8" s="46"/>
      <c r="U8" s="46"/>
      <c r="V8" s="46"/>
      <c r="W8" s="46"/>
      <c r="X8" s="46"/>
      <c r="Y8" s="46"/>
      <c r="Z8" s="46"/>
    </row>
    <row r="9" spans="1:26" ht="19.5" x14ac:dyDescent="0.3">
      <c r="E9" s="202" t="str">
        <f>CONCATENATE("w okresie ",Arkusz18!A2," - ",Arkusz18!B2," r.")</f>
        <v>w okresie 01.03.2019 - 31.03.2019 r.</v>
      </c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T9" s="46"/>
      <c r="U9" s="46"/>
      <c r="V9" s="46"/>
      <c r="W9" s="46"/>
      <c r="X9" s="46"/>
      <c r="Y9" s="46"/>
      <c r="Z9" s="46"/>
    </row>
    <row r="10" spans="1:26" x14ac:dyDescent="0.25">
      <c r="T10" s="46"/>
      <c r="U10" s="46"/>
      <c r="V10" s="46"/>
      <c r="W10" s="46"/>
      <c r="X10" s="46"/>
      <c r="Y10" s="46"/>
      <c r="Z10" s="46"/>
    </row>
    <row r="11" spans="1:26" x14ac:dyDescent="0.25">
      <c r="T11" s="46"/>
      <c r="U11" s="46"/>
      <c r="V11" s="46"/>
      <c r="W11" s="46"/>
      <c r="X11" s="46"/>
      <c r="Y11" s="46"/>
      <c r="Z11" s="46"/>
    </row>
    <row r="12" spans="1:26" ht="18.75" x14ac:dyDescent="0.25">
      <c r="A12" s="8" t="s">
        <v>67</v>
      </c>
      <c r="T12" s="46"/>
      <c r="U12" s="46"/>
      <c r="V12" s="46"/>
      <c r="W12" s="46"/>
      <c r="X12" s="46"/>
      <c r="Y12" s="46"/>
      <c r="Z12" s="46"/>
    </row>
    <row r="13" spans="1:26" ht="18.75" x14ac:dyDescent="0.25">
      <c r="A13" s="8"/>
    </row>
    <row r="14" spans="1:26" x14ac:dyDescent="0.25">
      <c r="A14" s="64" t="s">
        <v>139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</row>
    <row r="15" spans="1:26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</row>
    <row r="16" spans="1:26" ht="15.75" thickBot="1" x14ac:dyDescent="0.3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</row>
    <row r="17" spans="7:26" ht="28.5" customHeight="1" x14ac:dyDescent="0.25">
      <c r="G17" s="215" t="s">
        <v>2</v>
      </c>
      <c r="H17" s="79"/>
      <c r="I17" s="79"/>
      <c r="J17" s="79"/>
      <c r="K17" s="79" t="s">
        <v>3</v>
      </c>
      <c r="L17" s="79"/>
      <c r="M17" s="210" t="str">
        <f>CONCATENATE("decyzje ",Arkusz18!A2," - ",Arkusz18!B2," r.")</f>
        <v>decyzje 01.03.2019 - 31.03.2019 r.</v>
      </c>
      <c r="N17" s="210"/>
      <c r="O17" s="210"/>
      <c r="P17" s="210"/>
      <c r="Q17" s="210"/>
      <c r="R17" s="211"/>
    </row>
    <row r="18" spans="7:26" ht="60" customHeight="1" x14ac:dyDescent="0.25">
      <c r="G18" s="216"/>
      <c r="H18" s="140"/>
      <c r="I18" s="140"/>
      <c r="J18" s="140"/>
      <c r="K18" s="140"/>
      <c r="L18" s="140"/>
      <c r="M18" s="138" t="s">
        <v>23</v>
      </c>
      <c r="N18" s="138"/>
      <c r="O18" s="138" t="s">
        <v>24</v>
      </c>
      <c r="P18" s="138"/>
      <c r="Q18" s="138" t="s">
        <v>25</v>
      </c>
      <c r="R18" s="139"/>
    </row>
    <row r="19" spans="7:26" x14ac:dyDescent="0.25">
      <c r="G19" s="203" t="s">
        <v>32</v>
      </c>
      <c r="H19" s="204"/>
      <c r="I19" s="204"/>
      <c r="J19" s="204"/>
      <c r="K19" s="65">
        <f>Arkusz9!B5</f>
        <v>18431</v>
      </c>
      <c r="L19" s="65"/>
      <c r="M19" s="53">
        <f>Arkusz9!B3</f>
        <v>11850</v>
      </c>
      <c r="N19" s="53"/>
      <c r="O19" s="53">
        <f>Arkusz9!B2</f>
        <v>2790</v>
      </c>
      <c r="P19" s="53"/>
      <c r="Q19" s="53">
        <f>Arkusz9!B4</f>
        <v>845</v>
      </c>
      <c r="R19" s="54"/>
    </row>
    <row r="20" spans="7:26" x14ac:dyDescent="0.25">
      <c r="G20" s="213" t="s">
        <v>33</v>
      </c>
      <c r="H20" s="214"/>
      <c r="I20" s="214"/>
      <c r="J20" s="214"/>
      <c r="K20" s="212">
        <f>Arkusz9!B13</f>
        <v>1496</v>
      </c>
      <c r="L20" s="212"/>
      <c r="M20" s="55">
        <f>Arkusz9!B11</f>
        <v>1266</v>
      </c>
      <c r="N20" s="55"/>
      <c r="O20" s="55">
        <f>Arkusz9!B10</f>
        <v>190</v>
      </c>
      <c r="P20" s="55"/>
      <c r="Q20" s="55">
        <f>Arkusz9!B12</f>
        <v>90</v>
      </c>
      <c r="R20" s="56"/>
    </row>
    <row r="21" spans="7:26" ht="15.75" thickBot="1" x14ac:dyDescent="0.3">
      <c r="G21" s="88" t="s">
        <v>22</v>
      </c>
      <c r="H21" s="89"/>
      <c r="I21" s="89"/>
      <c r="J21" s="89"/>
      <c r="K21" s="90">
        <f>Arkusz9!B9</f>
        <v>200</v>
      </c>
      <c r="L21" s="90"/>
      <c r="M21" s="57">
        <f>Arkusz9!B7</f>
        <v>150</v>
      </c>
      <c r="N21" s="57"/>
      <c r="O21" s="57">
        <f>Arkusz9!B6</f>
        <v>91</v>
      </c>
      <c r="P21" s="57"/>
      <c r="Q21" s="57">
        <f>Arkusz9!B8</f>
        <v>61</v>
      </c>
      <c r="R21" s="58"/>
    </row>
    <row r="22" spans="7:26" ht="15.75" thickBot="1" x14ac:dyDescent="0.3">
      <c r="G22" s="141" t="s">
        <v>69</v>
      </c>
      <c r="H22" s="142"/>
      <c r="I22" s="142"/>
      <c r="J22" s="142"/>
      <c r="K22" s="96">
        <f>SUM(K19:K21)</f>
        <v>20127</v>
      </c>
      <c r="L22" s="96"/>
      <c r="M22" s="96">
        <f>SUM(M19:M21)</f>
        <v>13266</v>
      </c>
      <c r="N22" s="96"/>
      <c r="O22" s="96">
        <f>SUM(O19:O21)</f>
        <v>3071</v>
      </c>
      <c r="P22" s="96"/>
      <c r="Q22" s="96">
        <f>SUM(Q19:Q21)</f>
        <v>996</v>
      </c>
      <c r="R22" s="97"/>
    </row>
    <row r="23" spans="7:26" x14ac:dyDescent="0.25">
      <c r="V23" s="11"/>
      <c r="W23" s="11"/>
      <c r="Z23" s="11"/>
    </row>
    <row r="29" spans="7:26" x14ac:dyDescent="0.25">
      <c r="V29" s="24"/>
      <c r="W29" s="24"/>
      <c r="X29" s="24"/>
      <c r="Y29" s="25"/>
      <c r="Z29" s="24"/>
    </row>
    <row r="30" spans="7:26" x14ac:dyDescent="0.25">
      <c r="V30" s="24"/>
      <c r="W30" s="24"/>
      <c r="X30" s="24"/>
      <c r="Y30" s="25"/>
      <c r="Z30" s="24"/>
    </row>
    <row r="31" spans="7:26" x14ac:dyDescent="0.25">
      <c r="V31" s="24"/>
      <c r="W31" s="24"/>
      <c r="X31" s="24"/>
      <c r="Y31" s="25"/>
      <c r="Z31" s="24"/>
    </row>
    <row r="32" spans="7:26" x14ac:dyDescent="0.25">
      <c r="V32" s="24"/>
      <c r="W32" s="24"/>
      <c r="X32" s="24"/>
      <c r="Y32" s="25"/>
      <c r="Z32" s="24"/>
    </row>
    <row r="33" spans="7:26" x14ac:dyDescent="0.25">
      <c r="V33" s="24"/>
      <c r="W33" s="24"/>
      <c r="X33" s="24"/>
      <c r="Y33" s="25"/>
      <c r="Z33" s="24"/>
    </row>
    <row r="34" spans="7:26" x14ac:dyDescent="0.25">
      <c r="V34" s="24"/>
      <c r="W34" s="24"/>
      <c r="X34" s="24"/>
      <c r="Y34" s="25"/>
      <c r="Z34" s="24"/>
    </row>
    <row r="35" spans="7:26" ht="15.75" thickBot="1" x14ac:dyDescent="0.3">
      <c r="V35" s="24"/>
      <c r="W35" s="24"/>
      <c r="X35" s="24"/>
      <c r="Y35" s="25"/>
      <c r="Z35" s="24"/>
    </row>
    <row r="36" spans="7:26" ht="63.75" customHeight="1" x14ac:dyDescent="0.25">
      <c r="G36" s="278" t="s">
        <v>2</v>
      </c>
      <c r="H36" s="279"/>
      <c r="I36" s="279"/>
      <c r="J36" s="279"/>
      <c r="K36" s="279"/>
      <c r="L36" s="279"/>
      <c r="M36" s="279"/>
      <c r="N36" s="279"/>
      <c r="O36" s="282" t="s">
        <v>3</v>
      </c>
      <c r="P36" s="282"/>
      <c r="Q36" s="270" t="s">
        <v>74</v>
      </c>
      <c r="R36" s="271"/>
      <c r="U36" s="24"/>
      <c r="V36" s="24"/>
      <c r="W36" s="24"/>
      <c r="X36" s="24"/>
      <c r="Y36" s="25"/>
    </row>
    <row r="37" spans="7:26" x14ac:dyDescent="0.25">
      <c r="G37" s="280"/>
      <c r="H37" s="281"/>
      <c r="I37" s="281"/>
      <c r="J37" s="281"/>
      <c r="K37" s="281"/>
      <c r="L37" s="281"/>
      <c r="M37" s="281"/>
      <c r="N37" s="281"/>
      <c r="O37" s="283"/>
      <c r="P37" s="283"/>
      <c r="Q37" s="272"/>
      <c r="R37" s="273"/>
      <c r="U37" s="24"/>
      <c r="V37" s="24"/>
      <c r="W37" s="24"/>
      <c r="X37" s="24"/>
      <c r="Y37" s="25"/>
    </row>
    <row r="38" spans="7:26" x14ac:dyDescent="0.25">
      <c r="G38" s="235" t="s">
        <v>70</v>
      </c>
      <c r="H38" s="236"/>
      <c r="I38" s="236"/>
      <c r="J38" s="236"/>
      <c r="K38" s="236"/>
      <c r="L38" s="236"/>
      <c r="M38" s="236"/>
      <c r="N38" s="236"/>
      <c r="O38" s="268">
        <f>Arkusz10!A2</f>
        <v>746</v>
      </c>
      <c r="P38" s="268"/>
      <c r="Q38" s="274">
        <f>Arkusz10!A3</f>
        <v>809</v>
      </c>
      <c r="R38" s="275"/>
      <c r="U38" s="24"/>
      <c r="V38" s="24"/>
      <c r="W38" s="24"/>
      <c r="X38" s="24"/>
      <c r="Y38" s="25"/>
    </row>
    <row r="39" spans="7:26" x14ac:dyDescent="0.25">
      <c r="G39" s="266" t="s">
        <v>71</v>
      </c>
      <c r="H39" s="267"/>
      <c r="I39" s="267"/>
      <c r="J39" s="267"/>
      <c r="K39" s="267"/>
      <c r="L39" s="267"/>
      <c r="M39" s="267"/>
      <c r="N39" s="267"/>
      <c r="O39" s="269">
        <f>Arkusz10!A4</f>
        <v>92</v>
      </c>
      <c r="P39" s="269"/>
      <c r="Q39" s="276">
        <f>Arkusz10!A5</f>
        <v>171</v>
      </c>
      <c r="R39" s="277"/>
      <c r="U39" s="24"/>
      <c r="V39" s="24"/>
      <c r="W39" s="24"/>
      <c r="X39" s="24"/>
      <c r="Y39" s="25"/>
    </row>
    <row r="40" spans="7:26" x14ac:dyDescent="0.25">
      <c r="G40" s="235" t="s">
        <v>72</v>
      </c>
      <c r="H40" s="236"/>
      <c r="I40" s="236"/>
      <c r="J40" s="236"/>
      <c r="K40" s="236"/>
      <c r="L40" s="236"/>
      <c r="M40" s="236"/>
      <c r="N40" s="236"/>
      <c r="O40" s="268">
        <f>Arkusz10!A6</f>
        <v>33</v>
      </c>
      <c r="P40" s="268"/>
      <c r="Q40" s="274">
        <f>Arkusz10!A7</f>
        <v>36</v>
      </c>
      <c r="R40" s="275"/>
      <c r="U40" s="24"/>
      <c r="V40" s="24"/>
      <c r="W40" s="24"/>
      <c r="X40" s="24"/>
      <c r="Y40" s="25"/>
    </row>
    <row r="41" spans="7:26" ht="15.75" thickBot="1" x14ac:dyDescent="0.3">
      <c r="G41" s="207" t="s">
        <v>73</v>
      </c>
      <c r="H41" s="208"/>
      <c r="I41" s="208"/>
      <c r="J41" s="208"/>
      <c r="K41" s="208"/>
      <c r="L41" s="208"/>
      <c r="M41" s="208"/>
      <c r="N41" s="208"/>
      <c r="O41" s="209">
        <f>Arkusz10!A8</f>
        <v>6</v>
      </c>
      <c r="P41" s="209"/>
      <c r="Q41" s="285">
        <f>Arkusz10!A9</f>
        <v>3</v>
      </c>
      <c r="R41" s="286"/>
      <c r="U41" s="24"/>
      <c r="V41" s="24"/>
      <c r="W41" s="24"/>
      <c r="X41" s="24"/>
      <c r="Y41" s="25"/>
    </row>
    <row r="42" spans="7:26" ht="15.75" thickBot="1" x14ac:dyDescent="0.3">
      <c r="G42" s="205" t="s">
        <v>69</v>
      </c>
      <c r="H42" s="206"/>
      <c r="I42" s="206"/>
      <c r="J42" s="206"/>
      <c r="K42" s="206"/>
      <c r="L42" s="206"/>
      <c r="M42" s="206"/>
      <c r="N42" s="206"/>
      <c r="O42" s="265">
        <f>SUM(O38:O41)</f>
        <v>877</v>
      </c>
      <c r="P42" s="265"/>
      <c r="Q42" s="287">
        <f>SUM(Q38:Q41)</f>
        <v>1019</v>
      </c>
      <c r="R42" s="288"/>
      <c r="U42" s="24"/>
      <c r="V42" s="24"/>
      <c r="W42" s="24"/>
      <c r="X42" s="24"/>
      <c r="Y42" s="25"/>
    </row>
    <row r="43" spans="7:26" ht="15.75" thickBot="1" x14ac:dyDescent="0.3">
      <c r="V43" s="24"/>
      <c r="W43" s="24"/>
      <c r="X43" s="24"/>
      <c r="Y43" s="25"/>
      <c r="Z43" s="24"/>
    </row>
    <row r="44" spans="7:26" ht="33" customHeight="1" x14ac:dyDescent="0.25">
      <c r="G44" s="215" t="s">
        <v>2</v>
      </c>
      <c r="H44" s="79"/>
      <c r="I44" s="79"/>
      <c r="J44" s="79"/>
      <c r="K44" s="79" t="s">
        <v>3</v>
      </c>
      <c r="L44" s="79"/>
      <c r="M44" s="210" t="str">
        <f>CONCATENATE("decyzje ",Arkusz18!C2," - ",Arkusz18!B2," r.")</f>
        <v>decyzje 01.01.2019 - 31.03.2019 r.</v>
      </c>
      <c r="N44" s="210"/>
      <c r="O44" s="210"/>
      <c r="P44" s="210"/>
      <c r="Q44" s="210"/>
      <c r="R44" s="211"/>
      <c r="V44" s="24"/>
      <c r="W44" s="24"/>
      <c r="X44" s="24"/>
      <c r="Y44" s="25"/>
      <c r="Z44" s="24"/>
    </row>
    <row r="45" spans="7:26" ht="63.75" customHeight="1" x14ac:dyDescent="0.25">
      <c r="G45" s="216"/>
      <c r="H45" s="140"/>
      <c r="I45" s="140"/>
      <c r="J45" s="140"/>
      <c r="K45" s="140"/>
      <c r="L45" s="140"/>
      <c r="M45" s="138" t="s">
        <v>23</v>
      </c>
      <c r="N45" s="138"/>
      <c r="O45" s="138" t="s">
        <v>24</v>
      </c>
      <c r="P45" s="138"/>
      <c r="Q45" s="138" t="s">
        <v>25</v>
      </c>
      <c r="R45" s="139"/>
      <c r="V45" s="24"/>
      <c r="W45" s="24"/>
      <c r="X45" s="24"/>
      <c r="Y45" s="25"/>
      <c r="Z45" s="24"/>
    </row>
    <row r="46" spans="7:26" x14ac:dyDescent="0.25">
      <c r="G46" s="203" t="s">
        <v>32</v>
      </c>
      <c r="H46" s="204"/>
      <c r="I46" s="204"/>
      <c r="J46" s="204"/>
      <c r="K46" s="65">
        <f>Arkusz11!B5</f>
        <v>58608</v>
      </c>
      <c r="L46" s="65"/>
      <c r="M46" s="53">
        <f>Arkusz11!B3</f>
        <v>32213</v>
      </c>
      <c r="N46" s="53"/>
      <c r="O46" s="53">
        <f>Arkusz11!B2</f>
        <v>7017</v>
      </c>
      <c r="P46" s="53"/>
      <c r="Q46" s="53">
        <f>Arkusz11!B4</f>
        <v>2202</v>
      </c>
      <c r="R46" s="54"/>
      <c r="V46" s="24"/>
      <c r="W46" s="24"/>
      <c r="X46" s="24"/>
      <c r="Y46" s="25"/>
      <c r="Z46" s="24"/>
    </row>
    <row r="47" spans="7:26" x14ac:dyDescent="0.25">
      <c r="G47" s="213" t="s">
        <v>33</v>
      </c>
      <c r="H47" s="214"/>
      <c r="I47" s="214"/>
      <c r="J47" s="214"/>
      <c r="K47" s="212">
        <f>Arkusz11!B13</f>
        <v>4610</v>
      </c>
      <c r="L47" s="212"/>
      <c r="M47" s="55">
        <f>Arkusz11!B11</f>
        <v>3649</v>
      </c>
      <c r="N47" s="55"/>
      <c r="O47" s="55">
        <f>Arkusz11!B10</f>
        <v>581</v>
      </c>
      <c r="P47" s="55"/>
      <c r="Q47" s="55">
        <f>Arkusz11!B12</f>
        <v>234</v>
      </c>
      <c r="R47" s="56"/>
      <c r="V47" s="24"/>
      <c r="W47" s="24"/>
      <c r="X47" s="24"/>
      <c r="Y47" s="25"/>
      <c r="Z47" s="24"/>
    </row>
    <row r="48" spans="7:26" ht="15.75" thickBot="1" x14ac:dyDescent="0.3">
      <c r="G48" s="88" t="s">
        <v>22</v>
      </c>
      <c r="H48" s="89"/>
      <c r="I48" s="89"/>
      <c r="J48" s="89"/>
      <c r="K48" s="90">
        <f>Arkusz11!B9</f>
        <v>579</v>
      </c>
      <c r="L48" s="90"/>
      <c r="M48" s="57">
        <f>Arkusz11!B7</f>
        <v>349</v>
      </c>
      <c r="N48" s="57"/>
      <c r="O48" s="57">
        <f>Arkusz11!B6</f>
        <v>207</v>
      </c>
      <c r="P48" s="57"/>
      <c r="Q48" s="57">
        <f>Arkusz11!B8</f>
        <v>131</v>
      </c>
      <c r="R48" s="58"/>
      <c r="V48" s="24"/>
      <c r="W48" s="24"/>
      <c r="X48" s="24"/>
      <c r="Y48" s="25"/>
      <c r="Z48" s="24"/>
    </row>
    <row r="49" spans="7:26" ht="15.75" thickBot="1" x14ac:dyDescent="0.3">
      <c r="G49" s="141" t="s">
        <v>69</v>
      </c>
      <c r="H49" s="142"/>
      <c r="I49" s="142"/>
      <c r="J49" s="142"/>
      <c r="K49" s="96">
        <f>SUM(K46:L48)</f>
        <v>63797</v>
      </c>
      <c r="L49" s="96"/>
      <c r="M49" s="96">
        <f t="shared" ref="M49" si="0">SUM(M46:N48)</f>
        <v>36211</v>
      </c>
      <c r="N49" s="96"/>
      <c r="O49" s="96">
        <f t="shared" ref="O49" si="1">SUM(O46:P48)</f>
        <v>7805</v>
      </c>
      <c r="P49" s="96"/>
      <c r="Q49" s="96">
        <f t="shared" ref="Q49" si="2">SUM(Q46:R48)</f>
        <v>2567</v>
      </c>
      <c r="R49" s="97"/>
      <c r="V49" s="24"/>
      <c r="W49" s="24"/>
      <c r="X49" s="24"/>
      <c r="Y49" s="25"/>
      <c r="Z49" s="24"/>
    </row>
    <row r="60" spans="7:26" ht="15.75" thickBot="1" x14ac:dyDescent="0.3"/>
    <row r="61" spans="7:26" ht="42" customHeight="1" x14ac:dyDescent="0.25">
      <c r="G61" s="295" t="s">
        <v>2</v>
      </c>
      <c r="H61" s="296"/>
      <c r="I61" s="296"/>
      <c r="J61" s="296"/>
      <c r="K61" s="296"/>
      <c r="L61" s="296"/>
      <c r="M61" s="296"/>
      <c r="N61" s="296"/>
      <c r="O61" s="299" t="s">
        <v>3</v>
      </c>
      <c r="P61" s="299"/>
      <c r="Q61" s="290" t="s">
        <v>74</v>
      </c>
      <c r="R61" s="291"/>
    </row>
    <row r="62" spans="7:26" x14ac:dyDescent="0.25">
      <c r="G62" s="297"/>
      <c r="H62" s="298"/>
      <c r="I62" s="298"/>
      <c r="J62" s="298"/>
      <c r="K62" s="298"/>
      <c r="L62" s="298"/>
      <c r="M62" s="298"/>
      <c r="N62" s="298"/>
      <c r="O62" s="300"/>
      <c r="P62" s="300"/>
      <c r="Q62" s="292"/>
      <c r="R62" s="293"/>
    </row>
    <row r="63" spans="7:26" x14ac:dyDescent="0.25">
      <c r="G63" s="235" t="s">
        <v>70</v>
      </c>
      <c r="H63" s="236"/>
      <c r="I63" s="236"/>
      <c r="J63" s="236"/>
      <c r="K63" s="236"/>
      <c r="L63" s="236"/>
      <c r="M63" s="236"/>
      <c r="N63" s="236"/>
      <c r="O63" s="268">
        <f>Arkusz12!A2</f>
        <v>1954</v>
      </c>
      <c r="P63" s="268"/>
      <c r="Q63" s="274">
        <f>Arkusz12!A3</f>
        <v>2076</v>
      </c>
      <c r="R63" s="275"/>
    </row>
    <row r="64" spans="7:26" x14ac:dyDescent="0.25">
      <c r="G64" s="266" t="s">
        <v>71</v>
      </c>
      <c r="H64" s="267"/>
      <c r="I64" s="267"/>
      <c r="J64" s="267"/>
      <c r="K64" s="267"/>
      <c r="L64" s="267"/>
      <c r="M64" s="267"/>
      <c r="N64" s="267"/>
      <c r="O64" s="269">
        <f>Arkusz12!A4</f>
        <v>232</v>
      </c>
      <c r="P64" s="269"/>
      <c r="Q64" s="276">
        <f>Arkusz12!A5</f>
        <v>400</v>
      </c>
      <c r="R64" s="277"/>
    </row>
    <row r="65" spans="1:25" x14ac:dyDescent="0.25">
      <c r="G65" s="235" t="s">
        <v>72</v>
      </c>
      <c r="H65" s="236"/>
      <c r="I65" s="236"/>
      <c r="J65" s="236"/>
      <c r="K65" s="236"/>
      <c r="L65" s="236"/>
      <c r="M65" s="236"/>
      <c r="N65" s="236"/>
      <c r="O65" s="268">
        <f>Arkusz12!A6</f>
        <v>79</v>
      </c>
      <c r="P65" s="268"/>
      <c r="Q65" s="274">
        <f>Arkusz12!A7</f>
        <v>94</v>
      </c>
      <c r="R65" s="275"/>
    </row>
    <row r="66" spans="1:25" ht="15.75" thickBot="1" x14ac:dyDescent="0.3">
      <c r="G66" s="207" t="s">
        <v>73</v>
      </c>
      <c r="H66" s="208"/>
      <c r="I66" s="208"/>
      <c r="J66" s="208"/>
      <c r="K66" s="208"/>
      <c r="L66" s="208"/>
      <c r="M66" s="208"/>
      <c r="N66" s="208"/>
      <c r="O66" s="209">
        <f>Arkusz12!A8</f>
        <v>8</v>
      </c>
      <c r="P66" s="209"/>
      <c r="Q66" s="285">
        <f>Arkusz12!A9</f>
        <v>6</v>
      </c>
      <c r="R66" s="286"/>
    </row>
    <row r="67" spans="1:25" ht="15.75" thickBot="1" x14ac:dyDescent="0.3">
      <c r="G67" s="205" t="s">
        <v>69</v>
      </c>
      <c r="H67" s="206"/>
      <c r="I67" s="206"/>
      <c r="J67" s="206"/>
      <c r="K67" s="206"/>
      <c r="L67" s="206"/>
      <c r="M67" s="206"/>
      <c r="N67" s="206"/>
      <c r="O67" s="265">
        <f>SUM(O63:P66)</f>
        <v>2273</v>
      </c>
      <c r="P67" s="265"/>
      <c r="Q67" s="265">
        <f>SUM(Q63:R66)</f>
        <v>2576</v>
      </c>
      <c r="R67" s="289"/>
    </row>
    <row r="69" spans="1:25" x14ac:dyDescent="0.25">
      <c r="A69" s="59" t="s">
        <v>168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</row>
    <row r="70" spans="1:25" s="48" customFormat="1" x14ac:dyDescent="0.25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</row>
    <row r="71" spans="1:25" s="48" customFormat="1" x14ac:dyDescent="0.25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</row>
    <row r="72" spans="1:25" s="48" customFormat="1" x14ac:dyDescent="0.25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</row>
    <row r="73" spans="1:25" s="48" customFormat="1" x14ac:dyDescent="0.25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</row>
    <row r="74" spans="1:25" s="48" customFormat="1" x14ac:dyDescent="0.25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</row>
    <row r="75" spans="1:25" s="48" customFormat="1" x14ac:dyDescent="0.25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</row>
    <row r="76" spans="1:25" s="48" customFormat="1" x14ac:dyDescent="0.25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</row>
    <row r="77" spans="1:25" s="48" customFormat="1" x14ac:dyDescent="0.25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</row>
    <row r="78" spans="1:25" s="48" customFormat="1" x14ac:dyDescent="0.25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</row>
    <row r="79" spans="1:25" s="48" customFormat="1" x14ac:dyDescent="0.2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</row>
    <row r="80" spans="1:25" s="48" customFormat="1" x14ac:dyDescent="0.25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</row>
    <row r="81" spans="1:25" s="48" customFormat="1" x14ac:dyDescent="0.25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</row>
    <row r="82" spans="1:25" s="48" customFormat="1" x14ac:dyDescent="0.25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</row>
    <row r="83" spans="1:25" s="48" customFormat="1" x14ac:dyDescent="0.25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</row>
    <row r="84" spans="1:25" s="48" customFormat="1" x14ac:dyDescent="0.25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</row>
    <row r="85" spans="1:25" s="48" customFormat="1" x14ac:dyDescent="0.25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</row>
    <row r="86" spans="1:25" s="48" customFormat="1" x14ac:dyDescent="0.2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</row>
    <row r="87" spans="1:25" s="48" customFormat="1" x14ac:dyDescent="0.25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</row>
    <row r="88" spans="1:25" s="48" customFormat="1" x14ac:dyDescent="0.25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</row>
    <row r="89" spans="1:25" s="48" customFormat="1" x14ac:dyDescent="0.2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</row>
    <row r="90" spans="1:25" s="48" customFormat="1" x14ac:dyDescent="0.25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</row>
    <row r="91" spans="1:25" s="48" customFormat="1" x14ac:dyDescent="0.25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</row>
    <row r="92" spans="1:25" s="48" customFormat="1" x14ac:dyDescent="0.25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</row>
    <row r="93" spans="1:25" s="48" customFormat="1" x14ac:dyDescent="0.25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</row>
    <row r="94" spans="1:25" s="48" customFormat="1" x14ac:dyDescent="0.25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</row>
    <row r="95" spans="1:25" s="48" customFormat="1" x14ac:dyDescent="0.25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</row>
    <row r="96" spans="1:25" s="48" customFormat="1" x14ac:dyDescent="0.25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</row>
    <row r="97" spans="1:25" s="48" customFormat="1" x14ac:dyDescent="0.25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</row>
    <row r="98" spans="1:25" s="48" customFormat="1" x14ac:dyDescent="0.25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</row>
    <row r="99" spans="1:25" s="48" customFormat="1" x14ac:dyDescent="0.25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</row>
    <row r="100" spans="1:25" s="48" customFormat="1" x14ac:dyDescent="0.25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</row>
    <row r="101" spans="1:25" s="48" customFormat="1" x14ac:dyDescent="0.25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</row>
    <row r="102" spans="1:25" s="48" customFormat="1" x14ac:dyDescent="0.25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</row>
    <row r="103" spans="1:25" s="48" customFormat="1" x14ac:dyDescent="0.25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</row>
    <row r="104" spans="1:25" s="48" customFormat="1" x14ac:dyDescent="0.25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</row>
    <row r="105" spans="1:25" s="48" customFormat="1" x14ac:dyDescent="0.25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</row>
    <row r="106" spans="1:25" s="48" customFormat="1" x14ac:dyDescent="0.25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</row>
    <row r="107" spans="1:25" s="48" customFormat="1" x14ac:dyDescent="0.25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</row>
    <row r="108" spans="1:25" s="48" customFormat="1" x14ac:dyDescent="0.25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</row>
    <row r="109" spans="1:25" x14ac:dyDescent="0.25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</row>
    <row r="110" spans="1:25" s="48" customFormat="1" x14ac:dyDescent="0.25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</row>
    <row r="111" spans="1:25" s="48" customFormat="1" x14ac:dyDescent="0.25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</row>
    <row r="112" spans="1:25" s="48" customFormat="1" x14ac:dyDescent="0.25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</row>
    <row r="113" spans="1:25" s="48" customFormat="1" x14ac:dyDescent="0.25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</row>
    <row r="114" spans="1:25" s="48" customFormat="1" x14ac:dyDescent="0.25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</row>
    <row r="115" spans="1:25" s="48" customFormat="1" x14ac:dyDescent="0.25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</row>
    <row r="116" spans="1:25" x14ac:dyDescent="0.25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</row>
    <row r="117" spans="1:25" x14ac:dyDescent="0.25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</row>
    <row r="118" spans="1:25" x14ac:dyDescent="0.25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</row>
    <row r="119" spans="1:25" x14ac:dyDescent="0.25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</row>
    <row r="120" spans="1:25" x14ac:dyDescent="0.25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</row>
    <row r="121" spans="1:25" x14ac:dyDescent="0.25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</row>
    <row r="122" spans="1:25" s="48" customFormat="1" x14ac:dyDescent="0.25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</row>
    <row r="123" spans="1:25" s="48" customFormat="1" x14ac:dyDescent="0.25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</row>
    <row r="124" spans="1:25" s="48" customFormat="1" x14ac:dyDescent="0.25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</row>
    <row r="125" spans="1:25" s="48" customFormat="1" x14ac:dyDescent="0.25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</row>
    <row r="126" spans="1:25" s="48" customFormat="1" x14ac:dyDescent="0.25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</row>
    <row r="127" spans="1:25" s="48" customFormat="1" x14ac:dyDescent="0.25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</row>
    <row r="128" spans="1:25" s="48" customFormat="1" x14ac:dyDescent="0.25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</row>
    <row r="129" spans="1:26" s="48" customFormat="1" x14ac:dyDescent="0.25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</row>
    <row r="130" spans="1:26" s="48" customFormat="1" x14ac:dyDescent="0.25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</row>
    <row r="132" spans="1:26" ht="36" customHeight="1" x14ac:dyDescent="0.25">
      <c r="A132" s="64" t="s">
        <v>140</v>
      </c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</row>
    <row r="133" spans="1:26" ht="8.25" customHeight="1" x14ac:dyDescent="0.25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</row>
    <row r="134" spans="1:26" ht="15.75" thickBot="1" x14ac:dyDescent="0.3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94" t="str">
        <f>CONCATENATE(Arkusz18!C2," - ",Arkusz18!B2," r.")</f>
        <v>01.01.2019 - 31.03.2019 r.</v>
      </c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</row>
    <row r="135" spans="1:26" ht="187.5" x14ac:dyDescent="0.25">
      <c r="C135" s="98" t="s">
        <v>2</v>
      </c>
      <c r="D135" s="99"/>
      <c r="E135" s="99"/>
      <c r="F135" s="99"/>
      <c r="G135" s="99"/>
      <c r="H135" s="99"/>
      <c r="I135" s="99"/>
      <c r="J135" s="99"/>
      <c r="K135" s="99"/>
      <c r="L135" s="62" t="s">
        <v>76</v>
      </c>
      <c r="M135" s="62"/>
      <c r="N135" s="26" t="s">
        <v>11</v>
      </c>
      <c r="O135" s="26" t="s">
        <v>90</v>
      </c>
      <c r="P135" s="26" t="s">
        <v>81</v>
      </c>
      <c r="Q135" s="26" t="s">
        <v>50</v>
      </c>
      <c r="R135" s="26" t="s">
        <v>37</v>
      </c>
      <c r="S135" s="26" t="s">
        <v>4</v>
      </c>
      <c r="T135" s="26" t="s">
        <v>40</v>
      </c>
      <c r="U135" s="26" t="s">
        <v>80</v>
      </c>
      <c r="V135" s="62" t="s">
        <v>75</v>
      </c>
      <c r="W135" s="63"/>
      <c r="Y135" s="3"/>
      <c r="Z135" s="6"/>
    </row>
    <row r="136" spans="1:26" x14ac:dyDescent="0.25">
      <c r="C136" s="67" t="s">
        <v>32</v>
      </c>
      <c r="D136" s="68"/>
      <c r="E136" s="68"/>
      <c r="F136" s="68"/>
      <c r="G136" s="68"/>
      <c r="H136" s="68"/>
      <c r="I136" s="68"/>
      <c r="J136" s="68"/>
      <c r="K136" s="68"/>
      <c r="L136" s="53">
        <f>Arkusz13!C2</f>
        <v>3338</v>
      </c>
      <c r="M136" s="53"/>
      <c r="N136" s="27">
        <f>Arkusz13!C18</f>
        <v>279</v>
      </c>
      <c r="O136" s="27">
        <f>Arkusz13!C34</f>
        <v>110</v>
      </c>
      <c r="P136" s="27">
        <f>Arkusz13!C50</f>
        <v>135</v>
      </c>
      <c r="Q136" s="27">
        <f>Arkusz13!C66</f>
        <v>10</v>
      </c>
      <c r="R136" s="27">
        <f>Arkusz13!C82</f>
        <v>0</v>
      </c>
      <c r="S136" s="27">
        <f>Arkusz13!C98</f>
        <v>0</v>
      </c>
      <c r="T136" s="27">
        <f>Arkusz13!C114</f>
        <v>0</v>
      </c>
      <c r="U136" s="27">
        <f>Arkusz13!C130-SUM(N136:T136)</f>
        <v>617</v>
      </c>
      <c r="V136" s="65">
        <f t="shared" ref="V136:V150" si="3">SUM(N136:U136)</f>
        <v>1151</v>
      </c>
      <c r="W136" s="66"/>
      <c r="Y136" s="3"/>
      <c r="Z136" s="6"/>
    </row>
    <row r="137" spans="1:26" x14ac:dyDescent="0.25">
      <c r="C137" s="86" t="s">
        <v>33</v>
      </c>
      <c r="D137" s="87"/>
      <c r="E137" s="87"/>
      <c r="F137" s="87"/>
      <c r="G137" s="87"/>
      <c r="H137" s="87"/>
      <c r="I137" s="87"/>
      <c r="J137" s="87"/>
      <c r="K137" s="87"/>
      <c r="L137" s="53">
        <f>Arkusz13!C3</f>
        <v>197</v>
      </c>
      <c r="M137" s="53"/>
      <c r="N137" s="27">
        <f>Arkusz13!C19</f>
        <v>35</v>
      </c>
      <c r="O137" s="27">
        <f>Arkusz13!C35</f>
        <v>17</v>
      </c>
      <c r="P137" s="27">
        <f>Arkusz13!C51</f>
        <v>10</v>
      </c>
      <c r="Q137" s="27">
        <f>Arkusz13!C67</f>
        <v>6</v>
      </c>
      <c r="R137" s="27">
        <f>Arkusz13!C83</f>
        <v>0</v>
      </c>
      <c r="S137" s="27">
        <f>Arkusz13!C99</f>
        <v>0</v>
      </c>
      <c r="T137" s="27">
        <f>Arkusz13!C115</f>
        <v>0</v>
      </c>
      <c r="U137" s="27">
        <f>Arkusz13!C131-SUM(N137:T137)</f>
        <v>17</v>
      </c>
      <c r="V137" s="65">
        <f t="shared" si="3"/>
        <v>85</v>
      </c>
      <c r="W137" s="66"/>
      <c r="Y137" s="3"/>
      <c r="Z137" s="6"/>
    </row>
    <row r="138" spans="1:26" x14ac:dyDescent="0.25">
      <c r="C138" s="67" t="s">
        <v>34</v>
      </c>
      <c r="D138" s="68"/>
      <c r="E138" s="68"/>
      <c r="F138" s="68"/>
      <c r="G138" s="68"/>
      <c r="H138" s="68"/>
      <c r="I138" s="68"/>
      <c r="J138" s="68"/>
      <c r="K138" s="68"/>
      <c r="L138" s="53">
        <f>Arkusz13!C4</f>
        <v>100</v>
      </c>
      <c r="M138" s="53"/>
      <c r="N138" s="27">
        <f>Arkusz13!C20</f>
        <v>4</v>
      </c>
      <c r="O138" s="27">
        <f>Arkusz13!C36</f>
        <v>4</v>
      </c>
      <c r="P138" s="27">
        <f>Arkusz13!C52</f>
        <v>22</v>
      </c>
      <c r="Q138" s="27">
        <f>Arkusz13!C68</f>
        <v>0</v>
      </c>
      <c r="R138" s="27">
        <f>Arkusz13!C84</f>
        <v>0</v>
      </c>
      <c r="S138" s="27">
        <f>Arkusz13!C100</f>
        <v>0</v>
      </c>
      <c r="T138" s="27">
        <f>Arkusz13!C116</f>
        <v>0</v>
      </c>
      <c r="U138" s="27">
        <f>Arkusz13!C132-SUM(N138:T138)</f>
        <v>9</v>
      </c>
      <c r="V138" s="65">
        <f t="shared" si="3"/>
        <v>39</v>
      </c>
      <c r="W138" s="66"/>
      <c r="Y138" s="3"/>
      <c r="Z138" s="6"/>
    </row>
    <row r="139" spans="1:26" x14ac:dyDescent="0.25">
      <c r="C139" s="86" t="s">
        <v>35</v>
      </c>
      <c r="D139" s="87"/>
      <c r="E139" s="87"/>
      <c r="F139" s="87"/>
      <c r="G139" s="87"/>
      <c r="H139" s="87"/>
      <c r="I139" s="87"/>
      <c r="J139" s="87"/>
      <c r="K139" s="87"/>
      <c r="L139" s="53">
        <f>Arkusz13!C5</f>
        <v>1</v>
      </c>
      <c r="M139" s="53"/>
      <c r="N139" s="27">
        <f>Arkusz13!C21</f>
        <v>0</v>
      </c>
      <c r="O139" s="27">
        <f>Arkusz13!C37</f>
        <v>0</v>
      </c>
      <c r="P139" s="27">
        <f>Arkusz13!C53</f>
        <v>0</v>
      </c>
      <c r="Q139" s="27">
        <f>Arkusz13!C69</f>
        <v>0</v>
      </c>
      <c r="R139" s="27">
        <f>Arkusz13!C85</f>
        <v>0</v>
      </c>
      <c r="S139" s="27">
        <f>Arkusz13!C101</f>
        <v>0</v>
      </c>
      <c r="T139" s="27">
        <f>Arkusz13!C117</f>
        <v>0</v>
      </c>
      <c r="U139" s="27">
        <f>Arkusz13!C133-SUM(N139:T139)</f>
        <v>0</v>
      </c>
      <c r="V139" s="65">
        <f t="shared" si="3"/>
        <v>0</v>
      </c>
      <c r="W139" s="66"/>
      <c r="Y139" s="3"/>
      <c r="Z139" s="6"/>
    </row>
    <row r="140" spans="1:26" x14ac:dyDescent="0.25">
      <c r="C140" s="67" t="s">
        <v>36</v>
      </c>
      <c r="D140" s="68"/>
      <c r="E140" s="68"/>
      <c r="F140" s="68"/>
      <c r="G140" s="68"/>
      <c r="H140" s="68"/>
      <c r="I140" s="68"/>
      <c r="J140" s="68"/>
      <c r="K140" s="68"/>
      <c r="L140" s="53">
        <f>Arkusz13!C6</f>
        <v>0</v>
      </c>
      <c r="M140" s="53"/>
      <c r="N140" s="27">
        <f>Arkusz13!C22</f>
        <v>0</v>
      </c>
      <c r="O140" s="27">
        <f>Arkusz13!C38</f>
        <v>0</v>
      </c>
      <c r="P140" s="27">
        <f>Arkusz13!C54</f>
        <v>0</v>
      </c>
      <c r="Q140" s="27">
        <f>Arkusz13!C70</f>
        <v>0</v>
      </c>
      <c r="R140" s="27">
        <f>Arkusz13!C86</f>
        <v>0</v>
      </c>
      <c r="S140" s="27">
        <f>Arkusz13!C102</f>
        <v>0</v>
      </c>
      <c r="T140" s="27">
        <f>Arkusz13!C118</f>
        <v>0</v>
      </c>
      <c r="U140" s="27">
        <f>Arkusz13!C134-SUM(N140:T140)</f>
        <v>0</v>
      </c>
      <c r="V140" s="65">
        <f t="shared" si="3"/>
        <v>0</v>
      </c>
      <c r="W140" s="66"/>
      <c r="Y140" s="3"/>
      <c r="Z140" s="6"/>
    </row>
    <row r="141" spans="1:26" x14ac:dyDescent="0.25">
      <c r="C141" s="86" t="s">
        <v>44</v>
      </c>
      <c r="D141" s="87"/>
      <c r="E141" s="87"/>
      <c r="F141" s="87"/>
      <c r="G141" s="87"/>
      <c r="H141" s="87"/>
      <c r="I141" s="87"/>
      <c r="J141" s="87"/>
      <c r="K141" s="87"/>
      <c r="L141" s="53">
        <f>Arkusz13!C7</f>
        <v>1</v>
      </c>
      <c r="M141" s="53"/>
      <c r="N141" s="27">
        <f>Arkusz13!C23</f>
        <v>0</v>
      </c>
      <c r="O141" s="27">
        <f>Arkusz13!C39</f>
        <v>0</v>
      </c>
      <c r="P141" s="27">
        <f>Arkusz13!C55</f>
        <v>0</v>
      </c>
      <c r="Q141" s="27">
        <f>Arkusz13!C71</f>
        <v>0</v>
      </c>
      <c r="R141" s="27">
        <f>Arkusz13!C87</f>
        <v>0</v>
      </c>
      <c r="S141" s="27">
        <f>Arkusz13!C103</f>
        <v>0</v>
      </c>
      <c r="T141" s="27">
        <f>Arkusz13!C119</f>
        <v>0</v>
      </c>
      <c r="U141" s="27">
        <f>Arkusz13!C135-SUM(N141:T141)</f>
        <v>0</v>
      </c>
      <c r="V141" s="65">
        <f t="shared" si="3"/>
        <v>0</v>
      </c>
      <c r="W141" s="66"/>
      <c r="Y141" s="3"/>
      <c r="Z141" s="6"/>
    </row>
    <row r="142" spans="1:26" x14ac:dyDescent="0.25">
      <c r="C142" s="67" t="s">
        <v>45</v>
      </c>
      <c r="D142" s="68"/>
      <c r="E142" s="68"/>
      <c r="F142" s="68"/>
      <c r="G142" s="68"/>
      <c r="H142" s="68"/>
      <c r="I142" s="68"/>
      <c r="J142" s="68"/>
      <c r="K142" s="68"/>
      <c r="L142" s="53">
        <f>Arkusz13!C8</f>
        <v>0</v>
      </c>
      <c r="M142" s="53"/>
      <c r="N142" s="27">
        <f>Arkusz13!C24</f>
        <v>0</v>
      </c>
      <c r="O142" s="27">
        <f>Arkusz13!C40</f>
        <v>0</v>
      </c>
      <c r="P142" s="27">
        <f>Arkusz13!C56</f>
        <v>0</v>
      </c>
      <c r="Q142" s="27">
        <f>Arkusz13!C72</f>
        <v>0</v>
      </c>
      <c r="R142" s="27">
        <f>Arkusz13!C88</f>
        <v>0</v>
      </c>
      <c r="S142" s="27">
        <f>Arkusz13!C104</f>
        <v>0</v>
      </c>
      <c r="T142" s="27">
        <f>Arkusz13!C120</f>
        <v>0</v>
      </c>
      <c r="U142" s="27">
        <f>Arkusz13!C136-SUM(N142:T142)</f>
        <v>0</v>
      </c>
      <c r="V142" s="65">
        <f t="shared" si="3"/>
        <v>0</v>
      </c>
      <c r="W142" s="66"/>
      <c r="Y142" s="3"/>
      <c r="Z142" s="6"/>
    </row>
    <row r="143" spans="1:26" x14ac:dyDescent="0.25">
      <c r="C143" s="86" t="s">
        <v>4</v>
      </c>
      <c r="D143" s="87"/>
      <c r="E143" s="87"/>
      <c r="F143" s="87"/>
      <c r="G143" s="87"/>
      <c r="H143" s="87"/>
      <c r="I143" s="87"/>
      <c r="J143" s="87"/>
      <c r="K143" s="87"/>
      <c r="L143" s="53">
        <f>Arkusz13!C9</f>
        <v>0</v>
      </c>
      <c r="M143" s="53"/>
      <c r="N143" s="27">
        <f>Arkusz13!C25</f>
        <v>0</v>
      </c>
      <c r="O143" s="27">
        <f>Arkusz13!C41</f>
        <v>0</v>
      </c>
      <c r="P143" s="27">
        <f>Arkusz13!C57</f>
        <v>0</v>
      </c>
      <c r="Q143" s="27">
        <f>Arkusz13!C73</f>
        <v>0</v>
      </c>
      <c r="R143" s="27">
        <f>Arkusz13!C89</f>
        <v>0</v>
      </c>
      <c r="S143" s="27">
        <f>Arkusz13!C105</f>
        <v>0</v>
      </c>
      <c r="T143" s="27">
        <f>Arkusz13!C121</f>
        <v>0</v>
      </c>
      <c r="U143" s="27">
        <f>Arkusz13!C137-SUM(N143:T143)</f>
        <v>0</v>
      </c>
      <c r="V143" s="65">
        <f t="shared" si="3"/>
        <v>0</v>
      </c>
      <c r="W143" s="66"/>
      <c r="Y143" s="3"/>
      <c r="Z143" s="6"/>
    </row>
    <row r="144" spans="1:26" x14ac:dyDescent="0.25">
      <c r="C144" s="67" t="s">
        <v>37</v>
      </c>
      <c r="D144" s="68"/>
      <c r="E144" s="68"/>
      <c r="F144" s="68"/>
      <c r="G144" s="68"/>
      <c r="H144" s="68"/>
      <c r="I144" s="68"/>
      <c r="J144" s="68"/>
      <c r="K144" s="68"/>
      <c r="L144" s="53">
        <f>Arkusz13!C10</f>
        <v>10</v>
      </c>
      <c r="M144" s="53"/>
      <c r="N144" s="27">
        <f>Arkusz13!C26</f>
        <v>3</v>
      </c>
      <c r="O144" s="27">
        <f>Arkusz13!C42</f>
        <v>0</v>
      </c>
      <c r="P144" s="27">
        <f>Arkusz13!C58</f>
        <v>0</v>
      </c>
      <c r="Q144" s="27">
        <f>Arkusz13!C74</f>
        <v>0</v>
      </c>
      <c r="R144" s="27">
        <f>Arkusz13!C90</f>
        <v>2</v>
      </c>
      <c r="S144" s="27">
        <f>Arkusz13!C106</f>
        <v>0</v>
      </c>
      <c r="T144" s="27">
        <f>Arkusz13!C122</f>
        <v>0</v>
      </c>
      <c r="U144" s="27">
        <f>Arkusz13!C138-SUM(N144:T144)</f>
        <v>0</v>
      </c>
      <c r="V144" s="65">
        <f t="shared" si="3"/>
        <v>5</v>
      </c>
      <c r="W144" s="66"/>
      <c r="Y144" s="3"/>
      <c r="Z144" s="6"/>
    </row>
    <row r="145" spans="3:26" x14ac:dyDescent="0.25">
      <c r="C145" s="86" t="s">
        <v>38</v>
      </c>
      <c r="D145" s="87"/>
      <c r="E145" s="87"/>
      <c r="F145" s="87"/>
      <c r="G145" s="87"/>
      <c r="H145" s="87"/>
      <c r="I145" s="87"/>
      <c r="J145" s="87"/>
      <c r="K145" s="87"/>
      <c r="L145" s="53">
        <f>Arkusz13!C11</f>
        <v>0</v>
      </c>
      <c r="M145" s="53"/>
      <c r="N145" s="27">
        <f>Arkusz13!C27</f>
        <v>0</v>
      </c>
      <c r="O145" s="27">
        <f>Arkusz13!C43</f>
        <v>0</v>
      </c>
      <c r="P145" s="27">
        <f>Arkusz13!C59</f>
        <v>0</v>
      </c>
      <c r="Q145" s="27">
        <f>Arkusz13!C75</f>
        <v>0</v>
      </c>
      <c r="R145" s="27">
        <f>Arkusz13!C91</f>
        <v>0</v>
      </c>
      <c r="S145" s="27">
        <f>Arkusz13!C107</f>
        <v>0</v>
      </c>
      <c r="T145" s="27">
        <f>Arkusz13!C123</f>
        <v>0</v>
      </c>
      <c r="U145" s="27">
        <f>Arkusz13!C139-SUM(N145:T145)</f>
        <v>0</v>
      </c>
      <c r="V145" s="65">
        <f t="shared" si="3"/>
        <v>0</v>
      </c>
      <c r="W145" s="66"/>
      <c r="Y145" s="3"/>
      <c r="Z145" s="6"/>
    </row>
    <row r="146" spans="3:26" x14ac:dyDescent="0.25">
      <c r="C146" s="67" t="s">
        <v>39</v>
      </c>
      <c r="D146" s="68"/>
      <c r="E146" s="68"/>
      <c r="F146" s="68"/>
      <c r="G146" s="68"/>
      <c r="H146" s="68"/>
      <c r="I146" s="68"/>
      <c r="J146" s="68"/>
      <c r="K146" s="68"/>
      <c r="L146" s="53">
        <f>Arkusz13!C12</f>
        <v>590</v>
      </c>
      <c r="M146" s="53"/>
      <c r="N146" s="27">
        <f>Arkusz13!C28</f>
        <v>176</v>
      </c>
      <c r="O146" s="27">
        <f>Arkusz13!C44</f>
        <v>9</v>
      </c>
      <c r="P146" s="27">
        <f>Arkusz13!C60</f>
        <v>30</v>
      </c>
      <c r="Q146" s="27">
        <f>Arkusz13!C76</f>
        <v>60</v>
      </c>
      <c r="R146" s="27">
        <f>Arkusz13!C92</f>
        <v>10</v>
      </c>
      <c r="S146" s="27">
        <f>Arkusz13!C108</f>
        <v>0</v>
      </c>
      <c r="T146" s="27">
        <f>Arkusz13!C124</f>
        <v>43</v>
      </c>
      <c r="U146" s="27">
        <f>Arkusz13!C140-SUM(N146:T146)</f>
        <v>40</v>
      </c>
      <c r="V146" s="65">
        <f t="shared" si="3"/>
        <v>368</v>
      </c>
      <c r="W146" s="66"/>
      <c r="Y146" s="3"/>
      <c r="Z146" s="6"/>
    </row>
    <row r="147" spans="3:26" x14ac:dyDescent="0.25">
      <c r="C147" s="67" t="s">
        <v>10</v>
      </c>
      <c r="D147" s="68"/>
      <c r="E147" s="68"/>
      <c r="F147" s="68"/>
      <c r="G147" s="68"/>
      <c r="H147" s="68"/>
      <c r="I147" s="68"/>
      <c r="J147" s="68"/>
      <c r="K147" s="68"/>
      <c r="L147" s="53">
        <f>Arkusz13!C14</f>
        <v>5</v>
      </c>
      <c r="M147" s="53"/>
      <c r="N147" s="27">
        <f>Arkusz13!C30</f>
        <v>0</v>
      </c>
      <c r="O147" s="27">
        <f>Arkusz13!C46</f>
        <v>0</v>
      </c>
      <c r="P147" s="27">
        <f>Arkusz13!C62</f>
        <v>0</v>
      </c>
      <c r="Q147" s="27">
        <f>Arkusz13!C78</f>
        <v>0</v>
      </c>
      <c r="R147" s="27">
        <f>Arkusz13!C94</f>
        <v>0</v>
      </c>
      <c r="S147" s="27">
        <f>Arkusz13!C110</f>
        <v>0</v>
      </c>
      <c r="T147" s="27">
        <f>Arkusz13!C126</f>
        <v>0</v>
      </c>
      <c r="U147" s="27">
        <f>Arkusz13!C142-SUM(N147:T147)</f>
        <v>1</v>
      </c>
      <c r="V147" s="65">
        <f t="shared" si="3"/>
        <v>1</v>
      </c>
      <c r="W147" s="66"/>
      <c r="Y147" s="3"/>
      <c r="Z147" s="6"/>
    </row>
    <row r="148" spans="3:26" x14ac:dyDescent="0.25">
      <c r="C148" s="86" t="s">
        <v>41</v>
      </c>
      <c r="D148" s="87"/>
      <c r="E148" s="87"/>
      <c r="F148" s="87"/>
      <c r="G148" s="87"/>
      <c r="H148" s="87"/>
      <c r="I148" s="87"/>
      <c r="J148" s="87"/>
      <c r="K148" s="87"/>
      <c r="L148" s="53">
        <f>Arkusz13!C15</f>
        <v>2</v>
      </c>
      <c r="M148" s="53"/>
      <c r="N148" s="27">
        <f>Arkusz13!C31</f>
        <v>4</v>
      </c>
      <c r="O148" s="27">
        <f>Arkusz13!C47</f>
        <v>0</v>
      </c>
      <c r="P148" s="27">
        <f>Arkusz13!C63</f>
        <v>0</v>
      </c>
      <c r="Q148" s="27">
        <f>Arkusz13!C79</f>
        <v>1</v>
      </c>
      <c r="R148" s="27">
        <f>Arkusz13!C95</f>
        <v>0</v>
      </c>
      <c r="S148" s="27">
        <f>Arkusz13!C111</f>
        <v>0</v>
      </c>
      <c r="T148" s="27">
        <f>Arkusz13!C127</f>
        <v>0</v>
      </c>
      <c r="U148" s="27">
        <f>Arkusz13!C143-SUM(N148:T148)</f>
        <v>0</v>
      </c>
      <c r="V148" s="65">
        <f t="shared" si="3"/>
        <v>5</v>
      </c>
      <c r="W148" s="66"/>
      <c r="Y148" s="3"/>
      <c r="Z148" s="6"/>
    </row>
    <row r="149" spans="3:26" x14ac:dyDescent="0.25">
      <c r="C149" s="67" t="s">
        <v>42</v>
      </c>
      <c r="D149" s="68"/>
      <c r="E149" s="68"/>
      <c r="F149" s="68"/>
      <c r="G149" s="68"/>
      <c r="H149" s="68"/>
      <c r="I149" s="68"/>
      <c r="J149" s="68"/>
      <c r="K149" s="68"/>
      <c r="L149" s="53">
        <f>Arkusz13!C16</f>
        <v>0</v>
      </c>
      <c r="M149" s="53"/>
      <c r="N149" s="27">
        <f>Arkusz13!C32</f>
        <v>0</v>
      </c>
      <c r="O149" s="27">
        <f>Arkusz13!C48</f>
        <v>0</v>
      </c>
      <c r="P149" s="27">
        <f>Arkusz13!C64</f>
        <v>0</v>
      </c>
      <c r="Q149" s="27">
        <f>Arkusz13!C80</f>
        <v>0</v>
      </c>
      <c r="R149" s="27">
        <f>Arkusz13!C96</f>
        <v>0</v>
      </c>
      <c r="S149" s="27">
        <f>Arkusz13!C112</f>
        <v>0</v>
      </c>
      <c r="T149" s="27">
        <f>Arkusz13!C128</f>
        <v>0</v>
      </c>
      <c r="U149" s="27">
        <f>Arkusz13!C144-SUM(N149:T149)</f>
        <v>0</v>
      </c>
      <c r="V149" s="65">
        <f t="shared" si="3"/>
        <v>0</v>
      </c>
      <c r="W149" s="66"/>
      <c r="Y149" s="3"/>
      <c r="Z149" s="6"/>
    </row>
    <row r="150" spans="3:26" ht="15.75" thickBot="1" x14ac:dyDescent="0.3">
      <c r="C150" s="60" t="s">
        <v>43</v>
      </c>
      <c r="D150" s="61"/>
      <c r="E150" s="61"/>
      <c r="F150" s="61"/>
      <c r="G150" s="61"/>
      <c r="H150" s="61"/>
      <c r="I150" s="61"/>
      <c r="J150" s="61"/>
      <c r="K150" s="61"/>
      <c r="L150" s="53">
        <f>Arkusz13!C17</f>
        <v>0</v>
      </c>
      <c r="M150" s="53"/>
      <c r="N150" s="27">
        <f>Arkusz13!C33</f>
        <v>0</v>
      </c>
      <c r="O150" s="27">
        <f>Arkusz13!C49</f>
        <v>0</v>
      </c>
      <c r="P150" s="27">
        <f>Arkusz13!C65</f>
        <v>0</v>
      </c>
      <c r="Q150" s="27">
        <f>Arkusz13!C81</f>
        <v>0</v>
      </c>
      <c r="R150" s="27">
        <f>Arkusz13!C97</f>
        <v>0</v>
      </c>
      <c r="S150" s="27">
        <f>Arkusz13!C113</f>
        <v>0</v>
      </c>
      <c r="T150" s="27">
        <f>Arkusz13!C129</f>
        <v>0</v>
      </c>
      <c r="U150" s="27">
        <f>Arkusz13!C145-SUM(N150:T150)</f>
        <v>1</v>
      </c>
      <c r="V150" s="65">
        <f t="shared" si="3"/>
        <v>1</v>
      </c>
      <c r="W150" s="66"/>
      <c r="Y150" s="3"/>
      <c r="Z150" s="6"/>
    </row>
    <row r="151" spans="3:26" ht="15.75" thickBot="1" x14ac:dyDescent="0.3">
      <c r="C151" s="105" t="s">
        <v>1</v>
      </c>
      <c r="D151" s="106"/>
      <c r="E151" s="106"/>
      <c r="F151" s="106"/>
      <c r="G151" s="106"/>
      <c r="H151" s="106"/>
      <c r="I151" s="106"/>
      <c r="J151" s="106"/>
      <c r="K151" s="106"/>
      <c r="L151" s="84">
        <f>SUM(L136:L150)</f>
        <v>4244</v>
      </c>
      <c r="M151" s="84"/>
      <c r="N151" s="28">
        <f t="shared" ref="N151:V151" si="4">SUM(N136:N150)</f>
        <v>501</v>
      </c>
      <c r="O151" s="28">
        <f t="shared" si="4"/>
        <v>140</v>
      </c>
      <c r="P151" s="28">
        <f t="shared" si="4"/>
        <v>197</v>
      </c>
      <c r="Q151" s="28">
        <f t="shared" si="4"/>
        <v>77</v>
      </c>
      <c r="R151" s="28">
        <f t="shared" si="4"/>
        <v>12</v>
      </c>
      <c r="S151" s="28">
        <f t="shared" si="4"/>
        <v>0</v>
      </c>
      <c r="T151" s="28">
        <f t="shared" si="4"/>
        <v>43</v>
      </c>
      <c r="U151" s="28">
        <f t="shared" si="4"/>
        <v>685</v>
      </c>
      <c r="V151" s="84">
        <f t="shared" si="4"/>
        <v>1655</v>
      </c>
      <c r="W151" s="85"/>
      <c r="Y151" s="3"/>
      <c r="Z151" s="6"/>
    </row>
    <row r="173" spans="1:21" ht="15.75" thickBot="1" x14ac:dyDescent="0.3"/>
    <row r="174" spans="1:21" ht="31.5" customHeight="1" x14ac:dyDescent="0.25">
      <c r="D174" s="115" t="s">
        <v>2</v>
      </c>
      <c r="E174" s="107"/>
      <c r="F174" s="107"/>
      <c r="G174" s="107"/>
      <c r="H174" s="107"/>
      <c r="I174" s="107"/>
      <c r="J174" s="107"/>
      <c r="K174" s="107"/>
      <c r="L174" s="107" t="s">
        <v>3</v>
      </c>
      <c r="M174" s="107"/>
      <c r="N174" s="111" t="s">
        <v>83</v>
      </c>
      <c r="O174" s="111"/>
      <c r="P174" s="111"/>
      <c r="Q174" s="69" t="s">
        <v>84</v>
      </c>
      <c r="R174" s="70"/>
      <c r="S174" s="71"/>
    </row>
    <row r="175" spans="1:21" ht="15.75" thickBot="1" x14ac:dyDescent="0.3">
      <c r="D175" s="113" t="s">
        <v>82</v>
      </c>
      <c r="E175" s="114"/>
      <c r="F175" s="114"/>
      <c r="G175" s="114"/>
      <c r="H175" s="114"/>
      <c r="I175" s="114"/>
      <c r="J175" s="114"/>
      <c r="K175" s="114"/>
      <c r="L175" s="112">
        <f>Arkusz14!B2</f>
        <v>5</v>
      </c>
      <c r="M175" s="112"/>
      <c r="N175" s="112">
        <f>Arkusz14!B3</f>
        <v>4</v>
      </c>
      <c r="O175" s="112"/>
      <c r="P175" s="112"/>
      <c r="Q175" s="108">
        <f>Arkusz14!B4</f>
        <v>0</v>
      </c>
      <c r="R175" s="109"/>
      <c r="S175" s="110"/>
    </row>
    <row r="176" spans="1:21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</row>
    <row r="177" spans="1:25" x14ac:dyDescent="0.25">
      <c r="A177" s="59" t="s">
        <v>169</v>
      </c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</row>
    <row r="178" spans="1:25" x14ac:dyDescent="0.25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</row>
    <row r="179" spans="1:25" x14ac:dyDescent="0.25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</row>
    <row r="180" spans="1:25" x14ac:dyDescent="0.25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</row>
    <row r="181" spans="1:25" x14ac:dyDescent="0.25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</row>
    <row r="182" spans="1:25" s="48" customFormat="1" x14ac:dyDescent="0.25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</row>
    <row r="183" spans="1:25" s="48" customFormat="1" x14ac:dyDescent="0.25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</row>
    <row r="184" spans="1:25" s="48" customFormat="1" x14ac:dyDescent="0.25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</row>
    <row r="185" spans="1:25" s="48" customFormat="1" x14ac:dyDescent="0.25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</row>
    <row r="186" spans="1:25" s="48" customFormat="1" x14ac:dyDescent="0.25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</row>
    <row r="187" spans="1:25" s="48" customFormat="1" x14ac:dyDescent="0.25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</row>
    <row r="188" spans="1:25" s="48" customFormat="1" x14ac:dyDescent="0.25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</row>
    <row r="189" spans="1:25" s="48" customFormat="1" x14ac:dyDescent="0.25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</row>
    <row r="191" spans="1:25" s="48" customFormat="1" x14ac:dyDescent="0.25">
      <c r="Y191" s="6"/>
    </row>
    <row r="192" spans="1:25" x14ac:dyDescent="0.25">
      <c r="A192" s="10" t="s">
        <v>158</v>
      </c>
      <c r="B192" s="10"/>
      <c r="C192" s="10"/>
      <c r="D192" s="10"/>
      <c r="E192" s="10"/>
      <c r="F192" s="10"/>
    </row>
    <row r="193" spans="1:25" s="48" customFormat="1" x14ac:dyDescent="0.25">
      <c r="A193" s="47"/>
      <c r="B193" s="47"/>
      <c r="C193" s="47"/>
      <c r="D193" s="47"/>
      <c r="E193" s="47"/>
      <c r="F193" s="47"/>
      <c r="Y193" s="6"/>
    </row>
    <row r="194" spans="1:25" ht="15.75" thickBot="1" x14ac:dyDescent="0.3"/>
    <row r="195" spans="1:25" x14ac:dyDescent="0.25">
      <c r="D195" s="215" t="s">
        <v>26</v>
      </c>
      <c r="E195" s="79"/>
      <c r="F195" s="79"/>
      <c r="G195" s="79"/>
      <c r="H195" s="79" t="s">
        <v>3</v>
      </c>
      <c r="I195" s="79"/>
      <c r="J195" s="79"/>
      <c r="K195" s="79" t="s">
        <v>21</v>
      </c>
      <c r="L195" s="79"/>
      <c r="M195" s="248"/>
    </row>
    <row r="196" spans="1:25" x14ac:dyDescent="0.25">
      <c r="D196" s="249" t="s">
        <v>19</v>
      </c>
      <c r="E196" s="250"/>
      <c r="F196" s="250"/>
      <c r="G196" s="250"/>
      <c r="H196" s="65">
        <v>187541</v>
      </c>
      <c r="I196" s="65"/>
      <c r="J196" s="65"/>
      <c r="K196" s="65">
        <v>182790</v>
      </c>
      <c r="L196" s="65"/>
      <c r="M196" s="66"/>
    </row>
    <row r="197" spans="1:25" x14ac:dyDescent="0.25">
      <c r="D197" s="251" t="s">
        <v>138</v>
      </c>
      <c r="E197" s="252"/>
      <c r="F197" s="252"/>
      <c r="G197" s="252"/>
      <c r="H197" s="65">
        <v>6011</v>
      </c>
      <c r="I197" s="65"/>
      <c r="J197" s="65"/>
      <c r="K197" s="65">
        <v>5669</v>
      </c>
      <c r="L197" s="65"/>
      <c r="M197" s="66"/>
    </row>
    <row r="198" spans="1:25" ht="15.75" thickBot="1" x14ac:dyDescent="0.3">
      <c r="D198" s="94" t="s">
        <v>20</v>
      </c>
      <c r="E198" s="95"/>
      <c r="F198" s="95"/>
      <c r="G198" s="95"/>
      <c r="H198" s="65">
        <v>5503</v>
      </c>
      <c r="I198" s="65"/>
      <c r="J198" s="65"/>
      <c r="K198" s="65">
        <v>5317</v>
      </c>
      <c r="L198" s="65"/>
      <c r="M198" s="66"/>
    </row>
    <row r="199" spans="1:25" ht="15.75" thickBot="1" x14ac:dyDescent="0.3">
      <c r="D199" s="80" t="s">
        <v>1</v>
      </c>
      <c r="E199" s="81"/>
      <c r="F199" s="81"/>
      <c r="G199" s="81"/>
      <c r="H199" s="82">
        <f>SUM(H196:J198)</f>
        <v>199055</v>
      </c>
      <c r="I199" s="82"/>
      <c r="J199" s="82"/>
      <c r="K199" s="82">
        <f>SUM(K196:M198)</f>
        <v>193776</v>
      </c>
      <c r="L199" s="82"/>
      <c r="M199" s="83"/>
    </row>
    <row r="200" spans="1:25" s="48" customFormat="1" x14ac:dyDescent="0.25">
      <c r="D200" s="14"/>
      <c r="E200" s="14"/>
      <c r="F200" s="14"/>
      <c r="G200" s="14"/>
      <c r="H200" s="49"/>
      <c r="I200" s="49"/>
      <c r="J200" s="49"/>
      <c r="K200" s="49"/>
      <c r="L200" s="49"/>
      <c r="M200" s="49"/>
      <c r="Y200" s="6"/>
    </row>
    <row r="201" spans="1:25" x14ac:dyDescent="0.25">
      <c r="D201" s="14"/>
      <c r="E201" s="14"/>
      <c r="F201" s="14"/>
      <c r="G201" s="14"/>
      <c r="H201" s="49"/>
      <c r="I201" s="49"/>
      <c r="J201" s="49"/>
      <c r="K201" s="49"/>
      <c r="L201" s="49"/>
      <c r="M201" s="49"/>
    </row>
    <row r="202" spans="1:25" x14ac:dyDescent="0.25">
      <c r="D202" s="30"/>
      <c r="E202" s="30"/>
      <c r="F202" s="30"/>
      <c r="G202" s="30"/>
      <c r="H202" s="31"/>
      <c r="I202" s="31"/>
      <c r="J202" s="31"/>
      <c r="K202" s="31"/>
      <c r="L202" s="31"/>
      <c r="M202" s="31"/>
    </row>
    <row r="203" spans="1:25" x14ac:dyDescent="0.25">
      <c r="D203" s="30"/>
      <c r="E203" s="30"/>
      <c r="F203" s="30"/>
      <c r="G203" s="30"/>
      <c r="H203" s="31"/>
      <c r="I203" s="31"/>
      <c r="J203" s="31"/>
      <c r="K203" s="31"/>
      <c r="L203" s="31"/>
      <c r="M203" s="31"/>
    </row>
    <row r="204" spans="1:25" x14ac:dyDescent="0.25">
      <c r="D204" s="32"/>
      <c r="E204" s="32"/>
      <c r="F204" s="32"/>
      <c r="G204" s="32"/>
      <c r="H204" s="32"/>
      <c r="I204" s="32"/>
      <c r="J204" s="32"/>
      <c r="K204" s="32"/>
      <c r="L204" s="32"/>
      <c r="M204" s="32"/>
    </row>
    <row r="205" spans="1:25" x14ac:dyDescent="0.25">
      <c r="D205" s="32"/>
      <c r="E205" s="32"/>
      <c r="F205" s="32"/>
      <c r="G205" s="32"/>
      <c r="H205" s="32"/>
      <c r="I205" s="32"/>
      <c r="J205" s="32"/>
      <c r="K205" s="32"/>
      <c r="L205" s="32"/>
      <c r="M205" s="32"/>
    </row>
    <row r="206" spans="1:25" x14ac:dyDescent="0.25">
      <c r="D206" s="32"/>
      <c r="E206" s="32"/>
      <c r="F206" s="32"/>
      <c r="G206" s="32"/>
      <c r="H206" s="32"/>
      <c r="I206" s="32"/>
      <c r="J206" s="32"/>
      <c r="K206" s="32"/>
      <c r="L206" s="32"/>
      <c r="M206" s="32"/>
    </row>
    <row r="207" spans="1:25" x14ac:dyDescent="0.25">
      <c r="D207" s="32"/>
      <c r="E207" s="32"/>
      <c r="F207" s="32"/>
      <c r="G207" s="32"/>
      <c r="H207" s="32"/>
      <c r="I207" s="32"/>
      <c r="J207" s="32"/>
      <c r="K207" s="32"/>
      <c r="L207" s="32"/>
      <c r="M207" s="32"/>
    </row>
    <row r="208" spans="1:25" x14ac:dyDescent="0.25">
      <c r="D208" s="32"/>
      <c r="E208" s="32"/>
      <c r="F208" s="32"/>
      <c r="G208" s="32"/>
      <c r="H208" s="32"/>
      <c r="I208" s="32"/>
      <c r="J208" s="32"/>
      <c r="K208" s="32"/>
      <c r="L208" s="32"/>
      <c r="M208" s="32"/>
    </row>
    <row r="209" spans="1:25" x14ac:dyDescent="0.25">
      <c r="D209" s="32"/>
      <c r="E209" s="32"/>
      <c r="F209" s="32"/>
      <c r="G209" s="32"/>
      <c r="H209" s="32"/>
      <c r="I209" s="32"/>
      <c r="J209" s="32"/>
      <c r="K209" s="32"/>
      <c r="L209" s="32"/>
      <c r="M209" s="32"/>
    </row>
    <row r="210" spans="1:25" x14ac:dyDescent="0.25">
      <c r="D210" s="32"/>
      <c r="E210" s="32"/>
      <c r="F210" s="32"/>
      <c r="G210" s="32"/>
      <c r="H210" s="32"/>
      <c r="I210" s="32"/>
      <c r="J210" s="32"/>
      <c r="K210" s="32"/>
      <c r="L210" s="32"/>
      <c r="M210" s="32"/>
    </row>
    <row r="211" spans="1:25" x14ac:dyDescent="0.25">
      <c r="D211" s="32"/>
      <c r="E211" s="32"/>
      <c r="F211" s="32"/>
      <c r="G211" s="32"/>
      <c r="H211" s="32"/>
      <c r="I211" s="32"/>
      <c r="J211" s="32"/>
      <c r="K211" s="32"/>
      <c r="L211" s="32"/>
      <c r="M211" s="32"/>
    </row>
    <row r="212" spans="1:25" x14ac:dyDescent="0.25">
      <c r="D212" s="32"/>
      <c r="E212" s="32"/>
      <c r="F212" s="32"/>
      <c r="G212" s="32"/>
      <c r="H212" s="32"/>
      <c r="I212" s="32"/>
      <c r="J212" s="32"/>
      <c r="K212" s="32"/>
      <c r="L212" s="32"/>
      <c r="M212" s="32"/>
    </row>
    <row r="213" spans="1:25" x14ac:dyDescent="0.25">
      <c r="D213" s="32"/>
      <c r="E213" s="32"/>
      <c r="F213" s="32"/>
      <c r="G213" s="32"/>
      <c r="H213" s="32"/>
      <c r="I213" s="32"/>
      <c r="J213" s="32"/>
      <c r="K213" s="32"/>
      <c r="L213" s="32"/>
      <c r="M213" s="32"/>
    </row>
    <row r="214" spans="1:25" x14ac:dyDescent="0.25">
      <c r="D214" s="32"/>
      <c r="E214" s="32"/>
      <c r="F214" s="32"/>
      <c r="G214" s="32"/>
      <c r="H214" s="32"/>
      <c r="I214" s="32"/>
      <c r="J214" s="32"/>
      <c r="K214" s="32"/>
      <c r="L214" s="32"/>
      <c r="M214" s="32"/>
    </row>
    <row r="215" spans="1:25" x14ac:dyDescent="0.25">
      <c r="D215" s="32"/>
      <c r="E215" s="32"/>
      <c r="F215" s="32"/>
      <c r="G215" s="32"/>
      <c r="H215" s="32"/>
      <c r="I215" s="32"/>
      <c r="J215" s="32"/>
      <c r="K215" s="32"/>
      <c r="L215" s="32"/>
      <c r="M215" s="32"/>
    </row>
    <row r="216" spans="1:25" x14ac:dyDescent="0.25">
      <c r="D216" s="32"/>
      <c r="E216" s="32"/>
      <c r="F216" s="32"/>
      <c r="G216" s="32"/>
      <c r="H216" s="32"/>
      <c r="I216" s="32"/>
      <c r="J216" s="32"/>
      <c r="K216" s="32"/>
      <c r="L216" s="32"/>
      <c r="M216" s="32"/>
    </row>
    <row r="218" spans="1:25" s="48" customFormat="1" x14ac:dyDescent="0.25">
      <c r="Y218" s="6"/>
    </row>
    <row r="220" spans="1:25" x14ac:dyDescent="0.25">
      <c r="A220" s="59" t="s">
        <v>170</v>
      </c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</row>
    <row r="221" spans="1:25" x14ac:dyDescent="0.25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</row>
    <row r="222" spans="1:25" x14ac:dyDescent="0.25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</row>
    <row r="223" spans="1:25" x14ac:dyDescent="0.25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</row>
    <row r="224" spans="1:25" x14ac:dyDescent="0.25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</row>
    <row r="225" spans="1:25" x14ac:dyDescent="0.25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</row>
    <row r="228" spans="1:25" x14ac:dyDescent="0.25">
      <c r="A228" s="10" t="s">
        <v>162</v>
      </c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25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25" ht="15.75" thickBo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25" x14ac:dyDescent="0.25">
      <c r="D231" s="74" t="s">
        <v>46</v>
      </c>
      <c r="E231" s="75"/>
      <c r="F231" s="75"/>
      <c r="G231" s="91" t="str">
        <f>CONCATENATE(Arkusz18!A2," - ",Arkusz18!B2," r.")</f>
        <v>01.03.2019 - 31.03.2019 r.</v>
      </c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2"/>
    </row>
    <row r="232" spans="1:25" ht="31.5" customHeight="1" x14ac:dyDescent="0.25">
      <c r="D232" s="76"/>
      <c r="E232" s="77"/>
      <c r="F232" s="77"/>
      <c r="G232" s="78" t="s">
        <v>62</v>
      </c>
      <c r="H232" s="78"/>
      <c r="I232" s="78"/>
      <c r="J232" s="78" t="s">
        <v>87</v>
      </c>
      <c r="K232" s="78"/>
      <c r="L232" s="78"/>
      <c r="M232" s="78" t="s">
        <v>61</v>
      </c>
      <c r="N232" s="78"/>
      <c r="O232" s="78"/>
      <c r="P232" s="78" t="s">
        <v>86</v>
      </c>
      <c r="Q232" s="78"/>
      <c r="R232" s="93"/>
    </row>
    <row r="233" spans="1:25" x14ac:dyDescent="0.25">
      <c r="D233" s="253" t="s">
        <v>85</v>
      </c>
      <c r="E233" s="254"/>
      <c r="F233" s="254"/>
      <c r="G233" s="116">
        <f>Arkusz16!A2</f>
        <v>0</v>
      </c>
      <c r="H233" s="116"/>
      <c r="I233" s="116"/>
      <c r="J233" s="116">
        <f>Arkusz16!A3</f>
        <v>0</v>
      </c>
      <c r="K233" s="116"/>
      <c r="L233" s="116"/>
      <c r="M233" s="116">
        <f>Arkusz16!A4</f>
        <v>0</v>
      </c>
      <c r="N233" s="116"/>
      <c r="O233" s="116"/>
      <c r="P233" s="116">
        <f>Arkusz16!A5</f>
        <v>0</v>
      </c>
      <c r="Q233" s="116"/>
      <c r="R233" s="116"/>
    </row>
    <row r="234" spans="1:25" x14ac:dyDescent="0.25">
      <c r="D234" s="101" t="s">
        <v>48</v>
      </c>
      <c r="E234" s="102"/>
      <c r="F234" s="102"/>
      <c r="G234" s="117">
        <f>Arkusz16!A6</f>
        <v>1148</v>
      </c>
      <c r="H234" s="117"/>
      <c r="I234" s="117"/>
      <c r="J234" s="118">
        <f>Arkusz16!A7</f>
        <v>13</v>
      </c>
      <c r="K234" s="119"/>
      <c r="L234" s="120"/>
      <c r="M234" s="118">
        <f>Arkusz16!A8</f>
        <v>8</v>
      </c>
      <c r="N234" s="119"/>
      <c r="O234" s="120"/>
      <c r="P234" s="118">
        <f>Arkusz16!A9</f>
        <v>1</v>
      </c>
      <c r="Q234" s="119"/>
      <c r="R234" s="120"/>
    </row>
    <row r="235" spans="1:25" ht="15.75" thickBot="1" x14ac:dyDescent="0.3">
      <c r="D235" s="124" t="s">
        <v>49</v>
      </c>
      <c r="E235" s="125"/>
      <c r="F235" s="125"/>
      <c r="G235" s="100">
        <f>Arkusz16!A10</f>
        <v>456</v>
      </c>
      <c r="H235" s="100"/>
      <c r="I235" s="100"/>
      <c r="J235" s="100">
        <f>Arkusz16!A11</f>
        <v>0</v>
      </c>
      <c r="K235" s="100"/>
      <c r="L235" s="100"/>
      <c r="M235" s="100">
        <f>Arkusz16!A12</f>
        <v>8</v>
      </c>
      <c r="N235" s="100"/>
      <c r="O235" s="100"/>
      <c r="P235" s="100">
        <f>Arkusz16!A13</f>
        <v>2</v>
      </c>
      <c r="Q235" s="100"/>
      <c r="R235" s="100"/>
    </row>
    <row r="236" spans="1:25" ht="15.75" thickBot="1" x14ac:dyDescent="0.3">
      <c r="D236" s="103" t="s">
        <v>47</v>
      </c>
      <c r="E236" s="104"/>
      <c r="F236" s="104"/>
      <c r="G236" s="72">
        <f>SUM(G233:I235)</f>
        <v>1604</v>
      </c>
      <c r="H236" s="72"/>
      <c r="I236" s="72"/>
      <c r="J236" s="72">
        <f t="shared" ref="J236" si="5">SUM(J233:L235)</f>
        <v>13</v>
      </c>
      <c r="K236" s="72"/>
      <c r="L236" s="72"/>
      <c r="M236" s="72">
        <f t="shared" ref="M236" si="6">SUM(M233:O235)</f>
        <v>16</v>
      </c>
      <c r="N236" s="72"/>
      <c r="O236" s="72"/>
      <c r="P236" s="72">
        <f t="shared" ref="P236" si="7">SUM(P233:R235)</f>
        <v>3</v>
      </c>
      <c r="Q236" s="72"/>
      <c r="R236" s="73"/>
    </row>
    <row r="237" spans="1:25" x14ac:dyDescent="0.25">
      <c r="A237" s="33"/>
      <c r="B237" s="33"/>
      <c r="C237" s="33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</row>
    <row r="239" spans="1:25" ht="15.75" thickBot="1" x14ac:dyDescent="0.3"/>
    <row r="240" spans="1:25" x14ac:dyDescent="0.25">
      <c r="D240" s="74" t="s">
        <v>46</v>
      </c>
      <c r="E240" s="75"/>
      <c r="F240" s="75"/>
      <c r="G240" s="91" t="str">
        <f>CONCATENATE(Arkusz18!C2," - ",Arkusz18!B2," r.")</f>
        <v>01.01.2019 - 31.03.2019 r.</v>
      </c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92"/>
    </row>
    <row r="241" spans="1:25" ht="32.25" customHeight="1" x14ac:dyDescent="0.25">
      <c r="D241" s="76"/>
      <c r="E241" s="77"/>
      <c r="F241" s="77"/>
      <c r="G241" s="78" t="s">
        <v>62</v>
      </c>
      <c r="H241" s="78"/>
      <c r="I241" s="78"/>
      <c r="J241" s="78" t="s">
        <v>87</v>
      </c>
      <c r="K241" s="78"/>
      <c r="L241" s="78"/>
      <c r="M241" s="78" t="s">
        <v>61</v>
      </c>
      <c r="N241" s="78"/>
      <c r="O241" s="78"/>
      <c r="P241" s="78" t="s">
        <v>86</v>
      </c>
      <c r="Q241" s="78"/>
      <c r="R241" s="93"/>
    </row>
    <row r="242" spans="1:25" x14ac:dyDescent="0.25">
      <c r="D242" s="253" t="s">
        <v>85</v>
      </c>
      <c r="E242" s="254"/>
      <c r="F242" s="254"/>
      <c r="G242" s="116">
        <f>Arkusz17!A2</f>
        <v>0</v>
      </c>
      <c r="H242" s="116"/>
      <c r="I242" s="116"/>
      <c r="J242" s="116">
        <f>Arkusz17!A3</f>
        <v>0</v>
      </c>
      <c r="K242" s="116"/>
      <c r="L242" s="116"/>
      <c r="M242" s="116">
        <f>Arkusz17!A4</f>
        <v>0</v>
      </c>
      <c r="N242" s="116"/>
      <c r="O242" s="116"/>
      <c r="P242" s="116">
        <f>Arkusz17!A5</f>
        <v>0</v>
      </c>
      <c r="Q242" s="116"/>
      <c r="R242" s="116"/>
    </row>
    <row r="243" spans="1:25" x14ac:dyDescent="0.25">
      <c r="D243" s="101" t="s">
        <v>48</v>
      </c>
      <c r="E243" s="102"/>
      <c r="F243" s="102"/>
      <c r="G243" s="117">
        <f>Arkusz17!A6</f>
        <v>3579</v>
      </c>
      <c r="H243" s="117"/>
      <c r="I243" s="117"/>
      <c r="J243" s="117">
        <f>Arkusz17!A7</f>
        <v>42</v>
      </c>
      <c r="K243" s="117"/>
      <c r="L243" s="117"/>
      <c r="M243" s="117">
        <f>Arkusz17!A8</f>
        <v>51</v>
      </c>
      <c r="N243" s="117"/>
      <c r="O243" s="117"/>
      <c r="P243" s="117">
        <f>Arkusz17!A9</f>
        <v>3</v>
      </c>
      <c r="Q243" s="117"/>
      <c r="R243" s="117"/>
    </row>
    <row r="244" spans="1:25" ht="15.75" thickBot="1" x14ac:dyDescent="0.3">
      <c r="D244" s="124" t="s">
        <v>49</v>
      </c>
      <c r="E244" s="125"/>
      <c r="F244" s="125"/>
      <c r="G244" s="100">
        <f>Arkusz17!A10</f>
        <v>1462</v>
      </c>
      <c r="H244" s="100"/>
      <c r="I244" s="100"/>
      <c r="J244" s="100">
        <f>Arkusz17!A11</f>
        <v>4</v>
      </c>
      <c r="K244" s="100"/>
      <c r="L244" s="100"/>
      <c r="M244" s="100">
        <f>Arkusz17!A12</f>
        <v>52</v>
      </c>
      <c r="N244" s="100"/>
      <c r="O244" s="100"/>
      <c r="P244" s="100">
        <f>Arkusz17!A13</f>
        <v>8</v>
      </c>
      <c r="Q244" s="100"/>
      <c r="R244" s="100"/>
    </row>
    <row r="245" spans="1:25" ht="15.75" thickBot="1" x14ac:dyDescent="0.3">
      <c r="D245" s="103" t="s">
        <v>47</v>
      </c>
      <c r="E245" s="104"/>
      <c r="F245" s="104"/>
      <c r="G245" s="72">
        <f>SUM(G242:I244)</f>
        <v>5041</v>
      </c>
      <c r="H245" s="72"/>
      <c r="I245" s="72"/>
      <c r="J245" s="72">
        <f t="shared" ref="J245" si="8">SUM(J242:L244)</f>
        <v>46</v>
      </c>
      <c r="K245" s="72"/>
      <c r="L245" s="72"/>
      <c r="M245" s="72">
        <f t="shared" ref="M245" si="9">SUM(M242:O244)</f>
        <v>103</v>
      </c>
      <c r="N245" s="72"/>
      <c r="O245" s="72"/>
      <c r="P245" s="72">
        <f t="shared" ref="P245" si="10">SUM(P242:R244)</f>
        <v>11</v>
      </c>
      <c r="Q245" s="72"/>
      <c r="R245" s="73"/>
    </row>
    <row r="248" spans="1:25" x14ac:dyDescent="0.25">
      <c r="A248" s="59" t="s">
        <v>171</v>
      </c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</row>
    <row r="249" spans="1:25" x14ac:dyDescent="0.25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</row>
    <row r="250" spans="1:25" x14ac:dyDescent="0.25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</row>
    <row r="251" spans="1:25" x14ac:dyDescent="0.25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</row>
    <row r="253" spans="1:25" s="48" customFormat="1" x14ac:dyDescent="0.25">
      <c r="Y253" s="6"/>
    </row>
    <row r="254" spans="1:25" s="48" customFormat="1" x14ac:dyDescent="0.25">
      <c r="Y254" s="6"/>
    </row>
    <row r="255" spans="1:25" s="48" customFormat="1" x14ac:dyDescent="0.25">
      <c r="Y255" s="6"/>
    </row>
    <row r="256" spans="1:25" s="48" customFormat="1" x14ac:dyDescent="0.25">
      <c r="Y256" s="6"/>
    </row>
    <row r="257" spans="1:25" s="48" customFormat="1" x14ac:dyDescent="0.25">
      <c r="Y257" s="6"/>
    </row>
    <row r="258" spans="1:25" s="48" customFormat="1" x14ac:dyDescent="0.25">
      <c r="Y258" s="6"/>
    </row>
    <row r="259" spans="1:25" s="48" customFormat="1" x14ac:dyDescent="0.25">
      <c r="Y259" s="6"/>
    </row>
    <row r="260" spans="1:25" s="48" customFormat="1" x14ac:dyDescent="0.25">
      <c r="Y260" s="6"/>
    </row>
    <row r="261" spans="1:25" ht="18.75" x14ac:dyDescent="0.25">
      <c r="A261" s="8" t="s">
        <v>64</v>
      </c>
      <c r="F261" s="9"/>
    </row>
    <row r="262" spans="1:25" x14ac:dyDescent="0.25">
      <c r="F262" s="9"/>
    </row>
    <row r="263" spans="1:25" x14ac:dyDescent="0.25">
      <c r="A263" s="193" t="s">
        <v>163</v>
      </c>
      <c r="B263" s="193"/>
      <c r="C263" s="193"/>
      <c r="D263" s="193"/>
      <c r="E263" s="193"/>
      <c r="F263" s="193"/>
      <c r="G263" s="193"/>
      <c r="H263" s="193"/>
      <c r="I263" s="193"/>
      <c r="J263" s="193"/>
      <c r="K263" s="193"/>
      <c r="L263" s="193"/>
      <c r="M263" s="193"/>
      <c r="N263" s="193"/>
      <c r="O263" s="193"/>
      <c r="P263" s="193"/>
      <c r="Q263" s="193"/>
      <c r="R263" s="193"/>
      <c r="S263" s="193"/>
      <c r="T263" s="193"/>
      <c r="U263" s="193"/>
    </row>
    <row r="264" spans="1:25" ht="15.75" thickBot="1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</row>
    <row r="265" spans="1:25" x14ac:dyDescent="0.25">
      <c r="C265" s="199" t="s">
        <v>0</v>
      </c>
      <c r="D265" s="200"/>
      <c r="E265" s="200"/>
      <c r="F265" s="200"/>
      <c r="G265" s="257" t="str">
        <f>CONCATENATE(Arkusz18!A2," - ",Arkusz18!B2," r.")</f>
        <v>01.03.2019 - 31.03.2019 r.</v>
      </c>
      <c r="H265" s="258"/>
      <c r="I265" s="258"/>
      <c r="J265" s="258"/>
      <c r="K265" s="258"/>
      <c r="L265" s="258"/>
      <c r="M265" s="258"/>
      <c r="N265" s="258"/>
      <c r="O265" s="258"/>
      <c r="P265" s="258"/>
      <c r="Q265" s="258"/>
      <c r="R265" s="258"/>
      <c r="S265" s="258"/>
      <c r="T265" s="258"/>
      <c r="U265" s="258"/>
      <c r="V265" s="259"/>
    </row>
    <row r="266" spans="1:25" x14ac:dyDescent="0.25">
      <c r="C266" s="201"/>
      <c r="D266" s="176"/>
      <c r="E266" s="176"/>
      <c r="F266" s="176"/>
      <c r="G266" s="147" t="s">
        <v>29</v>
      </c>
      <c r="H266" s="148"/>
      <c r="I266" s="148"/>
      <c r="J266" s="149"/>
      <c r="K266" s="147" t="s">
        <v>30</v>
      </c>
      <c r="L266" s="148"/>
      <c r="M266" s="148"/>
      <c r="N266" s="149"/>
      <c r="O266" s="147" t="s">
        <v>99</v>
      </c>
      <c r="P266" s="148"/>
      <c r="Q266" s="148"/>
      <c r="R266" s="149"/>
      <c r="S266" s="147" t="s">
        <v>52</v>
      </c>
      <c r="T266" s="148"/>
      <c r="U266" s="148"/>
      <c r="V266" s="256"/>
    </row>
    <row r="267" spans="1:25" x14ac:dyDescent="0.25">
      <c r="C267" s="201"/>
      <c r="D267" s="176"/>
      <c r="E267" s="176"/>
      <c r="F267" s="176"/>
      <c r="G267" s="246" t="s">
        <v>28</v>
      </c>
      <c r="H267" s="247"/>
      <c r="I267" s="147" t="s">
        <v>9</v>
      </c>
      <c r="J267" s="149"/>
      <c r="K267" s="246" t="s">
        <v>31</v>
      </c>
      <c r="L267" s="247"/>
      <c r="M267" s="147" t="s">
        <v>9</v>
      </c>
      <c r="N267" s="149"/>
      <c r="O267" s="246" t="s">
        <v>28</v>
      </c>
      <c r="P267" s="247"/>
      <c r="Q267" s="147" t="s">
        <v>9</v>
      </c>
      <c r="R267" s="149"/>
      <c r="S267" s="246" t="s">
        <v>28</v>
      </c>
      <c r="T267" s="247"/>
      <c r="U267" s="147" t="s">
        <v>9</v>
      </c>
      <c r="V267" s="256"/>
    </row>
    <row r="268" spans="1:25" x14ac:dyDescent="0.25">
      <c r="C268" s="217" t="str">
        <f>Arkusz2!B2</f>
        <v>ROSJA</v>
      </c>
      <c r="D268" s="218"/>
      <c r="E268" s="218"/>
      <c r="F268" s="218"/>
      <c r="G268" s="163">
        <f>Arkusz2!F2</f>
        <v>50</v>
      </c>
      <c r="H268" s="164"/>
      <c r="I268" s="163">
        <f>Arkusz2!F8</f>
        <v>150</v>
      </c>
      <c r="J268" s="164"/>
      <c r="K268" s="163">
        <f>SUM(Arkusz2!F14,-G268)</f>
        <v>15</v>
      </c>
      <c r="L268" s="164"/>
      <c r="M268" s="163">
        <f>SUM(Arkusz2!F20,-I268)</f>
        <v>30</v>
      </c>
      <c r="N268" s="164"/>
      <c r="O268" s="163">
        <f>Arkusz2!F26</f>
        <v>12</v>
      </c>
      <c r="P268" s="164"/>
      <c r="Q268" s="163">
        <f>Arkusz2!F32</f>
        <v>40</v>
      </c>
      <c r="R268" s="164"/>
      <c r="S268" s="163">
        <f>SUM(Arkusz2!F14,O268)</f>
        <v>77</v>
      </c>
      <c r="T268" s="164"/>
      <c r="U268" s="163">
        <f>SUM(Arkusz2!F20,Q268)</f>
        <v>220</v>
      </c>
      <c r="V268" s="255"/>
    </row>
    <row r="269" spans="1:25" x14ac:dyDescent="0.25">
      <c r="C269" s="235" t="str">
        <f>Arkusz2!B3</f>
        <v>UKRAINA</v>
      </c>
      <c r="D269" s="236"/>
      <c r="E269" s="236"/>
      <c r="F269" s="236"/>
      <c r="G269" s="261">
        <f>Arkusz2!F3</f>
        <v>12</v>
      </c>
      <c r="H269" s="263"/>
      <c r="I269" s="261">
        <f>Arkusz2!F9</f>
        <v>15</v>
      </c>
      <c r="J269" s="263"/>
      <c r="K269" s="261">
        <f>SUM(Arkusz2!F15,-G269)</f>
        <v>13</v>
      </c>
      <c r="L269" s="263"/>
      <c r="M269" s="261">
        <f>SUM(Arkusz2!F21,-I269)</f>
        <v>22</v>
      </c>
      <c r="N269" s="263"/>
      <c r="O269" s="261">
        <f>Arkusz2!F27</f>
        <v>2</v>
      </c>
      <c r="P269" s="263"/>
      <c r="Q269" s="261">
        <f>Arkusz2!F33</f>
        <v>2</v>
      </c>
      <c r="R269" s="263"/>
      <c r="S269" s="261">
        <f>SUM(Arkusz2!F15,O269)</f>
        <v>27</v>
      </c>
      <c r="T269" s="263"/>
      <c r="U269" s="261">
        <f>SUM(Arkusz2!F21,Q269)</f>
        <v>39</v>
      </c>
      <c r="V269" s="262"/>
    </row>
    <row r="270" spans="1:25" x14ac:dyDescent="0.25">
      <c r="C270" s="217" t="str">
        <f>Arkusz2!B4</f>
        <v>TADŻYKISTAN</v>
      </c>
      <c r="D270" s="218"/>
      <c r="E270" s="218"/>
      <c r="F270" s="218"/>
      <c r="G270" s="163">
        <f>Arkusz2!F4</f>
        <v>4</v>
      </c>
      <c r="H270" s="164"/>
      <c r="I270" s="163">
        <f>Arkusz2!F10</f>
        <v>12</v>
      </c>
      <c r="J270" s="164"/>
      <c r="K270" s="163">
        <f>SUM(Arkusz2!F16,-G270)</f>
        <v>1</v>
      </c>
      <c r="L270" s="164"/>
      <c r="M270" s="163">
        <f>SUM(Arkusz2!F22,-I270)</f>
        <v>1</v>
      </c>
      <c r="N270" s="164"/>
      <c r="O270" s="163">
        <f>Arkusz2!F28</f>
        <v>0</v>
      </c>
      <c r="P270" s="164"/>
      <c r="Q270" s="163">
        <f>Arkusz2!F34</f>
        <v>0</v>
      </c>
      <c r="R270" s="164"/>
      <c r="S270" s="163">
        <f>SUM(Arkusz2!F16,O270)</f>
        <v>5</v>
      </c>
      <c r="T270" s="164"/>
      <c r="U270" s="163">
        <f>SUM(Arkusz2!F22,Q270)</f>
        <v>13</v>
      </c>
      <c r="V270" s="255"/>
    </row>
    <row r="271" spans="1:25" x14ac:dyDescent="0.25">
      <c r="C271" s="235" t="str">
        <f>Arkusz2!B5</f>
        <v>AFGANISTAN</v>
      </c>
      <c r="D271" s="236"/>
      <c r="E271" s="236"/>
      <c r="F271" s="236"/>
      <c r="G271" s="261">
        <f>Arkusz2!F5</f>
        <v>12</v>
      </c>
      <c r="H271" s="263"/>
      <c r="I271" s="261">
        <f>Arkusz2!F11</f>
        <v>12</v>
      </c>
      <c r="J271" s="263"/>
      <c r="K271" s="261">
        <f>SUM(Arkusz2!F17,-G271)</f>
        <v>0</v>
      </c>
      <c r="L271" s="263"/>
      <c r="M271" s="261">
        <f>SUM(Arkusz2!F23,-I271)</f>
        <v>0</v>
      </c>
      <c r="N271" s="263"/>
      <c r="O271" s="261">
        <f>Arkusz2!F29</f>
        <v>0</v>
      </c>
      <c r="P271" s="263"/>
      <c r="Q271" s="261">
        <f>Arkusz2!F35</f>
        <v>0</v>
      </c>
      <c r="R271" s="263"/>
      <c r="S271" s="261">
        <f>SUM(Arkusz2!F17,O271)</f>
        <v>12</v>
      </c>
      <c r="T271" s="263"/>
      <c r="U271" s="261">
        <f>SUM(Arkusz2!F23,Q271)</f>
        <v>12</v>
      </c>
      <c r="V271" s="262"/>
    </row>
    <row r="272" spans="1:25" x14ac:dyDescent="0.25">
      <c r="C272" s="217" t="str">
        <f>Arkusz2!B6</f>
        <v>GRUZJA</v>
      </c>
      <c r="D272" s="218"/>
      <c r="E272" s="218"/>
      <c r="F272" s="218"/>
      <c r="G272" s="163">
        <f>Arkusz2!F6</f>
        <v>2</v>
      </c>
      <c r="H272" s="164"/>
      <c r="I272" s="163">
        <f>Arkusz2!F12</f>
        <v>2</v>
      </c>
      <c r="J272" s="164"/>
      <c r="K272" s="163">
        <f>SUM(Arkusz2!F18,-G272)</f>
        <v>1</v>
      </c>
      <c r="L272" s="164"/>
      <c r="M272" s="163">
        <f>SUM(Arkusz2!F24,-I272)</f>
        <v>5</v>
      </c>
      <c r="N272" s="164"/>
      <c r="O272" s="163">
        <f>Arkusz2!F30</f>
        <v>0</v>
      </c>
      <c r="P272" s="164"/>
      <c r="Q272" s="163">
        <f>Arkusz2!F36</f>
        <v>0</v>
      </c>
      <c r="R272" s="164"/>
      <c r="S272" s="163">
        <f>SUM(Arkusz2!F18,O272)</f>
        <v>3</v>
      </c>
      <c r="T272" s="164"/>
      <c r="U272" s="163">
        <f>SUM(Arkusz2!F24,Q272)</f>
        <v>7</v>
      </c>
      <c r="V272" s="255"/>
    </row>
    <row r="273" spans="3:22" ht="15.75" thickBot="1" x14ac:dyDescent="0.3">
      <c r="C273" s="237" t="str">
        <f>Arkusz2!B7</f>
        <v>Pozostałe</v>
      </c>
      <c r="D273" s="238"/>
      <c r="E273" s="238"/>
      <c r="F273" s="238"/>
      <c r="G273" s="145">
        <f>Arkusz2!F7</f>
        <v>45</v>
      </c>
      <c r="H273" s="146"/>
      <c r="I273" s="145">
        <f>Arkusz2!F13</f>
        <v>51</v>
      </c>
      <c r="J273" s="146"/>
      <c r="K273" s="145">
        <f>SUM(Arkusz2!F19,-G273)</f>
        <v>8</v>
      </c>
      <c r="L273" s="146"/>
      <c r="M273" s="145">
        <f>SUM(Arkusz2!F25,-I273)</f>
        <v>9</v>
      </c>
      <c r="N273" s="146"/>
      <c r="O273" s="145">
        <f>Arkusz2!F31</f>
        <v>3</v>
      </c>
      <c r="P273" s="146"/>
      <c r="Q273" s="145">
        <f>Arkusz2!F37</f>
        <v>3</v>
      </c>
      <c r="R273" s="146"/>
      <c r="S273" s="145">
        <f>SUM(Arkusz2!F19,O273)</f>
        <v>56</v>
      </c>
      <c r="T273" s="146"/>
      <c r="U273" s="145">
        <f>SUM(Arkusz2!F25,Q273)</f>
        <v>63</v>
      </c>
      <c r="V273" s="264"/>
    </row>
    <row r="274" spans="3:22" ht="15.75" thickBot="1" x14ac:dyDescent="0.3">
      <c r="C274" s="219" t="s">
        <v>1</v>
      </c>
      <c r="D274" s="220"/>
      <c r="E274" s="220"/>
      <c r="F274" s="220"/>
      <c r="G274" s="143">
        <f>SUM(G268:G273)</f>
        <v>125</v>
      </c>
      <c r="H274" s="144"/>
      <c r="I274" s="143">
        <f>SUM(I268:I273)</f>
        <v>242</v>
      </c>
      <c r="J274" s="144"/>
      <c r="K274" s="143">
        <f>SUM(K268:K273)</f>
        <v>38</v>
      </c>
      <c r="L274" s="144"/>
      <c r="M274" s="143">
        <f>SUM(M268:M273)</f>
        <v>67</v>
      </c>
      <c r="N274" s="144"/>
      <c r="O274" s="143">
        <f>SUM(O268:O273)</f>
        <v>17</v>
      </c>
      <c r="P274" s="144"/>
      <c r="Q274" s="143">
        <f>SUM(Q268:Q273)</f>
        <v>45</v>
      </c>
      <c r="R274" s="144"/>
      <c r="S274" s="143">
        <f>SUM(S268:S273)</f>
        <v>180</v>
      </c>
      <c r="T274" s="144"/>
      <c r="U274" s="143">
        <f>SUM(U268:U273)</f>
        <v>354</v>
      </c>
      <c r="V274" s="175"/>
    </row>
    <row r="278" spans="3:22" x14ac:dyDescent="0.25">
      <c r="M278" s="11"/>
      <c r="N278" s="11"/>
      <c r="O278" s="11"/>
      <c r="P278" s="11"/>
      <c r="Q278" s="11"/>
      <c r="R278" s="11"/>
      <c r="S278" s="11"/>
    </row>
    <row r="279" spans="3:22" x14ac:dyDescent="0.25">
      <c r="M279" s="11"/>
      <c r="N279" s="11"/>
      <c r="O279" s="11"/>
      <c r="P279" s="11"/>
      <c r="Q279" s="11"/>
      <c r="R279" s="11"/>
      <c r="S279" s="11"/>
    </row>
    <row r="280" spans="3:22" x14ac:dyDescent="0.25">
      <c r="M280" s="11"/>
      <c r="N280" s="11"/>
      <c r="O280" s="11"/>
      <c r="P280" s="11"/>
      <c r="Q280" s="11"/>
      <c r="R280" s="11"/>
      <c r="S280" s="11"/>
    </row>
    <row r="281" spans="3:22" x14ac:dyDescent="0.25">
      <c r="M281" s="11"/>
      <c r="N281" s="11"/>
      <c r="O281" s="11"/>
      <c r="P281" s="11"/>
      <c r="Q281" s="11"/>
      <c r="R281" s="11"/>
      <c r="S281" s="11"/>
    </row>
    <row r="282" spans="3:22" x14ac:dyDescent="0.25">
      <c r="M282" s="11"/>
      <c r="N282" s="11"/>
      <c r="O282" s="11"/>
      <c r="P282" s="11"/>
      <c r="Q282" s="11"/>
      <c r="R282" s="11"/>
      <c r="S282" s="11"/>
    </row>
    <row r="283" spans="3:22" x14ac:dyDescent="0.25">
      <c r="M283" s="11"/>
      <c r="N283" s="11"/>
      <c r="O283" s="11"/>
      <c r="P283" s="11"/>
      <c r="Q283" s="11"/>
      <c r="R283" s="11"/>
      <c r="S283" s="11"/>
    </row>
    <row r="284" spans="3:22" x14ac:dyDescent="0.25">
      <c r="M284" s="11"/>
      <c r="N284" s="11"/>
      <c r="O284" s="11"/>
      <c r="P284" s="11"/>
      <c r="Q284" s="11"/>
      <c r="R284" s="11"/>
      <c r="S284" s="11"/>
    </row>
    <row r="285" spans="3:22" x14ac:dyDescent="0.25">
      <c r="M285" s="11"/>
      <c r="N285" s="11"/>
      <c r="O285" s="11"/>
      <c r="P285" s="11"/>
      <c r="Q285" s="11"/>
      <c r="R285" s="11"/>
      <c r="S285" s="11"/>
    </row>
    <row r="286" spans="3:22" x14ac:dyDescent="0.25">
      <c r="D286" s="197"/>
      <c r="E286" s="197"/>
    </row>
    <row r="290" spans="1:22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6" spans="1:22" ht="15.75" thickBot="1" x14ac:dyDescent="0.3"/>
    <row r="297" spans="1:22" x14ac:dyDescent="0.25">
      <c r="C297" s="199" t="s">
        <v>0</v>
      </c>
      <c r="D297" s="200"/>
      <c r="E297" s="200"/>
      <c r="F297" s="200"/>
      <c r="G297" s="194" t="str">
        <f>CONCATENATE(Arkusz18!C2," - ",Arkusz18!B2," r.")</f>
        <v>01.01.2019 - 31.03.2019 r.</v>
      </c>
      <c r="H297" s="194"/>
      <c r="I297" s="194"/>
      <c r="J297" s="194"/>
      <c r="K297" s="194"/>
      <c r="L297" s="194"/>
      <c r="M297" s="194"/>
      <c r="N297" s="194"/>
      <c r="O297" s="194"/>
      <c r="P297" s="194"/>
      <c r="Q297" s="194"/>
      <c r="R297" s="194"/>
      <c r="S297" s="194"/>
      <c r="T297" s="194"/>
      <c r="U297" s="194"/>
      <c r="V297" s="195"/>
    </row>
    <row r="298" spans="1:22" x14ac:dyDescent="0.25">
      <c r="C298" s="201"/>
      <c r="D298" s="176"/>
      <c r="E298" s="176"/>
      <c r="F298" s="176"/>
      <c r="G298" s="176" t="s">
        <v>29</v>
      </c>
      <c r="H298" s="176"/>
      <c r="I298" s="176"/>
      <c r="J298" s="176"/>
      <c r="K298" s="176" t="s">
        <v>30</v>
      </c>
      <c r="L298" s="176"/>
      <c r="M298" s="176"/>
      <c r="N298" s="176"/>
      <c r="O298" s="176" t="s">
        <v>133</v>
      </c>
      <c r="P298" s="176"/>
      <c r="Q298" s="176"/>
      <c r="R298" s="176"/>
      <c r="S298" s="176" t="s">
        <v>52</v>
      </c>
      <c r="T298" s="176"/>
      <c r="U298" s="176"/>
      <c r="V298" s="196"/>
    </row>
    <row r="299" spans="1:22" x14ac:dyDescent="0.25">
      <c r="C299" s="201"/>
      <c r="D299" s="176"/>
      <c r="E299" s="176"/>
      <c r="F299" s="176"/>
      <c r="G299" s="177" t="s">
        <v>28</v>
      </c>
      <c r="H299" s="177"/>
      <c r="I299" s="176" t="s">
        <v>9</v>
      </c>
      <c r="J299" s="176"/>
      <c r="K299" s="177" t="s">
        <v>31</v>
      </c>
      <c r="L299" s="177"/>
      <c r="M299" s="176" t="s">
        <v>9</v>
      </c>
      <c r="N299" s="176"/>
      <c r="O299" s="177" t="s">
        <v>28</v>
      </c>
      <c r="P299" s="177"/>
      <c r="Q299" s="176" t="s">
        <v>9</v>
      </c>
      <c r="R299" s="176"/>
      <c r="S299" s="177" t="s">
        <v>28</v>
      </c>
      <c r="T299" s="177"/>
      <c r="U299" s="176" t="s">
        <v>9</v>
      </c>
      <c r="V299" s="196"/>
    </row>
    <row r="300" spans="1:22" x14ac:dyDescent="0.25">
      <c r="C300" s="217" t="str">
        <f>Arkusz3!B2</f>
        <v>ROSJA</v>
      </c>
      <c r="D300" s="218"/>
      <c r="E300" s="218"/>
      <c r="F300" s="218"/>
      <c r="G300" s="121">
        <f>Arkusz3!F2</f>
        <v>102</v>
      </c>
      <c r="H300" s="121"/>
      <c r="I300" s="121">
        <f>Arkusz3!F8</f>
        <v>319</v>
      </c>
      <c r="J300" s="121"/>
      <c r="K300" s="121">
        <f>SUM(Arkusz3!F14,-G300)</f>
        <v>63</v>
      </c>
      <c r="L300" s="121"/>
      <c r="M300" s="121">
        <f>SUM(Arkusz3!F20,-I300)</f>
        <v>164</v>
      </c>
      <c r="N300" s="121"/>
      <c r="O300" s="121">
        <f>Arkusz3!F26</f>
        <v>27</v>
      </c>
      <c r="P300" s="121"/>
      <c r="Q300" s="121">
        <f>Arkusz3!F32</f>
        <v>90</v>
      </c>
      <c r="R300" s="121"/>
      <c r="S300" s="121">
        <f>SUM(Arkusz3!F14,O300)</f>
        <v>192</v>
      </c>
      <c r="T300" s="121"/>
      <c r="U300" s="121">
        <f>SUM(Arkusz3!F20,Q300)</f>
        <v>573</v>
      </c>
      <c r="V300" s="153"/>
    </row>
    <row r="301" spans="1:22" x14ac:dyDescent="0.25">
      <c r="C301" s="235" t="str">
        <f>Arkusz3!B3</f>
        <v>UKRAINA</v>
      </c>
      <c r="D301" s="236"/>
      <c r="E301" s="236"/>
      <c r="F301" s="236"/>
      <c r="G301" s="122">
        <f>Arkusz3!F3</f>
        <v>52</v>
      </c>
      <c r="H301" s="122"/>
      <c r="I301" s="122">
        <f>Arkusz3!F9</f>
        <v>62</v>
      </c>
      <c r="J301" s="122"/>
      <c r="K301" s="122">
        <f>SUM(Arkusz3!F15,-G301)</f>
        <v>38</v>
      </c>
      <c r="L301" s="122"/>
      <c r="M301" s="122">
        <f>SUM(Arkusz3!F21,-I301)</f>
        <v>65</v>
      </c>
      <c r="N301" s="122"/>
      <c r="O301" s="122">
        <f>Arkusz3!F27</f>
        <v>3</v>
      </c>
      <c r="P301" s="122"/>
      <c r="Q301" s="122">
        <f>Arkusz3!F33</f>
        <v>3</v>
      </c>
      <c r="R301" s="122"/>
      <c r="S301" s="122">
        <f>SUM(Arkusz3!F15,O301)</f>
        <v>93</v>
      </c>
      <c r="T301" s="122"/>
      <c r="U301" s="122">
        <f>SUM(Arkusz3!F21,Q301)</f>
        <v>130</v>
      </c>
      <c r="V301" s="152"/>
    </row>
    <row r="302" spans="1:22" x14ac:dyDescent="0.25">
      <c r="C302" s="217" t="str">
        <f>Arkusz3!B4</f>
        <v>TADŻYKISTAN</v>
      </c>
      <c r="D302" s="218"/>
      <c r="E302" s="218"/>
      <c r="F302" s="218"/>
      <c r="G302" s="121">
        <f>Arkusz3!F4</f>
        <v>11</v>
      </c>
      <c r="H302" s="121"/>
      <c r="I302" s="121">
        <f>Arkusz3!F10</f>
        <v>23</v>
      </c>
      <c r="J302" s="121"/>
      <c r="K302" s="121">
        <f>SUM(Arkusz3!F16,-G302)</f>
        <v>4</v>
      </c>
      <c r="L302" s="121"/>
      <c r="M302" s="121">
        <f>SUM(Arkusz3!F22,-I302)</f>
        <v>13</v>
      </c>
      <c r="N302" s="121"/>
      <c r="O302" s="121">
        <f>Arkusz3!F28</f>
        <v>0</v>
      </c>
      <c r="P302" s="121"/>
      <c r="Q302" s="121">
        <f>Arkusz3!F34</f>
        <v>0</v>
      </c>
      <c r="R302" s="121"/>
      <c r="S302" s="121">
        <f>SUM(Arkusz3!F16,O302)</f>
        <v>15</v>
      </c>
      <c r="T302" s="121"/>
      <c r="U302" s="121">
        <f>SUM(Arkusz3!F22,Q302)</f>
        <v>36</v>
      </c>
      <c r="V302" s="153"/>
    </row>
    <row r="303" spans="1:22" x14ac:dyDescent="0.25">
      <c r="C303" s="235" t="str">
        <f>Arkusz3!B5</f>
        <v>AFGANISTAN</v>
      </c>
      <c r="D303" s="236"/>
      <c r="E303" s="236"/>
      <c r="F303" s="236"/>
      <c r="G303" s="122">
        <f>Arkusz3!F5</f>
        <v>27</v>
      </c>
      <c r="H303" s="122"/>
      <c r="I303" s="122">
        <f>Arkusz3!F11</f>
        <v>27</v>
      </c>
      <c r="J303" s="122"/>
      <c r="K303" s="122">
        <f>SUM(Arkusz3!F17,-G303)</f>
        <v>1</v>
      </c>
      <c r="L303" s="122"/>
      <c r="M303" s="122">
        <f>SUM(Arkusz3!F23,-I303)</f>
        <v>1</v>
      </c>
      <c r="N303" s="122"/>
      <c r="O303" s="122">
        <f>Arkusz3!F29</f>
        <v>0</v>
      </c>
      <c r="P303" s="122"/>
      <c r="Q303" s="122">
        <f>Arkusz3!F35</f>
        <v>0</v>
      </c>
      <c r="R303" s="122"/>
      <c r="S303" s="122">
        <f>SUM(Arkusz3!F17,O303)</f>
        <v>28</v>
      </c>
      <c r="T303" s="122"/>
      <c r="U303" s="122">
        <f>SUM(Arkusz3!F23,Q303)</f>
        <v>28</v>
      </c>
      <c r="V303" s="152"/>
    </row>
    <row r="304" spans="1:22" x14ac:dyDescent="0.25">
      <c r="C304" s="217" t="str">
        <f>Arkusz3!B6</f>
        <v>GRUZJA</v>
      </c>
      <c r="D304" s="218"/>
      <c r="E304" s="218"/>
      <c r="F304" s="218"/>
      <c r="G304" s="121">
        <f>Arkusz3!F6</f>
        <v>9</v>
      </c>
      <c r="H304" s="121"/>
      <c r="I304" s="121">
        <f>Arkusz3!F12</f>
        <v>15</v>
      </c>
      <c r="J304" s="121"/>
      <c r="K304" s="121">
        <f>SUM(Arkusz3!F18,-G304)</f>
        <v>3</v>
      </c>
      <c r="L304" s="121"/>
      <c r="M304" s="121">
        <f>SUM(Arkusz3!F24,-I304)</f>
        <v>7</v>
      </c>
      <c r="N304" s="121"/>
      <c r="O304" s="121">
        <f>Arkusz3!F30</f>
        <v>0</v>
      </c>
      <c r="P304" s="121"/>
      <c r="Q304" s="121">
        <f>Arkusz3!F36</f>
        <v>0</v>
      </c>
      <c r="R304" s="121"/>
      <c r="S304" s="121">
        <f>SUM(Arkusz3!F18,O304)</f>
        <v>12</v>
      </c>
      <c r="T304" s="121"/>
      <c r="U304" s="121">
        <f>SUM(Arkusz3!F24,Q304)</f>
        <v>22</v>
      </c>
      <c r="V304" s="153"/>
    </row>
    <row r="305" spans="1:26" ht="15.75" thickBot="1" x14ac:dyDescent="0.3">
      <c r="C305" s="237" t="str">
        <f>Arkusz3!B7</f>
        <v>Pozostałe</v>
      </c>
      <c r="D305" s="238"/>
      <c r="E305" s="238"/>
      <c r="F305" s="238"/>
      <c r="G305" s="156">
        <f>Arkusz3!F7</f>
        <v>110</v>
      </c>
      <c r="H305" s="156"/>
      <c r="I305" s="156">
        <f>Arkusz3!F13</f>
        <v>135</v>
      </c>
      <c r="J305" s="156"/>
      <c r="K305" s="156">
        <f>SUM(Arkusz3!F19,-G305)</f>
        <v>30</v>
      </c>
      <c r="L305" s="156"/>
      <c r="M305" s="156">
        <f>SUM(Arkusz3!F25,-I305)</f>
        <v>32</v>
      </c>
      <c r="N305" s="156"/>
      <c r="O305" s="156">
        <f>Arkusz3!F31</f>
        <v>6</v>
      </c>
      <c r="P305" s="156"/>
      <c r="Q305" s="156">
        <f>Arkusz3!F37</f>
        <v>7</v>
      </c>
      <c r="R305" s="156"/>
      <c r="S305" s="156">
        <f>SUM(Arkusz3!F19,O305)</f>
        <v>146</v>
      </c>
      <c r="T305" s="156"/>
      <c r="U305" s="156">
        <f>SUM(Arkusz3!F25,Q305)</f>
        <v>174</v>
      </c>
      <c r="V305" s="157"/>
    </row>
    <row r="306" spans="1:26" ht="15.75" thickBot="1" x14ac:dyDescent="0.3">
      <c r="C306" s="239" t="s">
        <v>1</v>
      </c>
      <c r="D306" s="240"/>
      <c r="E306" s="240"/>
      <c r="F306" s="240"/>
      <c r="G306" s="137">
        <f>SUM(G300:G305)</f>
        <v>311</v>
      </c>
      <c r="H306" s="137"/>
      <c r="I306" s="137">
        <f>SUM(I300:I305)</f>
        <v>581</v>
      </c>
      <c r="J306" s="137"/>
      <c r="K306" s="137">
        <f>SUM(K300:K305)</f>
        <v>139</v>
      </c>
      <c r="L306" s="137"/>
      <c r="M306" s="137">
        <f>SUM(M300:M305)</f>
        <v>282</v>
      </c>
      <c r="N306" s="137"/>
      <c r="O306" s="137">
        <f>SUM(O300:O305)</f>
        <v>36</v>
      </c>
      <c r="P306" s="137"/>
      <c r="Q306" s="137">
        <f>SUM(Q300:Q305)</f>
        <v>100</v>
      </c>
      <c r="R306" s="137"/>
      <c r="S306" s="137">
        <f>SUM(S300:S305)</f>
        <v>486</v>
      </c>
      <c r="T306" s="137"/>
      <c r="U306" s="137">
        <f>SUM(U300:U305)</f>
        <v>963</v>
      </c>
      <c r="V306" s="172"/>
    </row>
    <row r="307" spans="1:26" x14ac:dyDescent="0.25">
      <c r="A307" s="4"/>
      <c r="B307" s="12"/>
      <c r="C307" s="13"/>
      <c r="D307" s="13"/>
      <c r="E307" s="13"/>
      <c r="F307" s="13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2"/>
    </row>
    <row r="308" spans="1:26" x14ac:dyDescent="0.25">
      <c r="A308" s="241" t="s">
        <v>137</v>
      </c>
      <c r="B308" s="241"/>
      <c r="C308" s="241"/>
      <c r="D308" s="241"/>
      <c r="E308" s="241"/>
      <c r="F308" s="241"/>
      <c r="G308" s="241"/>
      <c r="H308" s="241"/>
      <c r="I308" s="241"/>
      <c r="J308" s="241"/>
      <c r="K308" s="241"/>
      <c r="L308" s="241"/>
      <c r="M308" s="241"/>
      <c r="N308" s="241"/>
      <c r="O308" s="241"/>
      <c r="P308" s="241"/>
      <c r="Q308" s="241"/>
      <c r="R308" s="241"/>
      <c r="S308" s="241"/>
      <c r="T308" s="241"/>
      <c r="U308" s="241"/>
      <c r="V308" s="241"/>
      <c r="W308" s="241"/>
      <c r="X308" s="241"/>
      <c r="Y308" s="241"/>
      <c r="Z308" s="241"/>
    </row>
    <row r="309" spans="1:26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6"/>
      <c r="Z309" s="15"/>
    </row>
    <row r="313" spans="1:26" x14ac:dyDescent="0.25">
      <c r="M313" s="11"/>
      <c r="N313" s="11"/>
      <c r="O313" s="11"/>
      <c r="P313" s="11"/>
      <c r="Q313" s="11"/>
      <c r="R313" s="11"/>
      <c r="S313" s="11"/>
    </row>
    <row r="314" spans="1:26" x14ac:dyDescent="0.25">
      <c r="M314" s="11"/>
      <c r="N314" s="11"/>
      <c r="O314" s="11"/>
      <c r="P314" s="11"/>
      <c r="Q314" s="11"/>
      <c r="R314" s="11"/>
      <c r="S314" s="11"/>
    </row>
    <row r="315" spans="1:26" x14ac:dyDescent="0.25">
      <c r="M315" s="11"/>
      <c r="N315" s="11"/>
      <c r="O315" s="11"/>
      <c r="P315" s="11"/>
      <c r="Q315" s="11"/>
      <c r="R315" s="11"/>
      <c r="S315" s="11"/>
    </row>
    <row r="316" spans="1:26" x14ac:dyDescent="0.25">
      <c r="M316" s="11"/>
      <c r="N316" s="11"/>
      <c r="O316" s="11"/>
      <c r="P316" s="11"/>
      <c r="Q316" s="11"/>
      <c r="R316" s="11"/>
      <c r="S316" s="11"/>
    </row>
    <row r="317" spans="1:26" x14ac:dyDescent="0.25">
      <c r="M317" s="11"/>
      <c r="N317" s="11"/>
      <c r="O317" s="11"/>
      <c r="P317" s="11"/>
      <c r="Q317" s="11"/>
      <c r="R317" s="11"/>
      <c r="S317" s="11"/>
    </row>
    <row r="318" spans="1:26" x14ac:dyDescent="0.25">
      <c r="M318" s="11"/>
      <c r="N318" s="11"/>
      <c r="O318" s="11"/>
      <c r="P318" s="11"/>
      <c r="Q318" s="11"/>
      <c r="R318" s="11"/>
      <c r="S318" s="11"/>
    </row>
    <row r="319" spans="1:26" x14ac:dyDescent="0.25">
      <c r="M319" s="11"/>
      <c r="N319" s="11"/>
      <c r="O319" s="11"/>
      <c r="P319" s="11"/>
      <c r="Q319" s="11"/>
      <c r="R319" s="11"/>
      <c r="S319" s="11"/>
    </row>
    <row r="320" spans="1:26" x14ac:dyDescent="0.25">
      <c r="M320" s="11"/>
      <c r="N320" s="11"/>
      <c r="O320" s="11"/>
      <c r="P320" s="11"/>
      <c r="Q320" s="11"/>
      <c r="R320" s="11"/>
      <c r="S320" s="11"/>
    </row>
    <row r="321" spans="1:26" x14ac:dyDescent="0.25">
      <c r="D321" s="197"/>
      <c r="E321" s="197"/>
    </row>
    <row r="326" spans="1:26" x14ac:dyDescent="0.25">
      <c r="V326" s="17"/>
      <c r="W326" s="17"/>
      <c r="X326" s="17"/>
      <c r="Y326" s="18"/>
      <c r="Z326" s="17"/>
    </row>
    <row r="327" spans="1:26" x14ac:dyDescent="0.25">
      <c r="V327" s="17"/>
      <c r="W327" s="17"/>
      <c r="X327" s="17"/>
      <c r="Y327" s="18"/>
      <c r="Z327" s="17"/>
    </row>
    <row r="328" spans="1:26" x14ac:dyDescent="0.2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7"/>
      <c r="W328" s="17"/>
      <c r="X328" s="17"/>
      <c r="Y328" s="18"/>
      <c r="Z328" s="17"/>
    </row>
    <row r="329" spans="1:26" x14ac:dyDescent="0.2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7"/>
      <c r="W329" s="17"/>
      <c r="X329" s="17"/>
      <c r="Y329" s="18"/>
      <c r="Z329" s="17"/>
    </row>
    <row r="330" spans="1:26" x14ac:dyDescent="0.2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7"/>
      <c r="W330" s="17"/>
      <c r="X330" s="17"/>
      <c r="Y330" s="18"/>
      <c r="Z330" s="17"/>
    </row>
    <row r="331" spans="1:26" x14ac:dyDescent="0.2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7"/>
      <c r="W331" s="17"/>
      <c r="X331" s="17"/>
      <c r="Y331" s="18"/>
      <c r="Z331" s="17"/>
    </row>
    <row r="332" spans="1:26" x14ac:dyDescent="0.2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7"/>
      <c r="W332" s="17"/>
      <c r="X332" s="17"/>
      <c r="Y332" s="18"/>
      <c r="Z332" s="17"/>
    </row>
    <row r="333" spans="1:26" x14ac:dyDescent="0.25">
      <c r="A333" s="59" t="s">
        <v>172</v>
      </c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</row>
    <row r="334" spans="1:26" s="48" customFormat="1" x14ac:dyDescent="0.25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</row>
    <row r="335" spans="1:26" s="48" customFormat="1" x14ac:dyDescent="0.25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</row>
    <row r="336" spans="1:26" s="48" customFormat="1" x14ac:dyDescent="0.25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</row>
    <row r="337" spans="1:25" s="48" customFormat="1" x14ac:dyDescent="0.25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</row>
    <row r="338" spans="1:25" s="48" customFormat="1" x14ac:dyDescent="0.25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</row>
    <row r="339" spans="1:25" s="48" customFormat="1" x14ac:dyDescent="0.25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</row>
    <row r="340" spans="1:25" s="48" customFormat="1" x14ac:dyDescent="0.25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</row>
    <row r="341" spans="1:25" s="48" customFormat="1" x14ac:dyDescent="0.25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</row>
    <row r="342" spans="1:25" s="48" customFormat="1" x14ac:dyDescent="0.25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</row>
    <row r="343" spans="1:25" s="48" customFormat="1" x14ac:dyDescent="0.25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</row>
    <row r="344" spans="1:25" s="48" customFormat="1" x14ac:dyDescent="0.25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</row>
    <row r="345" spans="1:25" s="48" customFormat="1" x14ac:dyDescent="0.25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</row>
    <row r="346" spans="1:25" s="48" customFormat="1" x14ac:dyDescent="0.25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</row>
    <row r="347" spans="1:25" s="48" customFormat="1" x14ac:dyDescent="0.25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</row>
    <row r="348" spans="1:25" s="48" customFormat="1" x14ac:dyDescent="0.25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</row>
    <row r="349" spans="1:25" s="48" customFormat="1" x14ac:dyDescent="0.25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</row>
    <row r="350" spans="1:25" s="48" customFormat="1" x14ac:dyDescent="0.25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</row>
    <row r="351" spans="1:25" s="48" customFormat="1" x14ac:dyDescent="0.25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</row>
    <row r="352" spans="1:25" s="48" customFormat="1" x14ac:dyDescent="0.25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</row>
    <row r="353" spans="1:25" s="48" customFormat="1" x14ac:dyDescent="0.25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</row>
    <row r="354" spans="1:25" s="51" customFormat="1" x14ac:dyDescent="0.25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</row>
    <row r="355" spans="1:25" s="51" customFormat="1" x14ac:dyDescent="0.25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</row>
    <row r="356" spans="1:25" s="51" customFormat="1" x14ac:dyDescent="0.25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</row>
    <row r="357" spans="1:25" s="48" customFormat="1" x14ac:dyDescent="0.25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</row>
    <row r="359" spans="1:25" x14ac:dyDescent="0.25">
      <c r="A359" s="64" t="s">
        <v>164</v>
      </c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</row>
    <row r="360" spans="1:25" ht="15.75" thickBot="1" x14ac:dyDescent="0.3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</row>
    <row r="361" spans="1:25" x14ac:dyDescent="0.25">
      <c r="A361" s="158" t="str">
        <f>CONCATENATE(Arkusz18!C2," - ",Arkusz18!B2," r.")</f>
        <v>01.01.2019 - 31.03.2019 r.</v>
      </c>
      <c r="B361" s="159"/>
      <c r="C361" s="159"/>
      <c r="D361" s="159"/>
      <c r="E361" s="159"/>
      <c r="F361" s="159"/>
      <c r="G361" s="159"/>
      <c r="H361" s="159"/>
      <c r="I361" s="160"/>
      <c r="M361" s="158" t="str">
        <f>CONCATENATE(Arkusz18!C2," - ",Arkusz18!B2," r.")</f>
        <v>01.01.2019 - 31.03.2019 r.</v>
      </c>
      <c r="N361" s="159"/>
      <c r="O361" s="159"/>
      <c r="P361" s="159"/>
      <c r="Q361" s="159"/>
      <c r="R361" s="159"/>
      <c r="S361" s="159"/>
      <c r="T361" s="159"/>
      <c r="U361" s="160"/>
    </row>
    <row r="362" spans="1:25" ht="52.5" customHeight="1" x14ac:dyDescent="0.25">
      <c r="A362" s="186" t="s">
        <v>53</v>
      </c>
      <c r="B362" s="187"/>
      <c r="C362" s="188"/>
      <c r="D362" s="166" t="s">
        <v>54</v>
      </c>
      <c r="E362" s="170"/>
      <c r="F362" s="166" t="s">
        <v>55</v>
      </c>
      <c r="G362" s="170"/>
      <c r="H362" s="166" t="s">
        <v>51</v>
      </c>
      <c r="I362" s="167"/>
      <c r="M362" s="186" t="s">
        <v>53</v>
      </c>
      <c r="N362" s="187"/>
      <c r="O362" s="188"/>
      <c r="P362" s="166" t="s">
        <v>56</v>
      </c>
      <c r="Q362" s="170"/>
      <c r="R362" s="166" t="s">
        <v>55</v>
      </c>
      <c r="S362" s="170"/>
      <c r="T362" s="166" t="s">
        <v>51</v>
      </c>
      <c r="U362" s="167"/>
    </row>
    <row r="363" spans="1:25" x14ac:dyDescent="0.25">
      <c r="A363" s="189"/>
      <c r="B363" s="190"/>
      <c r="C363" s="191"/>
      <c r="D363" s="168"/>
      <c r="E363" s="171"/>
      <c r="F363" s="168"/>
      <c r="G363" s="171"/>
      <c r="H363" s="168"/>
      <c r="I363" s="169"/>
      <c r="M363" s="189"/>
      <c r="N363" s="190"/>
      <c r="O363" s="191"/>
      <c r="P363" s="168"/>
      <c r="Q363" s="171"/>
      <c r="R363" s="168"/>
      <c r="S363" s="171"/>
      <c r="T363" s="168"/>
      <c r="U363" s="169"/>
    </row>
    <row r="364" spans="1:25" x14ac:dyDescent="0.25">
      <c r="A364" s="183" t="str">
        <f>Arkusz4!B2</f>
        <v>NIEMCY</v>
      </c>
      <c r="B364" s="184"/>
      <c r="C364" s="184"/>
      <c r="D364" s="178">
        <f>Arkusz4!C2</f>
        <v>475</v>
      </c>
      <c r="E364" s="178"/>
      <c r="F364" s="178">
        <f>Arkusz4!D2</f>
        <v>416</v>
      </c>
      <c r="G364" s="178"/>
      <c r="H364" s="178">
        <f>Arkusz4!E2</f>
        <v>137</v>
      </c>
      <c r="I364" s="178"/>
      <c r="M364" s="183" t="str">
        <f>Arkusz5!B2</f>
        <v>NIEMCY</v>
      </c>
      <c r="N364" s="184"/>
      <c r="O364" s="184"/>
      <c r="P364" s="178">
        <f>Arkusz5!C2</f>
        <v>12</v>
      </c>
      <c r="Q364" s="178"/>
      <c r="R364" s="178">
        <f>Arkusz5!D2</f>
        <v>8</v>
      </c>
      <c r="S364" s="178"/>
      <c r="T364" s="178">
        <f>Arkusz5!E2</f>
        <v>6</v>
      </c>
      <c r="U364" s="185"/>
    </row>
    <row r="365" spans="1:25" x14ac:dyDescent="0.25">
      <c r="A365" s="226" t="str">
        <f>Arkusz4!B3</f>
        <v>FRANCJA</v>
      </c>
      <c r="B365" s="227"/>
      <c r="C365" s="227"/>
      <c r="D365" s="198">
        <f>Arkusz4!C3</f>
        <v>308</v>
      </c>
      <c r="E365" s="198"/>
      <c r="F365" s="198">
        <f>Arkusz4!D3</f>
        <v>214</v>
      </c>
      <c r="G365" s="198"/>
      <c r="H365" s="198">
        <f>Arkusz4!E3</f>
        <v>22</v>
      </c>
      <c r="I365" s="198"/>
      <c r="M365" s="226" t="str">
        <f>Arkusz5!B3</f>
        <v>BUŁGARIA</v>
      </c>
      <c r="N365" s="227"/>
      <c r="O365" s="227"/>
      <c r="P365" s="198">
        <f>Arkusz5!C3</f>
        <v>9</v>
      </c>
      <c r="Q365" s="198"/>
      <c r="R365" s="198">
        <f>Arkusz5!D3</f>
        <v>8</v>
      </c>
      <c r="S365" s="198"/>
      <c r="T365" s="198">
        <f>Arkusz5!E3</f>
        <v>0</v>
      </c>
      <c r="U365" s="233"/>
    </row>
    <row r="366" spans="1:25" x14ac:dyDescent="0.25">
      <c r="A366" s="183" t="str">
        <f>Arkusz4!B4</f>
        <v>BELGIA</v>
      </c>
      <c r="B366" s="184"/>
      <c r="C366" s="184"/>
      <c r="D366" s="178">
        <f>Arkusz4!C4</f>
        <v>57</v>
      </c>
      <c r="E366" s="178"/>
      <c r="F366" s="178">
        <f>Arkusz4!D4</f>
        <v>45</v>
      </c>
      <c r="G366" s="178"/>
      <c r="H366" s="178">
        <f>Arkusz4!E4</f>
        <v>1</v>
      </c>
      <c r="I366" s="178"/>
      <c r="M366" s="183" t="str">
        <f>Arkusz5!B4</f>
        <v>FRANCJA</v>
      </c>
      <c r="N366" s="184"/>
      <c r="O366" s="184"/>
      <c r="P366" s="178">
        <f>Arkusz5!C4</f>
        <v>9</v>
      </c>
      <c r="Q366" s="178"/>
      <c r="R366" s="178">
        <f>Arkusz5!D4</f>
        <v>10</v>
      </c>
      <c r="S366" s="178"/>
      <c r="T366" s="178">
        <f>Arkusz5!E4</f>
        <v>2</v>
      </c>
      <c r="U366" s="185"/>
    </row>
    <row r="367" spans="1:25" x14ac:dyDescent="0.25">
      <c r="A367" s="226" t="str">
        <f>Arkusz4!B5</f>
        <v>SZWECJA</v>
      </c>
      <c r="B367" s="227"/>
      <c r="C367" s="227"/>
      <c r="D367" s="198">
        <f>Arkusz4!C5</f>
        <v>51</v>
      </c>
      <c r="E367" s="198"/>
      <c r="F367" s="198">
        <f>Arkusz4!D5</f>
        <v>40</v>
      </c>
      <c r="G367" s="198"/>
      <c r="H367" s="198">
        <f>Arkusz4!E5</f>
        <v>7</v>
      </c>
      <c r="I367" s="198"/>
      <c r="M367" s="226" t="str">
        <f>Arkusz5!B5</f>
        <v>GRECJA</v>
      </c>
      <c r="N367" s="227"/>
      <c r="O367" s="227"/>
      <c r="P367" s="198">
        <f>Arkusz5!C5</f>
        <v>7</v>
      </c>
      <c r="Q367" s="198"/>
      <c r="R367" s="198">
        <f>Arkusz5!D5</f>
        <v>0</v>
      </c>
      <c r="S367" s="198"/>
      <c r="T367" s="198">
        <f>Arkusz5!E5</f>
        <v>0</v>
      </c>
      <c r="U367" s="233"/>
    </row>
    <row r="368" spans="1:25" x14ac:dyDescent="0.25">
      <c r="A368" s="183" t="str">
        <f>Arkusz4!B6</f>
        <v>NIDERLANDY</v>
      </c>
      <c r="B368" s="184"/>
      <c r="C368" s="184"/>
      <c r="D368" s="178">
        <f>Arkusz4!C6</f>
        <v>39</v>
      </c>
      <c r="E368" s="178"/>
      <c r="F368" s="178">
        <f>Arkusz4!D6</f>
        <v>39</v>
      </c>
      <c r="G368" s="178"/>
      <c r="H368" s="178">
        <f>Arkusz4!E6</f>
        <v>6</v>
      </c>
      <c r="I368" s="178"/>
      <c r="M368" s="183" t="str">
        <f>Arkusz5!B6</f>
        <v>WŁOCHY</v>
      </c>
      <c r="N368" s="184"/>
      <c r="O368" s="184"/>
      <c r="P368" s="178">
        <f>Arkusz5!C6</f>
        <v>2</v>
      </c>
      <c r="Q368" s="178"/>
      <c r="R368" s="178">
        <f>Arkusz5!D6</f>
        <v>2</v>
      </c>
      <c r="S368" s="178"/>
      <c r="T368" s="178">
        <f>Arkusz5!E6</f>
        <v>0</v>
      </c>
      <c r="U368" s="185"/>
    </row>
    <row r="369" spans="1:26" ht="15.75" thickBot="1" x14ac:dyDescent="0.3">
      <c r="A369" s="228" t="str">
        <f>Arkusz4!B7</f>
        <v>Pozostałe</v>
      </c>
      <c r="B369" s="229"/>
      <c r="C369" s="229"/>
      <c r="D369" s="179">
        <f>Arkusz4!C7</f>
        <v>81</v>
      </c>
      <c r="E369" s="179"/>
      <c r="F369" s="179">
        <f>Arkusz4!D7</f>
        <v>57</v>
      </c>
      <c r="G369" s="179"/>
      <c r="H369" s="179">
        <f>Arkusz4!E7</f>
        <v>25</v>
      </c>
      <c r="I369" s="179"/>
      <c r="M369" s="228" t="str">
        <f>Arkusz5!B7</f>
        <v>Pozostałe</v>
      </c>
      <c r="N369" s="229"/>
      <c r="O369" s="229"/>
      <c r="P369" s="179">
        <f>Arkusz5!C7</f>
        <v>7</v>
      </c>
      <c r="Q369" s="179"/>
      <c r="R369" s="179">
        <f>Arkusz5!D7</f>
        <v>3</v>
      </c>
      <c r="S369" s="179"/>
      <c r="T369" s="179">
        <f>Arkusz5!E7</f>
        <v>0</v>
      </c>
      <c r="U369" s="260"/>
    </row>
    <row r="370" spans="1:26" ht="15.75" thickBot="1" x14ac:dyDescent="0.3">
      <c r="A370" s="173" t="s">
        <v>66</v>
      </c>
      <c r="B370" s="174"/>
      <c r="C370" s="174"/>
      <c r="D370" s="137">
        <f>SUM(D364:E369)</f>
        <v>1011</v>
      </c>
      <c r="E370" s="137"/>
      <c r="F370" s="137">
        <f>SUM(F364:G369)</f>
        <v>811</v>
      </c>
      <c r="G370" s="137"/>
      <c r="H370" s="137">
        <f>SUM(H364:I369)</f>
        <v>198</v>
      </c>
      <c r="I370" s="172"/>
      <c r="M370" s="173" t="s">
        <v>66</v>
      </c>
      <c r="N370" s="174"/>
      <c r="O370" s="174"/>
      <c r="P370" s="137">
        <f>SUM(P364:Q369)</f>
        <v>46</v>
      </c>
      <c r="Q370" s="137"/>
      <c r="R370" s="137">
        <f t="shared" ref="R370" si="11">SUM(R364:S369)</f>
        <v>31</v>
      </c>
      <c r="S370" s="137"/>
      <c r="T370" s="137">
        <f>SUM(T364:U369)</f>
        <v>8</v>
      </c>
      <c r="U370" s="172"/>
    </row>
    <row r="372" spans="1:26" x14ac:dyDescent="0.25">
      <c r="A372" s="59" t="s">
        <v>175</v>
      </c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</row>
    <row r="373" spans="1:26" x14ac:dyDescent="0.25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</row>
    <row r="374" spans="1:26" x14ac:dyDescent="0.25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</row>
    <row r="375" spans="1:26" x14ac:dyDescent="0.25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</row>
    <row r="376" spans="1:26" x14ac:dyDescent="0.25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</row>
    <row r="377" spans="1:26" x14ac:dyDescent="0.25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</row>
    <row r="378" spans="1:26" x14ac:dyDescent="0.25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</row>
    <row r="379" spans="1:26" x14ac:dyDescent="0.25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</row>
    <row r="381" spans="1:26" x14ac:dyDescent="0.25">
      <c r="A381" s="241" t="s">
        <v>65</v>
      </c>
      <c r="B381" s="241"/>
      <c r="C381" s="241"/>
      <c r="D381" s="241"/>
      <c r="E381" s="241"/>
      <c r="F381" s="241"/>
      <c r="G381" s="241"/>
      <c r="H381" s="241"/>
      <c r="I381" s="241"/>
      <c r="J381" s="241"/>
      <c r="K381" s="241"/>
      <c r="L381" s="241"/>
      <c r="M381" s="241"/>
      <c r="N381" s="241"/>
      <c r="O381" s="241"/>
      <c r="P381" s="241"/>
      <c r="Q381" s="241"/>
      <c r="R381" s="241"/>
      <c r="S381" s="241"/>
      <c r="T381" s="241"/>
      <c r="U381" s="241"/>
      <c r="V381" s="241"/>
      <c r="W381" s="241"/>
      <c r="X381" s="241"/>
      <c r="Y381" s="241"/>
      <c r="Z381" s="241"/>
    </row>
    <row r="382" spans="1:26" x14ac:dyDescent="0.2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</row>
    <row r="383" spans="1:26" x14ac:dyDescent="0.25">
      <c r="A383" s="64" t="s">
        <v>165</v>
      </c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</row>
    <row r="384" spans="1:26" ht="15.75" thickBot="1" x14ac:dyDescent="0.3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</row>
    <row r="385" spans="3:25" x14ac:dyDescent="0.25">
      <c r="C385" s="134" t="s">
        <v>0</v>
      </c>
      <c r="D385" s="111"/>
      <c r="E385" s="111"/>
      <c r="F385" s="111"/>
      <c r="G385" s="194" t="str">
        <f>CONCATENATE(Arkusz18!A2," - ",Arkusz18!B2," r.")</f>
        <v>01.03.2019 - 31.03.2019 r.</v>
      </c>
      <c r="H385" s="194"/>
      <c r="I385" s="194"/>
      <c r="J385" s="194"/>
      <c r="K385" s="194"/>
      <c r="L385" s="194"/>
      <c r="M385" s="194"/>
      <c r="N385" s="194"/>
      <c r="O385" s="194"/>
      <c r="P385" s="194"/>
      <c r="Q385" s="194"/>
      <c r="R385" s="194"/>
      <c r="S385" s="194"/>
      <c r="T385" s="194"/>
      <c r="U385" s="195"/>
    </row>
    <row r="386" spans="3:25" ht="73.5" customHeight="1" x14ac:dyDescent="0.25">
      <c r="C386" s="135"/>
      <c r="D386" s="136"/>
      <c r="E386" s="136"/>
      <c r="F386" s="136"/>
      <c r="G386" s="221" t="s">
        <v>57</v>
      </c>
      <c r="H386" s="222"/>
      <c r="I386" s="223"/>
      <c r="J386" s="221" t="s">
        <v>58</v>
      </c>
      <c r="K386" s="222"/>
      <c r="L386" s="223"/>
      <c r="M386" s="221" t="s">
        <v>59</v>
      </c>
      <c r="N386" s="222"/>
      <c r="O386" s="223"/>
      <c r="P386" s="221" t="s">
        <v>68</v>
      </c>
      <c r="Q386" s="222"/>
      <c r="R386" s="223"/>
      <c r="S386" s="221" t="s">
        <v>60</v>
      </c>
      <c r="T386" s="222"/>
      <c r="U386" s="234"/>
    </row>
    <row r="387" spans="3:25" x14ac:dyDescent="0.25">
      <c r="C387" s="231" t="str">
        <f>Arkusz6!B2</f>
        <v>ROSJA</v>
      </c>
      <c r="D387" s="232"/>
      <c r="E387" s="232"/>
      <c r="F387" s="232"/>
      <c r="G387" s="128">
        <f>Arkusz6!C2</f>
        <v>1</v>
      </c>
      <c r="H387" s="128"/>
      <c r="I387" s="128"/>
      <c r="J387" s="128">
        <f>Arkusz6!D2</f>
        <v>1</v>
      </c>
      <c r="K387" s="128"/>
      <c r="L387" s="128"/>
      <c r="M387" s="128">
        <f>Arkusz6!E2</f>
        <v>0</v>
      </c>
      <c r="N387" s="128"/>
      <c r="O387" s="128"/>
      <c r="P387" s="128">
        <f>Arkusz6!F2</f>
        <v>82</v>
      </c>
      <c r="Q387" s="128"/>
      <c r="R387" s="128"/>
      <c r="S387" s="128">
        <f>Arkusz6!G2</f>
        <v>42</v>
      </c>
      <c r="T387" s="128"/>
      <c r="U387" s="128"/>
    </row>
    <row r="388" spans="3:25" x14ac:dyDescent="0.25">
      <c r="C388" s="224" t="str">
        <f>Arkusz6!B3</f>
        <v>UKRAINA</v>
      </c>
      <c r="D388" s="225"/>
      <c r="E388" s="225"/>
      <c r="F388" s="225"/>
      <c r="G388" s="230">
        <f>Arkusz6!C3</f>
        <v>0</v>
      </c>
      <c r="H388" s="230"/>
      <c r="I388" s="230"/>
      <c r="J388" s="230">
        <f>Arkusz6!D3</f>
        <v>0</v>
      </c>
      <c r="K388" s="230"/>
      <c r="L388" s="230"/>
      <c r="M388" s="230">
        <f>Arkusz6!E3</f>
        <v>0</v>
      </c>
      <c r="N388" s="230"/>
      <c r="O388" s="230"/>
      <c r="P388" s="230">
        <f>Arkusz6!F3</f>
        <v>27</v>
      </c>
      <c r="Q388" s="230"/>
      <c r="R388" s="230"/>
      <c r="S388" s="230">
        <f>Arkusz6!G3</f>
        <v>13</v>
      </c>
      <c r="T388" s="230"/>
      <c r="U388" s="230"/>
    </row>
    <row r="389" spans="3:25" x14ac:dyDescent="0.25">
      <c r="C389" s="231" t="str">
        <f>Arkusz6!B4</f>
        <v>TADŻYKISTAN</v>
      </c>
      <c r="D389" s="232"/>
      <c r="E389" s="232"/>
      <c r="F389" s="232"/>
      <c r="G389" s="128">
        <f>Arkusz6!C4</f>
        <v>3</v>
      </c>
      <c r="H389" s="128"/>
      <c r="I389" s="128"/>
      <c r="J389" s="128">
        <f>Arkusz6!D4</f>
        <v>5</v>
      </c>
      <c r="K389" s="128"/>
      <c r="L389" s="128"/>
      <c r="M389" s="128">
        <f>Arkusz6!E4</f>
        <v>0</v>
      </c>
      <c r="N389" s="128"/>
      <c r="O389" s="128"/>
      <c r="P389" s="128">
        <f>Arkusz6!F4</f>
        <v>11</v>
      </c>
      <c r="Q389" s="128"/>
      <c r="R389" s="128"/>
      <c r="S389" s="128">
        <f>Arkusz6!G4</f>
        <v>4</v>
      </c>
      <c r="T389" s="128"/>
      <c r="U389" s="128"/>
    </row>
    <row r="390" spans="3:25" x14ac:dyDescent="0.25">
      <c r="C390" s="224" t="str">
        <f>Arkusz6!B5</f>
        <v>ARMENIA</v>
      </c>
      <c r="D390" s="225"/>
      <c r="E390" s="225"/>
      <c r="F390" s="225"/>
      <c r="G390" s="230">
        <f>Arkusz6!C5</f>
        <v>0</v>
      </c>
      <c r="H390" s="230"/>
      <c r="I390" s="230"/>
      <c r="J390" s="230">
        <f>Arkusz6!D5</f>
        <v>0</v>
      </c>
      <c r="K390" s="230"/>
      <c r="L390" s="230"/>
      <c r="M390" s="230">
        <f>Arkusz6!E5</f>
        <v>0</v>
      </c>
      <c r="N390" s="230"/>
      <c r="O390" s="230"/>
      <c r="P390" s="230">
        <f>Arkusz6!F5</f>
        <v>3</v>
      </c>
      <c r="Q390" s="230"/>
      <c r="R390" s="230"/>
      <c r="S390" s="230">
        <f>Arkusz6!G5</f>
        <v>7</v>
      </c>
      <c r="T390" s="230"/>
      <c r="U390" s="230"/>
    </row>
    <row r="391" spans="3:25" x14ac:dyDescent="0.25">
      <c r="C391" s="231" t="str">
        <f>Arkusz6!B6</f>
        <v>AZERBEJDŻAN</v>
      </c>
      <c r="D391" s="232"/>
      <c r="E391" s="232"/>
      <c r="F391" s="232"/>
      <c r="G391" s="128">
        <f>Arkusz6!C6</f>
        <v>0</v>
      </c>
      <c r="H391" s="128"/>
      <c r="I391" s="128"/>
      <c r="J391" s="128">
        <f>Arkusz6!D6</f>
        <v>0</v>
      </c>
      <c r="K391" s="128"/>
      <c r="L391" s="128"/>
      <c r="M391" s="128">
        <f>Arkusz6!E6</f>
        <v>0</v>
      </c>
      <c r="N391" s="128"/>
      <c r="O391" s="128"/>
      <c r="P391" s="128">
        <f>Arkusz6!F6</f>
        <v>8</v>
      </c>
      <c r="Q391" s="128"/>
      <c r="R391" s="128"/>
      <c r="S391" s="128">
        <f>Arkusz6!G6</f>
        <v>0</v>
      </c>
      <c r="T391" s="128"/>
      <c r="U391" s="128"/>
    </row>
    <row r="392" spans="3:25" ht="15.75" thickBot="1" x14ac:dyDescent="0.3">
      <c r="C392" s="130" t="str">
        <f>Arkusz6!B7</f>
        <v>Pozostałe</v>
      </c>
      <c r="D392" s="131"/>
      <c r="E392" s="131"/>
      <c r="F392" s="131"/>
      <c r="G392" s="129">
        <f>Arkusz6!C7</f>
        <v>15</v>
      </c>
      <c r="H392" s="129"/>
      <c r="I392" s="129"/>
      <c r="J392" s="129">
        <f>Arkusz6!D7</f>
        <v>5</v>
      </c>
      <c r="K392" s="129"/>
      <c r="L392" s="129"/>
      <c r="M392" s="129">
        <f>Arkusz6!E7</f>
        <v>0</v>
      </c>
      <c r="N392" s="129"/>
      <c r="O392" s="129"/>
      <c r="P392" s="129">
        <f>Arkusz6!F7</f>
        <v>14</v>
      </c>
      <c r="Q392" s="129"/>
      <c r="R392" s="129"/>
      <c r="S392" s="129">
        <f>Arkusz6!G7</f>
        <v>19</v>
      </c>
      <c r="T392" s="129"/>
      <c r="U392" s="129"/>
    </row>
    <row r="393" spans="3:25" ht="15.75" thickBot="1" x14ac:dyDescent="0.3">
      <c r="C393" s="132" t="s">
        <v>1</v>
      </c>
      <c r="D393" s="133"/>
      <c r="E393" s="133"/>
      <c r="F393" s="133"/>
      <c r="G393" s="82">
        <f>SUM(G387:I392)</f>
        <v>19</v>
      </c>
      <c r="H393" s="82"/>
      <c r="I393" s="82"/>
      <c r="J393" s="82">
        <f t="shared" ref="J393" si="12">SUM(J387:L392)</f>
        <v>11</v>
      </c>
      <c r="K393" s="82"/>
      <c r="L393" s="82"/>
      <c r="M393" s="82">
        <f t="shared" ref="M393" si="13">SUM(M387:O392)</f>
        <v>0</v>
      </c>
      <c r="N393" s="82"/>
      <c r="O393" s="82"/>
      <c r="P393" s="82">
        <f t="shared" ref="P393" si="14">SUM(P387:R392)</f>
        <v>145</v>
      </c>
      <c r="Q393" s="82"/>
      <c r="R393" s="82"/>
      <c r="S393" s="82">
        <f>SUM(S387:U392)</f>
        <v>85</v>
      </c>
      <c r="T393" s="82"/>
      <c r="U393" s="83"/>
    </row>
    <row r="396" spans="3:25" s="48" customFormat="1" x14ac:dyDescent="0.25">
      <c r="Y396" s="6"/>
    </row>
    <row r="397" spans="3:25" s="48" customFormat="1" x14ac:dyDescent="0.25">
      <c r="Y397" s="6"/>
    </row>
    <row r="398" spans="3:25" s="48" customFormat="1" ht="15.75" thickBot="1" x14ac:dyDescent="0.3">
      <c r="Y398" s="6"/>
    </row>
    <row r="399" spans="3:25" x14ac:dyDescent="0.25">
      <c r="C399" s="134" t="s">
        <v>0</v>
      </c>
      <c r="D399" s="111"/>
      <c r="E399" s="111"/>
      <c r="F399" s="111"/>
      <c r="G399" s="194" t="str">
        <f>CONCATENATE(Arkusz18!C2," - ",Arkusz18!B2," r.")</f>
        <v>01.01.2019 - 31.03.2019 r.</v>
      </c>
      <c r="H399" s="194"/>
      <c r="I399" s="194"/>
      <c r="J399" s="194"/>
      <c r="K399" s="194"/>
      <c r="L399" s="194"/>
      <c r="M399" s="194"/>
      <c r="N399" s="194"/>
      <c r="O399" s="194"/>
      <c r="P399" s="194"/>
      <c r="Q399" s="194"/>
      <c r="R399" s="194"/>
      <c r="S399" s="194"/>
      <c r="T399" s="194"/>
      <c r="U399" s="195"/>
    </row>
    <row r="400" spans="3:25" ht="71.25" customHeight="1" x14ac:dyDescent="0.25">
      <c r="C400" s="135"/>
      <c r="D400" s="136"/>
      <c r="E400" s="136"/>
      <c r="F400" s="136"/>
      <c r="G400" s="221" t="s">
        <v>57</v>
      </c>
      <c r="H400" s="222"/>
      <c r="I400" s="223"/>
      <c r="J400" s="221" t="s">
        <v>58</v>
      </c>
      <c r="K400" s="222"/>
      <c r="L400" s="223"/>
      <c r="M400" s="221" t="s">
        <v>59</v>
      </c>
      <c r="N400" s="222"/>
      <c r="O400" s="223"/>
      <c r="P400" s="221" t="s">
        <v>68</v>
      </c>
      <c r="Q400" s="222"/>
      <c r="R400" s="223"/>
      <c r="S400" s="221" t="s">
        <v>60</v>
      </c>
      <c r="T400" s="222"/>
      <c r="U400" s="234"/>
    </row>
    <row r="401" spans="1:25" x14ac:dyDescent="0.25">
      <c r="C401" s="231" t="str">
        <f>Arkusz7!B2</f>
        <v>ROSJA</v>
      </c>
      <c r="D401" s="232"/>
      <c r="E401" s="232"/>
      <c r="F401" s="232"/>
      <c r="G401" s="128">
        <f>Arkusz7!C2</f>
        <v>4</v>
      </c>
      <c r="H401" s="128"/>
      <c r="I401" s="128"/>
      <c r="J401" s="128">
        <f>Arkusz7!D2</f>
        <v>31</v>
      </c>
      <c r="K401" s="128"/>
      <c r="L401" s="128"/>
      <c r="M401" s="128">
        <f>Arkusz7!E2</f>
        <v>1</v>
      </c>
      <c r="N401" s="128"/>
      <c r="O401" s="128"/>
      <c r="P401" s="128">
        <f>Arkusz7!F2</f>
        <v>312</v>
      </c>
      <c r="Q401" s="128"/>
      <c r="R401" s="128"/>
      <c r="S401" s="128">
        <f>Arkusz7!G2</f>
        <v>248</v>
      </c>
      <c r="T401" s="128"/>
      <c r="U401" s="128"/>
    </row>
    <row r="402" spans="1:25" x14ac:dyDescent="0.25">
      <c r="C402" s="224" t="str">
        <f>Arkusz7!B3</f>
        <v>UKRAINA</v>
      </c>
      <c r="D402" s="225"/>
      <c r="E402" s="225"/>
      <c r="F402" s="225"/>
      <c r="G402" s="230">
        <f>Arkusz7!C3</f>
        <v>0</v>
      </c>
      <c r="H402" s="230"/>
      <c r="I402" s="230"/>
      <c r="J402" s="230">
        <f>Arkusz7!D3</f>
        <v>2</v>
      </c>
      <c r="K402" s="230"/>
      <c r="L402" s="230"/>
      <c r="M402" s="230">
        <f>Arkusz7!E3</f>
        <v>0</v>
      </c>
      <c r="N402" s="230"/>
      <c r="O402" s="230"/>
      <c r="P402" s="230">
        <f>Arkusz7!F3</f>
        <v>81</v>
      </c>
      <c r="Q402" s="230"/>
      <c r="R402" s="230"/>
      <c r="S402" s="230">
        <f>Arkusz7!G3</f>
        <v>24</v>
      </c>
      <c r="T402" s="230"/>
      <c r="U402" s="230"/>
    </row>
    <row r="403" spans="1:25" x14ac:dyDescent="0.25">
      <c r="C403" s="231" t="str">
        <f>Arkusz7!B4</f>
        <v>TADŻYKISTAN</v>
      </c>
      <c r="D403" s="232"/>
      <c r="E403" s="232"/>
      <c r="F403" s="232"/>
      <c r="G403" s="128">
        <f>Arkusz7!C4</f>
        <v>4</v>
      </c>
      <c r="H403" s="128"/>
      <c r="I403" s="128"/>
      <c r="J403" s="128">
        <f>Arkusz7!D4</f>
        <v>5</v>
      </c>
      <c r="K403" s="128"/>
      <c r="L403" s="128"/>
      <c r="M403" s="128">
        <f>Arkusz7!E4</f>
        <v>0</v>
      </c>
      <c r="N403" s="128"/>
      <c r="O403" s="128"/>
      <c r="P403" s="128">
        <f>Arkusz7!F4</f>
        <v>23</v>
      </c>
      <c r="Q403" s="128"/>
      <c r="R403" s="128"/>
      <c r="S403" s="128">
        <f>Arkusz7!G4</f>
        <v>5</v>
      </c>
      <c r="T403" s="128"/>
      <c r="U403" s="128"/>
    </row>
    <row r="404" spans="1:25" x14ac:dyDescent="0.25">
      <c r="C404" s="224" t="str">
        <f>Arkusz7!B5</f>
        <v>ARMENIA</v>
      </c>
      <c r="D404" s="225"/>
      <c r="E404" s="225"/>
      <c r="F404" s="225"/>
      <c r="G404" s="230">
        <f>Arkusz7!C5</f>
        <v>0</v>
      </c>
      <c r="H404" s="230"/>
      <c r="I404" s="230"/>
      <c r="J404" s="230">
        <f>Arkusz7!D5</f>
        <v>0</v>
      </c>
      <c r="K404" s="230"/>
      <c r="L404" s="230"/>
      <c r="M404" s="230">
        <f>Arkusz7!E5</f>
        <v>0</v>
      </c>
      <c r="N404" s="230"/>
      <c r="O404" s="230"/>
      <c r="P404" s="230">
        <f>Arkusz7!F5</f>
        <v>19</v>
      </c>
      <c r="Q404" s="230"/>
      <c r="R404" s="230"/>
      <c r="S404" s="230">
        <f>Arkusz7!G5</f>
        <v>9</v>
      </c>
      <c r="T404" s="230"/>
      <c r="U404" s="230"/>
    </row>
    <row r="405" spans="1:25" x14ac:dyDescent="0.25">
      <c r="C405" s="231" t="str">
        <f>Arkusz7!B6</f>
        <v>KIRGISTAN</v>
      </c>
      <c r="D405" s="232"/>
      <c r="E405" s="232"/>
      <c r="F405" s="232"/>
      <c r="G405" s="128">
        <f>Arkusz7!C6</f>
        <v>0</v>
      </c>
      <c r="H405" s="128"/>
      <c r="I405" s="128"/>
      <c r="J405" s="128">
        <f>Arkusz7!D6</f>
        <v>0</v>
      </c>
      <c r="K405" s="128"/>
      <c r="L405" s="128"/>
      <c r="M405" s="128">
        <f>Arkusz7!E6</f>
        <v>0</v>
      </c>
      <c r="N405" s="128"/>
      <c r="O405" s="128"/>
      <c r="P405" s="128">
        <f>Arkusz7!F6</f>
        <v>14</v>
      </c>
      <c r="Q405" s="128"/>
      <c r="R405" s="128"/>
      <c r="S405" s="128">
        <f>Arkusz7!G6</f>
        <v>5</v>
      </c>
      <c r="T405" s="128"/>
      <c r="U405" s="128"/>
    </row>
    <row r="406" spans="1:25" ht="15.75" thickBot="1" x14ac:dyDescent="0.3">
      <c r="C406" s="130" t="str">
        <f>Arkusz7!B7</f>
        <v>Pozostałe</v>
      </c>
      <c r="D406" s="131"/>
      <c r="E406" s="131"/>
      <c r="F406" s="131"/>
      <c r="G406" s="129">
        <f>Arkusz7!C7</f>
        <v>27</v>
      </c>
      <c r="H406" s="129"/>
      <c r="I406" s="129"/>
      <c r="J406" s="129">
        <f>Arkusz7!D7</f>
        <v>12</v>
      </c>
      <c r="K406" s="129"/>
      <c r="L406" s="129"/>
      <c r="M406" s="129">
        <f>Arkusz7!E7</f>
        <v>0</v>
      </c>
      <c r="N406" s="129"/>
      <c r="O406" s="129"/>
      <c r="P406" s="129">
        <f>Arkusz7!F7</f>
        <v>66</v>
      </c>
      <c r="Q406" s="129"/>
      <c r="R406" s="129"/>
      <c r="S406" s="129">
        <f>Arkusz7!G7</f>
        <v>65</v>
      </c>
      <c r="T406" s="129"/>
      <c r="U406" s="129"/>
    </row>
    <row r="407" spans="1:25" ht="15.75" thickBot="1" x14ac:dyDescent="0.3">
      <c r="C407" s="132" t="s">
        <v>1</v>
      </c>
      <c r="D407" s="133"/>
      <c r="E407" s="133"/>
      <c r="F407" s="133"/>
      <c r="G407" s="82">
        <f>SUM(G401:I406)</f>
        <v>35</v>
      </c>
      <c r="H407" s="82"/>
      <c r="I407" s="82"/>
      <c r="J407" s="82">
        <f t="shared" ref="J407" si="15">SUM(J401:L406)</f>
        <v>50</v>
      </c>
      <c r="K407" s="82"/>
      <c r="L407" s="82"/>
      <c r="M407" s="82">
        <f t="shared" ref="M407" si="16">SUM(M401:O406)</f>
        <v>1</v>
      </c>
      <c r="N407" s="82"/>
      <c r="O407" s="82"/>
      <c r="P407" s="82">
        <f t="shared" ref="P407" si="17">SUM(P401:R406)</f>
        <v>515</v>
      </c>
      <c r="Q407" s="82"/>
      <c r="R407" s="82"/>
      <c r="S407" s="82">
        <f>SUM(S401:U406)</f>
        <v>356</v>
      </c>
      <c r="T407" s="82"/>
      <c r="U407" s="83"/>
    </row>
    <row r="410" spans="1:25" x14ac:dyDescent="0.25">
      <c r="A410" s="59" t="s">
        <v>173</v>
      </c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</row>
    <row r="411" spans="1:25" x14ac:dyDescent="0.25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</row>
    <row r="412" spans="1:25" x14ac:dyDescent="0.25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</row>
    <row r="413" spans="1:25" x14ac:dyDescent="0.25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</row>
    <row r="414" spans="1:25" x14ac:dyDescent="0.25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</row>
    <row r="415" spans="1:25" x14ac:dyDescent="0.25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</row>
    <row r="416" spans="1:25" x14ac:dyDescent="0.25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</row>
    <row r="417" spans="1:25" s="48" customFormat="1" x14ac:dyDescent="0.25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</row>
    <row r="418" spans="1:25" s="51" customFormat="1" x14ac:dyDescent="0.25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</row>
    <row r="419" spans="1:25" s="51" customFormat="1" x14ac:dyDescent="0.25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</row>
    <row r="420" spans="1:25" s="51" customFormat="1" x14ac:dyDescent="0.25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</row>
    <row r="421" spans="1:25" s="52" customFormat="1" x14ac:dyDescent="0.25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</row>
    <row r="424" spans="1:25" x14ac:dyDescent="0.25">
      <c r="A424" s="64" t="s">
        <v>166</v>
      </c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</row>
    <row r="425" spans="1:25" x14ac:dyDescent="0.25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</row>
    <row r="426" spans="1:25" x14ac:dyDescent="0.2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</row>
    <row r="427" spans="1:25" ht="15.75" thickBot="1" x14ac:dyDescent="0.3"/>
    <row r="428" spans="1:25" ht="30" customHeight="1" x14ac:dyDescent="0.25">
      <c r="B428" s="134" t="s">
        <v>8</v>
      </c>
      <c r="C428" s="111"/>
      <c r="D428" s="111"/>
      <c r="E428" s="111"/>
      <c r="F428" s="111"/>
      <c r="G428" s="111"/>
      <c r="H428" s="111"/>
      <c r="I428" s="111"/>
      <c r="J428" s="162" t="str">
        <f>Arkusz8!C6</f>
        <v>25.02.2019 - 03.03.2019</v>
      </c>
      <c r="K428" s="162"/>
      <c r="L428" s="162"/>
      <c r="M428" s="162" t="str">
        <f>Arkusz8!C10</f>
        <v>04.03.2019 - 10.03.2019</v>
      </c>
      <c r="N428" s="162"/>
      <c r="O428" s="162"/>
      <c r="P428" s="162" t="str">
        <f>Arkusz8!C9</f>
        <v>11.03.2019 - 17.03.2019</v>
      </c>
      <c r="Q428" s="162"/>
      <c r="R428" s="162"/>
      <c r="S428" s="162" t="str">
        <f>Arkusz8!C8</f>
        <v>18.03.2019 - 24.03.2019</v>
      </c>
      <c r="T428" s="162"/>
      <c r="U428" s="162"/>
      <c r="V428" s="162" t="str">
        <f>Arkusz8!C7</f>
        <v>25.03.2019 - 31.03.2019</v>
      </c>
      <c r="W428" s="162"/>
      <c r="X428" s="180"/>
    </row>
    <row r="429" spans="1:25" x14ac:dyDescent="0.25">
      <c r="B429" s="244" t="s">
        <v>27</v>
      </c>
      <c r="C429" s="245"/>
      <c r="D429" s="245"/>
      <c r="E429" s="245"/>
      <c r="F429" s="245"/>
      <c r="G429" s="245"/>
      <c r="H429" s="245"/>
      <c r="I429" s="245"/>
      <c r="J429" s="165">
        <f>Arkusz8!A6</f>
        <v>1232</v>
      </c>
      <c r="K429" s="165"/>
      <c r="L429" s="165"/>
      <c r="M429" s="165">
        <f>Arkusz8!A5</f>
        <v>1276</v>
      </c>
      <c r="N429" s="165"/>
      <c r="O429" s="165"/>
      <c r="P429" s="165">
        <f>Arkusz8!A4</f>
        <v>1270</v>
      </c>
      <c r="Q429" s="165"/>
      <c r="R429" s="165"/>
      <c r="S429" s="165">
        <f>Arkusz8!A3</f>
        <v>1292</v>
      </c>
      <c r="T429" s="165"/>
      <c r="U429" s="165"/>
      <c r="V429" s="165">
        <f>Arkusz8!A2</f>
        <v>1307</v>
      </c>
      <c r="W429" s="165"/>
      <c r="X429" s="165"/>
    </row>
    <row r="430" spans="1:25" x14ac:dyDescent="0.25">
      <c r="B430" s="242" t="s">
        <v>5</v>
      </c>
      <c r="C430" s="243"/>
      <c r="D430" s="243"/>
      <c r="E430" s="243"/>
      <c r="F430" s="243"/>
      <c r="G430" s="243"/>
      <c r="H430" s="243"/>
      <c r="I430" s="243"/>
      <c r="J430" s="128">
        <f>Arkusz8!A11</f>
        <v>1650</v>
      </c>
      <c r="K430" s="128"/>
      <c r="L430" s="128"/>
      <c r="M430" s="128">
        <f>Arkusz8!A10</f>
        <v>1643</v>
      </c>
      <c r="N430" s="128"/>
      <c r="O430" s="128"/>
      <c r="P430" s="128">
        <f>Arkusz8!A9</f>
        <v>1641</v>
      </c>
      <c r="Q430" s="128"/>
      <c r="R430" s="128"/>
      <c r="S430" s="128">
        <f>Arkusz8!A8</f>
        <v>1625</v>
      </c>
      <c r="T430" s="128"/>
      <c r="U430" s="128"/>
      <c r="V430" s="128">
        <f>Arkusz8!A7</f>
        <v>1615</v>
      </c>
      <c r="W430" s="128"/>
      <c r="X430" s="128"/>
    </row>
    <row r="431" spans="1:25" x14ac:dyDescent="0.25">
      <c r="B431" s="244" t="s">
        <v>6</v>
      </c>
      <c r="C431" s="245"/>
      <c r="D431" s="245"/>
      <c r="E431" s="245"/>
      <c r="F431" s="245"/>
      <c r="G431" s="245"/>
      <c r="H431" s="245"/>
      <c r="I431" s="245"/>
      <c r="J431" s="165">
        <f>Arkusz8!A16</f>
        <v>51</v>
      </c>
      <c r="K431" s="165"/>
      <c r="L431" s="165"/>
      <c r="M431" s="165">
        <f>Arkusz8!A15</f>
        <v>39</v>
      </c>
      <c r="N431" s="165"/>
      <c r="O431" s="165"/>
      <c r="P431" s="165">
        <f>Arkusz8!A14</f>
        <v>54</v>
      </c>
      <c r="Q431" s="165"/>
      <c r="R431" s="165"/>
      <c r="S431" s="165">
        <f>Arkusz8!A13</f>
        <v>78</v>
      </c>
      <c r="T431" s="165"/>
      <c r="U431" s="165"/>
      <c r="V431" s="165">
        <f>Arkusz8!A12</f>
        <v>26</v>
      </c>
      <c r="W431" s="165"/>
      <c r="X431" s="165"/>
    </row>
    <row r="432" spans="1:25" x14ac:dyDescent="0.25">
      <c r="B432" s="154" t="s">
        <v>7</v>
      </c>
      <c r="C432" s="155"/>
      <c r="D432" s="155"/>
      <c r="E432" s="155"/>
      <c r="F432" s="155"/>
      <c r="G432" s="155"/>
      <c r="H432" s="155"/>
      <c r="I432" s="155"/>
      <c r="J432" s="128">
        <f>Arkusz8!A21</f>
        <v>54</v>
      </c>
      <c r="K432" s="128"/>
      <c r="L432" s="128"/>
      <c r="M432" s="128">
        <f>Arkusz8!A20</f>
        <v>73</v>
      </c>
      <c r="N432" s="128"/>
      <c r="O432" s="128"/>
      <c r="P432" s="128">
        <f>Arkusz8!A19</f>
        <v>55</v>
      </c>
      <c r="Q432" s="128"/>
      <c r="R432" s="128"/>
      <c r="S432" s="128">
        <f>Arkusz8!A18</f>
        <v>71</v>
      </c>
      <c r="T432" s="128"/>
      <c r="U432" s="128"/>
      <c r="V432" s="128">
        <f>Arkusz8!A17</f>
        <v>46</v>
      </c>
      <c r="W432" s="128"/>
      <c r="X432" s="128"/>
    </row>
    <row r="433" spans="2:24" ht="15.75" thickBot="1" x14ac:dyDescent="0.3">
      <c r="B433" s="181" t="s">
        <v>88</v>
      </c>
      <c r="C433" s="182"/>
      <c r="D433" s="182"/>
      <c r="E433" s="182"/>
      <c r="F433" s="182"/>
      <c r="G433" s="182"/>
      <c r="H433" s="182"/>
      <c r="I433" s="182"/>
      <c r="J433" s="161">
        <f>Arkusz8!A26</f>
        <v>2</v>
      </c>
      <c r="K433" s="161"/>
      <c r="L433" s="161"/>
      <c r="M433" s="161">
        <f>Arkusz8!A25</f>
        <v>2</v>
      </c>
      <c r="N433" s="161"/>
      <c r="O433" s="161"/>
      <c r="P433" s="161">
        <f>Arkusz8!A24</f>
        <v>2</v>
      </c>
      <c r="Q433" s="161"/>
      <c r="R433" s="161"/>
      <c r="S433" s="161">
        <f>Arkusz8!A23</f>
        <v>2</v>
      </c>
      <c r="T433" s="161"/>
      <c r="U433" s="161"/>
      <c r="V433" s="161">
        <f>Arkusz8!A22</f>
        <v>2</v>
      </c>
      <c r="W433" s="161"/>
      <c r="X433" s="161"/>
    </row>
    <row r="434" spans="2:24" ht="15.75" thickBot="1" x14ac:dyDescent="0.3">
      <c r="B434" s="150" t="s">
        <v>89</v>
      </c>
      <c r="C434" s="151"/>
      <c r="D434" s="151"/>
      <c r="E434" s="151"/>
      <c r="F434" s="151"/>
      <c r="G434" s="151"/>
      <c r="H434" s="151"/>
      <c r="I434" s="151"/>
      <c r="J434" s="126">
        <f>SUM(J429,J430,J433)</f>
        <v>2884</v>
      </c>
      <c r="K434" s="126"/>
      <c r="L434" s="126"/>
      <c r="M434" s="126">
        <f>SUM(M429,M430,M433)</f>
        <v>2921</v>
      </c>
      <c r="N434" s="126"/>
      <c r="O434" s="126"/>
      <c r="P434" s="126">
        <f>SUM(P429,P430,P433)</f>
        <v>2913</v>
      </c>
      <c r="Q434" s="126"/>
      <c r="R434" s="126"/>
      <c r="S434" s="126">
        <f>SUM(S429,S430,S433)</f>
        <v>2919</v>
      </c>
      <c r="T434" s="126"/>
      <c r="U434" s="126"/>
      <c r="V434" s="126">
        <f>SUM(V429,V430,V433)</f>
        <v>2924</v>
      </c>
      <c r="W434" s="126"/>
      <c r="X434" s="127"/>
    </row>
    <row r="435" spans="2:24" x14ac:dyDescent="0.25">
      <c r="B435" s="22"/>
      <c r="C435" s="22"/>
      <c r="D435" s="22"/>
      <c r="E435" s="22"/>
      <c r="F435" s="22"/>
      <c r="G435" s="22"/>
      <c r="H435" s="22"/>
      <c r="I435" s="22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</row>
    <row r="436" spans="2:24" x14ac:dyDescent="0.25">
      <c r="B436" s="22"/>
      <c r="C436" s="22"/>
      <c r="D436" s="22"/>
      <c r="E436" s="22"/>
      <c r="F436" s="22"/>
      <c r="G436" s="22"/>
      <c r="H436" s="22"/>
      <c r="I436" s="22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301">
        <f>AVERAGE(J434:X434)</f>
        <v>2912.2</v>
      </c>
      <c r="V436" s="301"/>
      <c r="W436" s="301"/>
      <c r="X436" s="23"/>
    </row>
    <row r="437" spans="2:24" x14ac:dyDescent="0.25">
      <c r="B437" s="22"/>
      <c r="C437" s="22"/>
      <c r="D437" s="22"/>
      <c r="E437" s="22"/>
      <c r="F437" s="22"/>
      <c r="G437" s="22"/>
      <c r="H437" s="22"/>
      <c r="I437" s="22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301"/>
      <c r="V437" s="301"/>
      <c r="W437" s="301"/>
      <c r="X437" s="23"/>
    </row>
    <row r="438" spans="2:24" x14ac:dyDescent="0.25">
      <c r="B438" s="22"/>
      <c r="C438" s="22"/>
      <c r="D438" s="22"/>
      <c r="E438" s="22"/>
      <c r="F438" s="22"/>
      <c r="G438" s="22"/>
      <c r="H438" s="22"/>
      <c r="I438" s="22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</row>
    <row r="439" spans="2:24" x14ac:dyDescent="0.25">
      <c r="B439" s="22"/>
      <c r="C439" s="22"/>
      <c r="D439" s="22"/>
      <c r="E439" s="22"/>
      <c r="F439" s="22"/>
      <c r="G439" s="22"/>
      <c r="H439" s="22"/>
      <c r="I439" s="22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</row>
    <row r="453" spans="1:2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1:2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1:25" x14ac:dyDescent="0.25">
      <c r="A455" s="59" t="s">
        <v>174</v>
      </c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</row>
    <row r="456" spans="1:25" x14ac:dyDescent="0.25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</row>
    <row r="457" spans="1:25" x14ac:dyDescent="0.25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</row>
    <row r="458" spans="1:25" x14ac:dyDescent="0.25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</row>
    <row r="459" spans="1:25" x14ac:dyDescent="0.25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</row>
    <row r="460" spans="1:25" x14ac:dyDescent="0.25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</row>
    <row r="461" spans="1:25" x14ac:dyDescent="0.25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</row>
    <row r="462" spans="1:25" x14ac:dyDescent="0.25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</row>
    <row r="463" spans="1:25" x14ac:dyDescent="0.25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</row>
    <row r="464" spans="1:25" x14ac:dyDescent="0.25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</row>
    <row r="467" spans="1:25" x14ac:dyDescent="0.25">
      <c r="A467" s="34" t="s">
        <v>167</v>
      </c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R467" s="35"/>
      <c r="S467" s="35"/>
      <c r="T467" s="35"/>
    </row>
    <row r="468" spans="1:25" x14ac:dyDescent="0.25">
      <c r="P468" s="36"/>
      <c r="Q468" s="36"/>
      <c r="R468" s="35"/>
      <c r="S468" s="35"/>
      <c r="T468" s="35"/>
      <c r="U468" s="36"/>
    </row>
    <row r="469" spans="1:25" x14ac:dyDescent="0.25"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1:25" x14ac:dyDescent="0.25">
      <c r="A470" s="59" t="s">
        <v>161</v>
      </c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</row>
    <row r="471" spans="1:25" x14ac:dyDescent="0.25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</row>
    <row r="472" spans="1:25" x14ac:dyDescent="0.25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</row>
    <row r="473" spans="1:25" x14ac:dyDescent="0.25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</row>
    <row r="474" spans="1:25" x14ac:dyDescent="0.25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</row>
    <row r="475" spans="1:25" x14ac:dyDescent="0.25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</row>
    <row r="476" spans="1:25" x14ac:dyDescent="0.25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</row>
    <row r="477" spans="1:25" x14ac:dyDescent="0.25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</row>
    <row r="478" spans="1:25" x14ac:dyDescent="0.25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</row>
    <row r="479" spans="1:25" x14ac:dyDescent="0.25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</row>
    <row r="480" spans="1:25" x14ac:dyDescent="0.25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</row>
    <row r="481" spans="1:25" x14ac:dyDescent="0.25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</row>
    <row r="482" spans="1:25" x14ac:dyDescent="0.25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</row>
    <row r="483" spans="1:25" x14ac:dyDescent="0.25">
      <c r="A483" s="50" t="s">
        <v>160</v>
      </c>
      <c r="B483" s="50"/>
      <c r="C483" s="50"/>
      <c r="D483" s="50"/>
      <c r="E483" s="50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</row>
    <row r="484" spans="1:25" x14ac:dyDescent="0.25">
      <c r="P484" s="38"/>
      <c r="Q484" s="38"/>
      <c r="R484" s="37"/>
      <c r="S484" s="37"/>
      <c r="T484" s="37"/>
      <c r="U484" s="38"/>
    </row>
    <row r="485" spans="1:25" x14ac:dyDescent="0.25">
      <c r="A485" s="39" t="s">
        <v>159</v>
      </c>
      <c r="B485" s="39"/>
      <c r="C485" s="39"/>
      <c r="D485" s="39"/>
      <c r="E485" s="39"/>
      <c r="F485" s="39"/>
      <c r="G485" s="39"/>
      <c r="H485" s="39"/>
      <c r="I485" s="39"/>
      <c r="N485" s="38"/>
      <c r="O485" s="38"/>
      <c r="P485" s="40"/>
      <c r="Q485" s="40"/>
      <c r="R485" s="37"/>
      <c r="S485" s="37"/>
      <c r="T485" s="37"/>
    </row>
    <row r="486" spans="1:25" x14ac:dyDescent="0.25">
      <c r="M486" s="41"/>
      <c r="N486" s="41"/>
      <c r="R486" s="37"/>
      <c r="S486" s="37"/>
      <c r="T486" s="37"/>
    </row>
    <row r="487" spans="1:25" x14ac:dyDescent="0.25">
      <c r="R487" s="37"/>
      <c r="S487" s="37"/>
      <c r="T487" s="37"/>
    </row>
    <row r="488" spans="1:25" x14ac:dyDescent="0.25">
      <c r="D488" s="7"/>
      <c r="E488" s="7"/>
      <c r="P488" s="41"/>
      <c r="Q488" s="41"/>
      <c r="R488" s="37"/>
      <c r="S488" s="37"/>
      <c r="T488" s="37"/>
      <c r="U488" s="41"/>
    </row>
    <row r="489" spans="1:25" x14ac:dyDescent="0.25">
      <c r="A489" s="42"/>
      <c r="B489" s="42"/>
      <c r="C489" s="42"/>
      <c r="D489" s="43"/>
      <c r="E489" s="43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U489" s="41"/>
    </row>
    <row r="490" spans="1:25" ht="17.25" customHeight="1" x14ac:dyDescent="0.25">
      <c r="A490" s="123"/>
      <c r="B490" s="123"/>
      <c r="C490" s="123"/>
      <c r="D490" s="43"/>
      <c r="E490" s="43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37"/>
      <c r="Q490" s="37"/>
      <c r="R490" s="44"/>
      <c r="U490" s="37"/>
    </row>
    <row r="491" spans="1:25" ht="120.75" customHeight="1" x14ac:dyDescent="0.25">
      <c r="A491" s="284"/>
      <c r="B491" s="284"/>
      <c r="C491" s="284"/>
      <c r="D491" s="284"/>
      <c r="E491" s="284"/>
      <c r="F491" s="284"/>
      <c r="G491" s="284"/>
      <c r="H491" s="284"/>
      <c r="I491" s="284"/>
      <c r="J491" s="284"/>
      <c r="K491" s="284"/>
      <c r="L491" s="284"/>
      <c r="M491" s="284"/>
      <c r="N491" s="284"/>
      <c r="O491" s="284"/>
      <c r="P491" s="284"/>
      <c r="Q491" s="284"/>
      <c r="R491" s="284"/>
      <c r="S491" s="284"/>
      <c r="T491" s="284"/>
      <c r="U491" s="284"/>
      <c r="V491" s="284"/>
      <c r="W491" s="284"/>
      <c r="X491" s="284"/>
    </row>
    <row r="492" spans="1:25" x14ac:dyDescent="0.25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U492" s="37"/>
    </row>
    <row r="493" spans="1:25" x14ac:dyDescent="0.25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U493" s="37"/>
    </row>
  </sheetData>
  <sheetProtection formatCells="0" insertColumns="0" insertRows="0" deleteColumns="0" deleteRows="0"/>
  <mergeCells count="599">
    <mergeCell ref="U436:W437"/>
    <mergeCell ref="A491:X491"/>
    <mergeCell ref="Q40:R40"/>
    <mergeCell ref="Q41:R41"/>
    <mergeCell ref="Q42:R42"/>
    <mergeCell ref="Q64:R64"/>
    <mergeCell ref="Q65:R65"/>
    <mergeCell ref="Q66:R66"/>
    <mergeCell ref="Q67:R67"/>
    <mergeCell ref="Q61:R62"/>
    <mergeCell ref="Q63:R63"/>
    <mergeCell ref="L134:V134"/>
    <mergeCell ref="O67:P67"/>
    <mergeCell ref="G61:N62"/>
    <mergeCell ref="O61:P62"/>
    <mergeCell ref="G63:N63"/>
    <mergeCell ref="O63:P63"/>
    <mergeCell ref="G64:N64"/>
    <mergeCell ref="O64:P64"/>
    <mergeCell ref="G65:N65"/>
    <mergeCell ref="O65:P65"/>
    <mergeCell ref="G44:J45"/>
    <mergeCell ref="K44:L45"/>
    <mergeCell ref="M44:R44"/>
    <mergeCell ref="M45:N45"/>
    <mergeCell ref="S407:U407"/>
    <mergeCell ref="P386:R386"/>
    <mergeCell ref="G21:J21"/>
    <mergeCell ref="O41:P41"/>
    <mergeCell ref="O42:P42"/>
    <mergeCell ref="G40:N40"/>
    <mergeCell ref="G41:N41"/>
    <mergeCell ref="G39:N39"/>
    <mergeCell ref="G42:N42"/>
    <mergeCell ref="O38:P38"/>
    <mergeCell ref="O39:P39"/>
    <mergeCell ref="O40:P40"/>
    <mergeCell ref="G38:N38"/>
    <mergeCell ref="Q36:R37"/>
    <mergeCell ref="Q38:R38"/>
    <mergeCell ref="Q39:R39"/>
    <mergeCell ref="M407:O407"/>
    <mergeCell ref="O45:P45"/>
    <mergeCell ref="Q45:R45"/>
    <mergeCell ref="G36:N37"/>
    <mergeCell ref="O36:P37"/>
    <mergeCell ref="G402:I402"/>
    <mergeCell ref="J402:L402"/>
    <mergeCell ref="M402:O402"/>
    <mergeCell ref="C269:F269"/>
    <mergeCell ref="C270:F270"/>
    <mergeCell ref="U271:V271"/>
    <mergeCell ref="S271:T271"/>
    <mergeCell ref="Q271:R271"/>
    <mergeCell ref="O271:P271"/>
    <mergeCell ref="M271:N271"/>
    <mergeCell ref="P406:R406"/>
    <mergeCell ref="M405:O405"/>
    <mergeCell ref="U270:V270"/>
    <mergeCell ref="S270:T270"/>
    <mergeCell ref="Q270:R270"/>
    <mergeCell ref="O270:P270"/>
    <mergeCell ref="M270:N270"/>
    <mergeCell ref="R365:S365"/>
    <mergeCell ref="M366:O366"/>
    <mergeCell ref="P366:Q366"/>
    <mergeCell ref="U272:V272"/>
    <mergeCell ref="S272:T272"/>
    <mergeCell ref="Q272:R272"/>
    <mergeCell ref="O272:P272"/>
    <mergeCell ref="M272:N272"/>
    <mergeCell ref="U273:V273"/>
    <mergeCell ref="S273:T273"/>
    <mergeCell ref="U269:V269"/>
    <mergeCell ref="S269:T269"/>
    <mergeCell ref="Q269:R269"/>
    <mergeCell ref="O269:P269"/>
    <mergeCell ref="M269:N269"/>
    <mergeCell ref="K269:L269"/>
    <mergeCell ref="I269:J269"/>
    <mergeCell ref="G269:H269"/>
    <mergeCell ref="K271:L271"/>
    <mergeCell ref="I271:J271"/>
    <mergeCell ref="G271:H271"/>
    <mergeCell ref="B429:I429"/>
    <mergeCell ref="B428:I428"/>
    <mergeCell ref="O304:P304"/>
    <mergeCell ref="M304:N304"/>
    <mergeCell ref="U306:V306"/>
    <mergeCell ref="S391:U391"/>
    <mergeCell ref="S388:U388"/>
    <mergeCell ref="R368:S368"/>
    <mergeCell ref="P369:Q369"/>
    <mergeCell ref="R369:S369"/>
    <mergeCell ref="A372:Y379"/>
    <mergeCell ref="S390:U390"/>
    <mergeCell ref="A366:C366"/>
    <mergeCell ref="A383:U383"/>
    <mergeCell ref="T369:U369"/>
    <mergeCell ref="M365:O365"/>
    <mergeCell ref="P365:Q365"/>
    <mergeCell ref="C388:F388"/>
    <mergeCell ref="J390:L390"/>
    <mergeCell ref="G403:I403"/>
    <mergeCell ref="J403:L403"/>
    <mergeCell ref="P402:R402"/>
    <mergeCell ref="S402:U402"/>
    <mergeCell ref="S404:U404"/>
    <mergeCell ref="G240:R240"/>
    <mergeCell ref="D242:F242"/>
    <mergeCell ref="G242:I242"/>
    <mergeCell ref="J242:L242"/>
    <mergeCell ref="M242:O242"/>
    <mergeCell ref="P242:R242"/>
    <mergeCell ref="M241:O241"/>
    <mergeCell ref="K270:L270"/>
    <mergeCell ref="I270:J270"/>
    <mergeCell ref="G270:H270"/>
    <mergeCell ref="G266:J266"/>
    <mergeCell ref="G265:V265"/>
    <mergeCell ref="G268:H268"/>
    <mergeCell ref="Q267:R267"/>
    <mergeCell ref="P241:R241"/>
    <mergeCell ref="P245:R245"/>
    <mergeCell ref="D243:F243"/>
    <mergeCell ref="G243:I243"/>
    <mergeCell ref="J243:L243"/>
    <mergeCell ref="M245:O245"/>
    <mergeCell ref="M243:O243"/>
    <mergeCell ref="M244:O244"/>
    <mergeCell ref="P243:R243"/>
    <mergeCell ref="G245:I245"/>
    <mergeCell ref="U268:V268"/>
    <mergeCell ref="S268:T268"/>
    <mergeCell ref="Q268:R268"/>
    <mergeCell ref="O268:P268"/>
    <mergeCell ref="M268:N268"/>
    <mergeCell ref="K268:L268"/>
    <mergeCell ref="I268:J268"/>
    <mergeCell ref="K266:N266"/>
    <mergeCell ref="O267:P267"/>
    <mergeCell ref="U267:V267"/>
    <mergeCell ref="S267:T267"/>
    <mergeCell ref="S266:V266"/>
    <mergeCell ref="J245:L245"/>
    <mergeCell ref="P244:R244"/>
    <mergeCell ref="D245:F245"/>
    <mergeCell ref="C271:F271"/>
    <mergeCell ref="C273:F273"/>
    <mergeCell ref="C141:K141"/>
    <mergeCell ref="C142:K142"/>
    <mergeCell ref="C143:K143"/>
    <mergeCell ref="C144:K144"/>
    <mergeCell ref="C145:K145"/>
    <mergeCell ref="C146:K146"/>
    <mergeCell ref="C147:K147"/>
    <mergeCell ref="G267:H267"/>
    <mergeCell ref="I267:J267"/>
    <mergeCell ref="K267:L267"/>
    <mergeCell ref="D195:G195"/>
    <mergeCell ref="K195:M195"/>
    <mergeCell ref="D196:G196"/>
    <mergeCell ref="K196:M196"/>
    <mergeCell ref="D197:G197"/>
    <mergeCell ref="K197:M197"/>
    <mergeCell ref="H197:J197"/>
    <mergeCell ref="H196:J196"/>
    <mergeCell ref="D233:F233"/>
    <mergeCell ref="C265:F267"/>
    <mergeCell ref="C268:F268"/>
    <mergeCell ref="M267:N267"/>
    <mergeCell ref="P405:R405"/>
    <mergeCell ref="M403:O403"/>
    <mergeCell ref="P403:R403"/>
    <mergeCell ref="B430:I430"/>
    <mergeCell ref="B431:I431"/>
    <mergeCell ref="C405:F405"/>
    <mergeCell ref="G405:I405"/>
    <mergeCell ref="J405:L405"/>
    <mergeCell ref="M429:O429"/>
    <mergeCell ref="P429:R429"/>
    <mergeCell ref="A424:Y425"/>
    <mergeCell ref="J407:L407"/>
    <mergeCell ref="J406:L406"/>
    <mergeCell ref="P404:R404"/>
    <mergeCell ref="G404:I404"/>
    <mergeCell ref="J404:L404"/>
    <mergeCell ref="M404:O404"/>
    <mergeCell ref="C407:F407"/>
    <mergeCell ref="C403:F403"/>
    <mergeCell ref="S405:U405"/>
    <mergeCell ref="S406:U406"/>
    <mergeCell ref="C404:F404"/>
    <mergeCell ref="P407:R407"/>
    <mergeCell ref="C387:F387"/>
    <mergeCell ref="F367:G367"/>
    <mergeCell ref="A364:C364"/>
    <mergeCell ref="C385:F386"/>
    <mergeCell ref="D362:E363"/>
    <mergeCell ref="K273:L273"/>
    <mergeCell ref="D321:E321"/>
    <mergeCell ref="F362:G363"/>
    <mergeCell ref="A365:C365"/>
    <mergeCell ref="K274:L274"/>
    <mergeCell ref="C300:F300"/>
    <mergeCell ref="C301:F301"/>
    <mergeCell ref="C302:F302"/>
    <mergeCell ref="C303:F303"/>
    <mergeCell ref="C304:F304"/>
    <mergeCell ref="C305:F305"/>
    <mergeCell ref="C306:F306"/>
    <mergeCell ref="A308:Z308"/>
    <mergeCell ref="A381:Z381"/>
    <mergeCell ref="R366:S366"/>
    <mergeCell ref="T366:U366"/>
    <mergeCell ref="G273:H273"/>
    <mergeCell ref="T367:U367"/>
    <mergeCell ref="S400:U400"/>
    <mergeCell ref="P393:R393"/>
    <mergeCell ref="P388:R388"/>
    <mergeCell ref="M401:O401"/>
    <mergeCell ref="J401:L401"/>
    <mergeCell ref="S401:U401"/>
    <mergeCell ref="C389:F389"/>
    <mergeCell ref="G389:I389"/>
    <mergeCell ref="P400:R400"/>
    <mergeCell ref="C391:F391"/>
    <mergeCell ref="C392:F392"/>
    <mergeCell ref="G392:I392"/>
    <mergeCell ref="G388:I388"/>
    <mergeCell ref="M390:O390"/>
    <mergeCell ref="M388:O388"/>
    <mergeCell ref="J391:L391"/>
    <mergeCell ref="M391:O391"/>
    <mergeCell ref="P401:R401"/>
    <mergeCell ref="P392:R392"/>
    <mergeCell ref="P391:R391"/>
    <mergeCell ref="P390:R390"/>
    <mergeCell ref="C390:F390"/>
    <mergeCell ref="J400:L400"/>
    <mergeCell ref="M400:O400"/>
    <mergeCell ref="T365:U365"/>
    <mergeCell ref="S386:U386"/>
    <mergeCell ref="S389:U389"/>
    <mergeCell ref="S393:U393"/>
    <mergeCell ref="J387:L387"/>
    <mergeCell ref="S392:U392"/>
    <mergeCell ref="P389:R389"/>
    <mergeCell ref="P368:Q368"/>
    <mergeCell ref="P370:Q370"/>
    <mergeCell ref="R370:S370"/>
    <mergeCell ref="T370:U370"/>
    <mergeCell ref="G385:U385"/>
    <mergeCell ref="M387:O387"/>
    <mergeCell ref="P387:R387"/>
    <mergeCell ref="S387:U387"/>
    <mergeCell ref="G386:I386"/>
    <mergeCell ref="P367:Q367"/>
    <mergeCell ref="R367:S367"/>
    <mergeCell ref="J389:L389"/>
    <mergeCell ref="H367:I367"/>
    <mergeCell ref="T368:U368"/>
    <mergeCell ref="J386:L386"/>
    <mergeCell ref="H368:I368"/>
    <mergeCell ref="C272:F272"/>
    <mergeCell ref="C274:F274"/>
    <mergeCell ref="M406:O406"/>
    <mergeCell ref="G401:I401"/>
    <mergeCell ref="M386:O386"/>
    <mergeCell ref="C402:F402"/>
    <mergeCell ref="M368:O368"/>
    <mergeCell ref="M367:O367"/>
    <mergeCell ref="A369:C369"/>
    <mergeCell ref="A368:C368"/>
    <mergeCell ref="A367:C367"/>
    <mergeCell ref="A370:C370"/>
    <mergeCell ref="G387:I387"/>
    <mergeCell ref="G391:I391"/>
    <mergeCell ref="J388:L388"/>
    <mergeCell ref="M389:O389"/>
    <mergeCell ref="G393:I393"/>
    <mergeCell ref="J393:L393"/>
    <mergeCell ref="M393:O393"/>
    <mergeCell ref="G390:I390"/>
    <mergeCell ref="M369:O369"/>
    <mergeCell ref="C401:F401"/>
    <mergeCell ref="G399:U399"/>
    <mergeCell ref="G400:I400"/>
    <mergeCell ref="E9:Q9"/>
    <mergeCell ref="O21:P21"/>
    <mergeCell ref="Q21:R21"/>
    <mergeCell ref="K21:L21"/>
    <mergeCell ref="A14:U16"/>
    <mergeCell ref="G46:J46"/>
    <mergeCell ref="K46:L46"/>
    <mergeCell ref="G67:N67"/>
    <mergeCell ref="G66:N66"/>
    <mergeCell ref="O66:P66"/>
    <mergeCell ref="M17:R17"/>
    <mergeCell ref="M18:N18"/>
    <mergeCell ref="K20:L20"/>
    <mergeCell ref="G20:J20"/>
    <mergeCell ref="G19:J19"/>
    <mergeCell ref="G17:J18"/>
    <mergeCell ref="K49:L49"/>
    <mergeCell ref="O49:P49"/>
    <mergeCell ref="Q49:R49"/>
    <mergeCell ref="M49:N49"/>
    <mergeCell ref="G47:J47"/>
    <mergeCell ref="K47:L47"/>
    <mergeCell ref="M47:N47"/>
    <mergeCell ref="O47:P47"/>
    <mergeCell ref="D367:E367"/>
    <mergeCell ref="D365:E365"/>
    <mergeCell ref="F365:G365"/>
    <mergeCell ref="D368:E368"/>
    <mergeCell ref="F368:G368"/>
    <mergeCell ref="F366:G366"/>
    <mergeCell ref="D369:E369"/>
    <mergeCell ref="F369:G369"/>
    <mergeCell ref="D366:E366"/>
    <mergeCell ref="D286:E286"/>
    <mergeCell ref="G274:H274"/>
    <mergeCell ref="S300:T300"/>
    <mergeCell ref="U300:V300"/>
    <mergeCell ref="I303:J303"/>
    <mergeCell ref="G299:H299"/>
    <mergeCell ref="G300:H300"/>
    <mergeCell ref="A362:C363"/>
    <mergeCell ref="H365:I365"/>
    <mergeCell ref="A361:I361"/>
    <mergeCell ref="C297:F299"/>
    <mergeCell ref="Q299:R299"/>
    <mergeCell ref="U299:V299"/>
    <mergeCell ref="M299:N299"/>
    <mergeCell ref="O299:P299"/>
    <mergeCell ref="D364:E364"/>
    <mergeCell ref="F364:G364"/>
    <mergeCell ref="H362:I363"/>
    <mergeCell ref="H364:I364"/>
    <mergeCell ref="G301:H301"/>
    <mergeCell ref="S306:T306"/>
    <mergeCell ref="S301:T301"/>
    <mergeCell ref="A333:Y357"/>
    <mergeCell ref="I302:J302"/>
    <mergeCell ref="E5:Q8"/>
    <mergeCell ref="G302:H302"/>
    <mergeCell ref="G303:H303"/>
    <mergeCell ref="G305:H305"/>
    <mergeCell ref="Q301:R301"/>
    <mergeCell ref="O302:P302"/>
    <mergeCell ref="Q302:R302"/>
    <mergeCell ref="O303:P303"/>
    <mergeCell ref="Q303:R303"/>
    <mergeCell ref="O305:P305"/>
    <mergeCell ref="Q305:R305"/>
    <mergeCell ref="O301:P301"/>
    <mergeCell ref="O298:R298"/>
    <mergeCell ref="O300:P300"/>
    <mergeCell ref="Q300:R300"/>
    <mergeCell ref="K305:L305"/>
    <mergeCell ref="A263:U263"/>
    <mergeCell ref="M305:N305"/>
    <mergeCell ref="G297:V297"/>
    <mergeCell ref="S298:V298"/>
    <mergeCell ref="S299:T299"/>
    <mergeCell ref="G304:H304"/>
    <mergeCell ref="I304:J304"/>
    <mergeCell ref="I300:J300"/>
    <mergeCell ref="K304:L304"/>
    <mergeCell ref="P364:Q364"/>
    <mergeCell ref="M364:O364"/>
    <mergeCell ref="T364:U364"/>
    <mergeCell ref="R364:S364"/>
    <mergeCell ref="M362:O363"/>
    <mergeCell ref="O306:P306"/>
    <mergeCell ref="Q304:R304"/>
    <mergeCell ref="A359:U359"/>
    <mergeCell ref="I305:J305"/>
    <mergeCell ref="K301:L301"/>
    <mergeCell ref="K303:L303"/>
    <mergeCell ref="I301:J301"/>
    <mergeCell ref="V433:X433"/>
    <mergeCell ref="J432:L432"/>
    <mergeCell ref="M432:O432"/>
    <mergeCell ref="P432:R432"/>
    <mergeCell ref="S432:U432"/>
    <mergeCell ref="M428:O428"/>
    <mergeCell ref="P430:R430"/>
    <mergeCell ref="M431:O431"/>
    <mergeCell ref="P431:R431"/>
    <mergeCell ref="V431:X431"/>
    <mergeCell ref="V428:X428"/>
    <mergeCell ref="J429:L429"/>
    <mergeCell ref="S428:U428"/>
    <mergeCell ref="V429:X429"/>
    <mergeCell ref="S433:U433"/>
    <mergeCell ref="J433:L433"/>
    <mergeCell ref="V432:X432"/>
    <mergeCell ref="S429:U429"/>
    <mergeCell ref="P428:R428"/>
    <mergeCell ref="S430:U430"/>
    <mergeCell ref="B433:I433"/>
    <mergeCell ref="G272:H272"/>
    <mergeCell ref="I272:J272"/>
    <mergeCell ref="K272:L272"/>
    <mergeCell ref="G236:I236"/>
    <mergeCell ref="H198:J198"/>
    <mergeCell ref="H199:J199"/>
    <mergeCell ref="G49:J49"/>
    <mergeCell ref="V430:X430"/>
    <mergeCell ref="J431:L431"/>
    <mergeCell ref="S431:U431"/>
    <mergeCell ref="T362:U363"/>
    <mergeCell ref="P362:Q363"/>
    <mergeCell ref="R362:S363"/>
    <mergeCell ref="H370:I370"/>
    <mergeCell ref="M370:O370"/>
    <mergeCell ref="U274:V274"/>
    <mergeCell ref="G298:J298"/>
    <mergeCell ref="K298:N298"/>
    <mergeCell ref="K299:L299"/>
    <mergeCell ref="K300:L300"/>
    <mergeCell ref="I299:J299"/>
    <mergeCell ref="S274:T274"/>
    <mergeCell ref="H366:I366"/>
    <mergeCell ref="H369:I369"/>
    <mergeCell ref="I274:J274"/>
    <mergeCell ref="M274:N274"/>
    <mergeCell ref="O266:R266"/>
    <mergeCell ref="J434:L434"/>
    <mergeCell ref="M434:O434"/>
    <mergeCell ref="S434:U434"/>
    <mergeCell ref="B434:I434"/>
    <mergeCell ref="U301:V301"/>
    <mergeCell ref="S302:T302"/>
    <mergeCell ref="U302:V302"/>
    <mergeCell ref="U304:V304"/>
    <mergeCell ref="S304:T304"/>
    <mergeCell ref="U303:V303"/>
    <mergeCell ref="S303:T303"/>
    <mergeCell ref="B432:I432"/>
    <mergeCell ref="S403:U403"/>
    <mergeCell ref="U305:V305"/>
    <mergeCell ref="S305:T305"/>
    <mergeCell ref="Q306:R306"/>
    <mergeCell ref="G306:H306"/>
    <mergeCell ref="M361:U361"/>
    <mergeCell ref="M433:O433"/>
    <mergeCell ref="P433:R433"/>
    <mergeCell ref="J428:L428"/>
    <mergeCell ref="D370:E370"/>
    <mergeCell ref="F370:G370"/>
    <mergeCell ref="Q18:R18"/>
    <mergeCell ref="K17:L18"/>
    <mergeCell ref="G22:J22"/>
    <mergeCell ref="K19:L19"/>
    <mergeCell ref="O18:P18"/>
    <mergeCell ref="O274:P274"/>
    <mergeCell ref="Q274:R274"/>
    <mergeCell ref="I273:J273"/>
    <mergeCell ref="M273:N273"/>
    <mergeCell ref="O273:P273"/>
    <mergeCell ref="Q273:R273"/>
    <mergeCell ref="L144:M144"/>
    <mergeCell ref="L145:M145"/>
    <mergeCell ref="L146:M146"/>
    <mergeCell ref="L147:M147"/>
    <mergeCell ref="L148:M148"/>
    <mergeCell ref="L149:M149"/>
    <mergeCell ref="L150:M150"/>
    <mergeCell ref="K302:L302"/>
    <mergeCell ref="I306:J306"/>
    <mergeCell ref="K306:L306"/>
    <mergeCell ref="M306:N306"/>
    <mergeCell ref="M300:N300"/>
    <mergeCell ref="M301:N301"/>
    <mergeCell ref="M302:N302"/>
    <mergeCell ref="M303:N303"/>
    <mergeCell ref="A490:C490"/>
    <mergeCell ref="D244:F244"/>
    <mergeCell ref="G244:I244"/>
    <mergeCell ref="J244:L244"/>
    <mergeCell ref="D235:F235"/>
    <mergeCell ref="G235:I235"/>
    <mergeCell ref="J235:L235"/>
    <mergeCell ref="A248:Y251"/>
    <mergeCell ref="A470:Y481"/>
    <mergeCell ref="V434:X434"/>
    <mergeCell ref="P434:R434"/>
    <mergeCell ref="J430:L430"/>
    <mergeCell ref="M430:O430"/>
    <mergeCell ref="J392:L392"/>
    <mergeCell ref="M392:O392"/>
    <mergeCell ref="C406:F406"/>
    <mergeCell ref="G406:I406"/>
    <mergeCell ref="G407:I407"/>
    <mergeCell ref="C393:F393"/>
    <mergeCell ref="C399:F400"/>
    <mergeCell ref="P235:R235"/>
    <mergeCell ref="D234:F234"/>
    <mergeCell ref="D236:F236"/>
    <mergeCell ref="J236:L236"/>
    <mergeCell ref="M236:O236"/>
    <mergeCell ref="C151:K151"/>
    <mergeCell ref="L174:M174"/>
    <mergeCell ref="Q175:S175"/>
    <mergeCell ref="N174:P174"/>
    <mergeCell ref="L175:M175"/>
    <mergeCell ref="N175:P175"/>
    <mergeCell ref="D175:K175"/>
    <mergeCell ref="D174:K174"/>
    <mergeCell ref="L151:M151"/>
    <mergeCell ref="P233:R233"/>
    <mergeCell ref="G233:I233"/>
    <mergeCell ref="J233:L233"/>
    <mergeCell ref="M233:O233"/>
    <mergeCell ref="G234:I234"/>
    <mergeCell ref="J234:L234"/>
    <mergeCell ref="M234:O234"/>
    <mergeCell ref="P234:R234"/>
    <mergeCell ref="D231:F232"/>
    <mergeCell ref="K22:L22"/>
    <mergeCell ref="M22:N22"/>
    <mergeCell ref="O22:P22"/>
    <mergeCell ref="Q22:R22"/>
    <mergeCell ref="C139:K139"/>
    <mergeCell ref="C140:K140"/>
    <mergeCell ref="V149:W149"/>
    <mergeCell ref="V150:W150"/>
    <mergeCell ref="V139:W139"/>
    <mergeCell ref="V140:W140"/>
    <mergeCell ref="V141:W141"/>
    <mergeCell ref="V142:W142"/>
    <mergeCell ref="L143:M143"/>
    <mergeCell ref="L137:M137"/>
    <mergeCell ref="C148:K148"/>
    <mergeCell ref="C135:K135"/>
    <mergeCell ref="C136:K136"/>
    <mergeCell ref="C137:K137"/>
    <mergeCell ref="C138:K138"/>
    <mergeCell ref="L141:M141"/>
    <mergeCell ref="L142:M142"/>
    <mergeCell ref="Q47:R47"/>
    <mergeCell ref="G48:J48"/>
    <mergeCell ref="K48:L48"/>
    <mergeCell ref="A410:Y421"/>
    <mergeCell ref="V148:W148"/>
    <mergeCell ref="V143:W143"/>
    <mergeCell ref="V136:W136"/>
    <mergeCell ref="V137:W137"/>
    <mergeCell ref="V138:W138"/>
    <mergeCell ref="L140:M140"/>
    <mergeCell ref="G231:R231"/>
    <mergeCell ref="G232:I232"/>
    <mergeCell ref="J232:L232"/>
    <mergeCell ref="M232:O232"/>
    <mergeCell ref="P232:R232"/>
    <mergeCell ref="D198:G198"/>
    <mergeCell ref="K198:M198"/>
    <mergeCell ref="A220:Y225"/>
    <mergeCell ref="M235:O235"/>
    <mergeCell ref="A455:Y464"/>
    <mergeCell ref="A69:Y130"/>
    <mergeCell ref="A177:Y189"/>
    <mergeCell ref="C150:K150"/>
    <mergeCell ref="L138:M138"/>
    <mergeCell ref="L139:M139"/>
    <mergeCell ref="V135:W135"/>
    <mergeCell ref="L135:M135"/>
    <mergeCell ref="L136:M136"/>
    <mergeCell ref="A132:U133"/>
    <mergeCell ref="V144:W144"/>
    <mergeCell ref="V145:W145"/>
    <mergeCell ref="V146:W146"/>
    <mergeCell ref="V147:W147"/>
    <mergeCell ref="C149:K149"/>
    <mergeCell ref="Q174:S174"/>
    <mergeCell ref="P236:R236"/>
    <mergeCell ref="D240:F241"/>
    <mergeCell ref="G241:I241"/>
    <mergeCell ref="J241:L241"/>
    <mergeCell ref="H195:J195"/>
    <mergeCell ref="D199:G199"/>
    <mergeCell ref="K199:M199"/>
    <mergeCell ref="V151:W151"/>
    <mergeCell ref="M19:N19"/>
    <mergeCell ref="O19:P19"/>
    <mergeCell ref="Q19:R19"/>
    <mergeCell ref="Q20:R20"/>
    <mergeCell ref="M21:N21"/>
    <mergeCell ref="M20:N20"/>
    <mergeCell ref="O20:P20"/>
    <mergeCell ref="M48:N48"/>
    <mergeCell ref="Q48:R48"/>
    <mergeCell ref="O48:P48"/>
    <mergeCell ref="M46:N46"/>
    <mergeCell ref="O46:P46"/>
    <mergeCell ref="Q46:R46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96</v>
      </c>
      <c r="B1" t="s">
        <v>114</v>
      </c>
      <c r="C1" t="s">
        <v>106</v>
      </c>
      <c r="D1" t="s">
        <v>91</v>
      </c>
    </row>
    <row r="2" spans="1:4" x14ac:dyDescent="0.25">
      <c r="A2">
        <v>0</v>
      </c>
      <c r="B2" t="s">
        <v>85</v>
      </c>
      <c r="C2" t="s">
        <v>62</v>
      </c>
      <c r="D2">
        <v>1</v>
      </c>
    </row>
    <row r="3" spans="1:4" x14ac:dyDescent="0.25">
      <c r="A3">
        <v>0</v>
      </c>
      <c r="B3" t="s">
        <v>85</v>
      </c>
      <c r="C3" t="s">
        <v>87</v>
      </c>
      <c r="D3">
        <v>2</v>
      </c>
    </row>
    <row r="4" spans="1:4" x14ac:dyDescent="0.25">
      <c r="A4">
        <v>0</v>
      </c>
      <c r="B4" t="s">
        <v>85</v>
      </c>
      <c r="C4" t="s">
        <v>61</v>
      </c>
      <c r="D4">
        <v>3</v>
      </c>
    </row>
    <row r="5" spans="1:4" x14ac:dyDescent="0.25">
      <c r="A5">
        <v>0</v>
      </c>
      <c r="B5" t="s">
        <v>85</v>
      </c>
      <c r="C5" t="s">
        <v>86</v>
      </c>
      <c r="D5">
        <v>4</v>
      </c>
    </row>
    <row r="6" spans="1:4" x14ac:dyDescent="0.25">
      <c r="A6">
        <v>3579</v>
      </c>
      <c r="B6" t="s">
        <v>48</v>
      </c>
      <c r="C6" t="s">
        <v>62</v>
      </c>
      <c r="D6">
        <v>1</v>
      </c>
    </row>
    <row r="7" spans="1:4" x14ac:dyDescent="0.25">
      <c r="A7">
        <v>42</v>
      </c>
      <c r="B7" t="s">
        <v>48</v>
      </c>
      <c r="C7" t="s">
        <v>87</v>
      </c>
      <c r="D7">
        <v>2</v>
      </c>
    </row>
    <row r="8" spans="1:4" x14ac:dyDescent="0.25">
      <c r="A8">
        <v>51</v>
      </c>
      <c r="B8" t="s">
        <v>48</v>
      </c>
      <c r="C8" t="s">
        <v>61</v>
      </c>
      <c r="D8">
        <v>3</v>
      </c>
    </row>
    <row r="9" spans="1:4" x14ac:dyDescent="0.25">
      <c r="A9">
        <v>3</v>
      </c>
      <c r="B9" t="s">
        <v>48</v>
      </c>
      <c r="C9" t="s">
        <v>86</v>
      </c>
      <c r="D9">
        <v>4</v>
      </c>
    </row>
    <row r="10" spans="1:4" x14ac:dyDescent="0.25">
      <c r="A10">
        <v>1462</v>
      </c>
      <c r="B10" t="s">
        <v>49</v>
      </c>
      <c r="C10" t="s">
        <v>62</v>
      </c>
      <c r="D10">
        <v>1</v>
      </c>
    </row>
    <row r="11" spans="1:4" x14ac:dyDescent="0.25">
      <c r="A11">
        <v>4</v>
      </c>
      <c r="B11" t="s">
        <v>49</v>
      </c>
      <c r="C11" t="s">
        <v>87</v>
      </c>
      <c r="D11">
        <v>2</v>
      </c>
    </row>
    <row r="12" spans="1:4" x14ac:dyDescent="0.25">
      <c r="A12">
        <v>52</v>
      </c>
      <c r="B12" t="s">
        <v>49</v>
      </c>
      <c r="C12" t="s">
        <v>61</v>
      </c>
      <c r="D12">
        <v>3</v>
      </c>
    </row>
    <row r="13" spans="1:4" x14ac:dyDescent="0.25">
      <c r="A13">
        <v>8</v>
      </c>
      <c r="B13" t="s">
        <v>49</v>
      </c>
      <c r="C13" t="s">
        <v>86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91</v>
      </c>
      <c r="B1" t="s">
        <v>101</v>
      </c>
      <c r="C1" t="s">
        <v>57</v>
      </c>
      <c r="D1" t="s">
        <v>58</v>
      </c>
      <c r="E1" t="s">
        <v>59</v>
      </c>
      <c r="F1" t="s">
        <v>68</v>
      </c>
      <c r="G1" t="s">
        <v>60</v>
      </c>
    </row>
    <row r="2" spans="1:7" x14ac:dyDescent="0.25">
      <c r="A2">
        <v>1</v>
      </c>
      <c r="B2" t="s">
        <v>119</v>
      </c>
      <c r="C2">
        <v>1</v>
      </c>
      <c r="D2">
        <v>1</v>
      </c>
      <c r="E2">
        <v>0</v>
      </c>
      <c r="F2">
        <v>82</v>
      </c>
      <c r="G2">
        <v>42</v>
      </c>
    </row>
    <row r="3" spans="1:7" x14ac:dyDescent="0.25">
      <c r="A3">
        <v>2</v>
      </c>
      <c r="B3" t="s">
        <v>118</v>
      </c>
      <c r="C3">
        <v>0</v>
      </c>
      <c r="D3">
        <v>0</v>
      </c>
      <c r="E3">
        <v>0</v>
      </c>
      <c r="F3">
        <v>27</v>
      </c>
      <c r="G3">
        <v>13</v>
      </c>
    </row>
    <row r="4" spans="1:7" x14ac:dyDescent="0.25">
      <c r="A4">
        <v>3</v>
      </c>
      <c r="B4" t="s">
        <v>132</v>
      </c>
      <c r="C4">
        <v>3</v>
      </c>
      <c r="D4">
        <v>5</v>
      </c>
      <c r="E4">
        <v>0</v>
      </c>
      <c r="F4">
        <v>11</v>
      </c>
      <c r="G4">
        <v>4</v>
      </c>
    </row>
    <row r="5" spans="1:7" x14ac:dyDescent="0.25">
      <c r="A5">
        <v>4</v>
      </c>
      <c r="B5" t="s">
        <v>148</v>
      </c>
      <c r="C5">
        <v>0</v>
      </c>
      <c r="D5">
        <v>0</v>
      </c>
      <c r="E5">
        <v>0</v>
      </c>
      <c r="F5">
        <v>3</v>
      </c>
      <c r="G5">
        <v>7</v>
      </c>
    </row>
    <row r="6" spans="1:7" x14ac:dyDescent="0.25">
      <c r="A6">
        <v>5</v>
      </c>
      <c r="B6" t="s">
        <v>149</v>
      </c>
      <c r="C6">
        <v>0</v>
      </c>
      <c r="D6">
        <v>0</v>
      </c>
      <c r="E6">
        <v>0</v>
      </c>
      <c r="F6">
        <v>8</v>
      </c>
      <c r="G6">
        <v>0</v>
      </c>
    </row>
    <row r="7" spans="1:7" x14ac:dyDescent="0.25">
      <c r="A7">
        <v>6</v>
      </c>
      <c r="B7" t="s">
        <v>98</v>
      </c>
      <c r="C7">
        <v>15</v>
      </c>
      <c r="D7">
        <v>5</v>
      </c>
      <c r="E7">
        <v>0</v>
      </c>
      <c r="F7">
        <v>14</v>
      </c>
      <c r="G7">
        <v>19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91</v>
      </c>
      <c r="B1" t="s">
        <v>101</v>
      </c>
      <c r="C1" t="s">
        <v>57</v>
      </c>
      <c r="D1" t="s">
        <v>58</v>
      </c>
      <c r="E1" t="s">
        <v>59</v>
      </c>
      <c r="F1" t="s">
        <v>68</v>
      </c>
      <c r="G1" t="s">
        <v>60</v>
      </c>
    </row>
    <row r="2" spans="1:7" x14ac:dyDescent="0.25">
      <c r="A2">
        <v>1</v>
      </c>
      <c r="B2" t="s">
        <v>119</v>
      </c>
      <c r="C2">
        <v>4</v>
      </c>
      <c r="D2">
        <v>31</v>
      </c>
      <c r="E2">
        <v>1</v>
      </c>
      <c r="F2">
        <v>312</v>
      </c>
      <c r="G2">
        <v>248</v>
      </c>
    </row>
    <row r="3" spans="1:7" x14ac:dyDescent="0.25">
      <c r="A3">
        <v>2</v>
      </c>
      <c r="B3" t="s">
        <v>118</v>
      </c>
      <c r="C3">
        <v>0</v>
      </c>
      <c r="D3">
        <v>2</v>
      </c>
      <c r="E3">
        <v>0</v>
      </c>
      <c r="F3">
        <v>81</v>
      </c>
      <c r="G3">
        <v>24</v>
      </c>
    </row>
    <row r="4" spans="1:7" x14ac:dyDescent="0.25">
      <c r="A4">
        <v>3</v>
      </c>
      <c r="B4" t="s">
        <v>132</v>
      </c>
      <c r="C4">
        <v>4</v>
      </c>
      <c r="D4">
        <v>5</v>
      </c>
      <c r="E4">
        <v>0</v>
      </c>
      <c r="F4">
        <v>23</v>
      </c>
      <c r="G4">
        <v>5</v>
      </c>
    </row>
    <row r="5" spans="1:7" x14ac:dyDescent="0.25">
      <c r="A5">
        <v>4</v>
      </c>
      <c r="B5" t="s">
        <v>148</v>
      </c>
      <c r="C5">
        <v>0</v>
      </c>
      <c r="D5">
        <v>0</v>
      </c>
      <c r="E5">
        <v>0</v>
      </c>
      <c r="F5">
        <v>19</v>
      </c>
      <c r="G5">
        <v>9</v>
      </c>
    </row>
    <row r="6" spans="1:7" x14ac:dyDescent="0.25">
      <c r="A6">
        <v>5</v>
      </c>
      <c r="B6" t="s">
        <v>130</v>
      </c>
      <c r="C6">
        <v>0</v>
      </c>
      <c r="D6">
        <v>0</v>
      </c>
      <c r="E6">
        <v>0</v>
      </c>
      <c r="F6">
        <v>14</v>
      </c>
      <c r="G6">
        <v>5</v>
      </c>
    </row>
    <row r="7" spans="1:7" x14ac:dyDescent="0.25">
      <c r="A7">
        <v>6</v>
      </c>
      <c r="B7" t="s">
        <v>98</v>
      </c>
      <c r="C7">
        <v>27</v>
      </c>
      <c r="D7">
        <v>12</v>
      </c>
      <c r="E7">
        <v>0</v>
      </c>
      <c r="F7">
        <v>66</v>
      </c>
      <c r="G7">
        <v>65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102</v>
      </c>
      <c r="B1" t="s">
        <v>8</v>
      </c>
      <c r="C1" t="s">
        <v>103</v>
      </c>
    </row>
    <row r="2" spans="1:3" x14ac:dyDescent="0.25">
      <c r="A2">
        <v>1307</v>
      </c>
      <c r="B2" t="s">
        <v>104</v>
      </c>
      <c r="C2" t="s">
        <v>150</v>
      </c>
    </row>
    <row r="3" spans="1:3" x14ac:dyDescent="0.25">
      <c r="A3">
        <v>1292</v>
      </c>
      <c r="B3" t="s">
        <v>104</v>
      </c>
      <c r="C3" t="s">
        <v>151</v>
      </c>
    </row>
    <row r="4" spans="1:3" x14ac:dyDescent="0.25">
      <c r="A4">
        <v>1270</v>
      </c>
      <c r="B4" t="s">
        <v>104</v>
      </c>
      <c r="C4" t="s">
        <v>152</v>
      </c>
    </row>
    <row r="5" spans="1:3" x14ac:dyDescent="0.25">
      <c r="A5">
        <v>1276</v>
      </c>
      <c r="B5" t="s">
        <v>104</v>
      </c>
      <c r="C5" t="s">
        <v>153</v>
      </c>
    </row>
    <row r="6" spans="1:3" x14ac:dyDescent="0.25">
      <c r="A6">
        <v>1232</v>
      </c>
      <c r="B6" t="s">
        <v>104</v>
      </c>
      <c r="C6" t="s">
        <v>154</v>
      </c>
    </row>
    <row r="7" spans="1:3" x14ac:dyDescent="0.25">
      <c r="A7">
        <v>1615</v>
      </c>
      <c r="B7" t="s">
        <v>5</v>
      </c>
      <c r="C7" t="s">
        <v>150</v>
      </c>
    </row>
    <row r="8" spans="1:3" x14ac:dyDescent="0.25">
      <c r="A8">
        <v>1625</v>
      </c>
      <c r="B8" t="s">
        <v>5</v>
      </c>
      <c r="C8" t="s">
        <v>151</v>
      </c>
    </row>
    <row r="9" spans="1:3" x14ac:dyDescent="0.25">
      <c r="A9">
        <v>1641</v>
      </c>
      <c r="B9" t="s">
        <v>5</v>
      </c>
      <c r="C9" t="s">
        <v>152</v>
      </c>
    </row>
    <row r="10" spans="1:3" x14ac:dyDescent="0.25">
      <c r="A10">
        <v>1643</v>
      </c>
      <c r="B10" t="s">
        <v>5</v>
      </c>
      <c r="C10" t="s">
        <v>153</v>
      </c>
    </row>
    <row r="11" spans="1:3" x14ac:dyDescent="0.25">
      <c r="A11">
        <v>1650</v>
      </c>
      <c r="B11" t="s">
        <v>5</v>
      </c>
      <c r="C11" t="s">
        <v>154</v>
      </c>
    </row>
    <row r="12" spans="1:3" x14ac:dyDescent="0.25">
      <c r="A12">
        <v>26</v>
      </c>
      <c r="B12" t="s">
        <v>6</v>
      </c>
      <c r="C12" t="s">
        <v>150</v>
      </c>
    </row>
    <row r="13" spans="1:3" x14ac:dyDescent="0.25">
      <c r="A13">
        <v>78</v>
      </c>
      <c r="B13" t="s">
        <v>6</v>
      </c>
      <c r="C13" t="s">
        <v>151</v>
      </c>
    </row>
    <row r="14" spans="1:3" x14ac:dyDescent="0.25">
      <c r="A14">
        <v>54</v>
      </c>
      <c r="B14" t="s">
        <v>6</v>
      </c>
      <c r="C14" t="s">
        <v>152</v>
      </c>
    </row>
    <row r="15" spans="1:3" x14ac:dyDescent="0.25">
      <c r="A15">
        <v>39</v>
      </c>
      <c r="B15" t="s">
        <v>6</v>
      </c>
      <c r="C15" t="s">
        <v>153</v>
      </c>
    </row>
    <row r="16" spans="1:3" x14ac:dyDescent="0.25">
      <c r="A16">
        <v>51</v>
      </c>
      <c r="B16" t="s">
        <v>6</v>
      </c>
      <c r="C16" t="s">
        <v>154</v>
      </c>
    </row>
    <row r="17" spans="1:3" x14ac:dyDescent="0.25">
      <c r="A17">
        <v>46</v>
      </c>
      <c r="B17" t="s">
        <v>7</v>
      </c>
      <c r="C17" t="s">
        <v>150</v>
      </c>
    </row>
    <row r="18" spans="1:3" x14ac:dyDescent="0.25">
      <c r="A18">
        <v>71</v>
      </c>
      <c r="B18" t="s">
        <v>7</v>
      </c>
      <c r="C18" t="s">
        <v>151</v>
      </c>
    </row>
    <row r="19" spans="1:3" x14ac:dyDescent="0.25">
      <c r="A19">
        <v>55</v>
      </c>
      <c r="B19" t="s">
        <v>7</v>
      </c>
      <c r="C19" t="s">
        <v>152</v>
      </c>
    </row>
    <row r="20" spans="1:3" x14ac:dyDescent="0.25">
      <c r="A20">
        <v>73</v>
      </c>
      <c r="B20" t="s">
        <v>7</v>
      </c>
      <c r="C20" t="s">
        <v>153</v>
      </c>
    </row>
    <row r="21" spans="1:3" x14ac:dyDescent="0.25">
      <c r="A21" s="2">
        <v>54</v>
      </c>
      <c r="B21" s="2" t="s">
        <v>7</v>
      </c>
      <c r="C21" s="2" t="s">
        <v>154</v>
      </c>
    </row>
    <row r="22" spans="1:3" x14ac:dyDescent="0.25">
      <c r="A22" s="2">
        <v>2</v>
      </c>
      <c r="B22" s="2" t="s">
        <v>128</v>
      </c>
      <c r="C22" s="2" t="s">
        <v>150</v>
      </c>
    </row>
    <row r="23" spans="1:3" x14ac:dyDescent="0.25">
      <c r="A23" s="2">
        <v>2</v>
      </c>
      <c r="B23" s="2" t="s">
        <v>128</v>
      </c>
      <c r="C23" s="2" t="s">
        <v>151</v>
      </c>
    </row>
    <row r="24" spans="1:3" x14ac:dyDescent="0.25">
      <c r="A24" s="2">
        <v>2</v>
      </c>
      <c r="B24" s="2" t="s">
        <v>128</v>
      </c>
      <c r="C24" s="2" t="s">
        <v>152</v>
      </c>
    </row>
    <row r="25" spans="1:3" x14ac:dyDescent="0.25">
      <c r="A25" s="2">
        <v>2</v>
      </c>
      <c r="B25" s="2" t="s">
        <v>128</v>
      </c>
      <c r="C25" s="2" t="s">
        <v>153</v>
      </c>
    </row>
    <row r="26" spans="1:3" x14ac:dyDescent="0.25">
      <c r="A26" s="2">
        <v>2</v>
      </c>
      <c r="B26" s="2" t="s">
        <v>128</v>
      </c>
      <c r="C26" s="2" t="s">
        <v>154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105</v>
      </c>
      <c r="B1" t="s">
        <v>96</v>
      </c>
      <c r="C1" t="s">
        <v>106</v>
      </c>
    </row>
    <row r="2" spans="1:3" x14ac:dyDescent="0.25">
      <c r="A2" t="s">
        <v>107</v>
      </c>
      <c r="B2">
        <v>2790</v>
      </c>
      <c r="C2" t="s">
        <v>32</v>
      </c>
    </row>
    <row r="3" spans="1:3" x14ac:dyDescent="0.25">
      <c r="A3" t="s">
        <v>108</v>
      </c>
      <c r="B3">
        <v>11850</v>
      </c>
      <c r="C3" t="s">
        <v>32</v>
      </c>
    </row>
    <row r="4" spans="1:3" x14ac:dyDescent="0.25">
      <c r="A4" t="s">
        <v>109</v>
      </c>
      <c r="B4">
        <v>845</v>
      </c>
      <c r="C4" t="s">
        <v>32</v>
      </c>
    </row>
    <row r="5" spans="1:3" x14ac:dyDescent="0.25">
      <c r="A5" t="s">
        <v>28</v>
      </c>
      <c r="B5">
        <v>18431</v>
      </c>
      <c r="C5" t="s">
        <v>32</v>
      </c>
    </row>
    <row r="6" spans="1:3" x14ac:dyDescent="0.25">
      <c r="A6" t="s">
        <v>107</v>
      </c>
      <c r="B6">
        <v>91</v>
      </c>
      <c r="C6" t="s">
        <v>22</v>
      </c>
    </row>
    <row r="7" spans="1:3" x14ac:dyDescent="0.25">
      <c r="A7" t="s">
        <v>108</v>
      </c>
      <c r="B7">
        <v>150</v>
      </c>
      <c r="C7" t="s">
        <v>22</v>
      </c>
    </row>
    <row r="8" spans="1:3" x14ac:dyDescent="0.25">
      <c r="A8" t="s">
        <v>109</v>
      </c>
      <c r="B8">
        <v>61</v>
      </c>
      <c r="C8" t="s">
        <v>22</v>
      </c>
    </row>
    <row r="9" spans="1:3" x14ac:dyDescent="0.25">
      <c r="A9" t="s">
        <v>28</v>
      </c>
      <c r="B9">
        <v>200</v>
      </c>
      <c r="C9" t="s">
        <v>22</v>
      </c>
    </row>
    <row r="10" spans="1:3" x14ac:dyDescent="0.25">
      <c r="A10" t="s">
        <v>107</v>
      </c>
      <c r="B10">
        <v>190</v>
      </c>
      <c r="C10" t="s">
        <v>33</v>
      </c>
    </row>
    <row r="11" spans="1:3" x14ac:dyDescent="0.25">
      <c r="A11" t="s">
        <v>108</v>
      </c>
      <c r="B11">
        <v>1266</v>
      </c>
      <c r="C11" t="s">
        <v>33</v>
      </c>
    </row>
    <row r="12" spans="1:3" x14ac:dyDescent="0.25">
      <c r="A12" t="s">
        <v>109</v>
      </c>
      <c r="B12">
        <v>90</v>
      </c>
      <c r="C12" t="s">
        <v>33</v>
      </c>
    </row>
    <row r="13" spans="1:3" x14ac:dyDescent="0.25">
      <c r="A13" t="s">
        <v>28</v>
      </c>
      <c r="B13">
        <v>1496</v>
      </c>
      <c r="C13" t="s">
        <v>33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96</v>
      </c>
      <c r="B1" t="s">
        <v>106</v>
      </c>
      <c r="C1" t="s">
        <v>94</v>
      </c>
      <c r="D1" t="s">
        <v>91</v>
      </c>
    </row>
    <row r="2" spans="1:4" x14ac:dyDescent="0.25">
      <c r="A2">
        <v>746</v>
      </c>
      <c r="B2" t="s">
        <v>129</v>
      </c>
      <c r="C2" t="s">
        <v>3</v>
      </c>
      <c r="D2">
        <v>1</v>
      </c>
    </row>
    <row r="3" spans="1:4" x14ac:dyDescent="0.25">
      <c r="A3">
        <v>809</v>
      </c>
      <c r="B3" t="s">
        <v>129</v>
      </c>
      <c r="C3" t="s">
        <v>74</v>
      </c>
      <c r="D3">
        <v>1</v>
      </c>
    </row>
    <row r="4" spans="1:4" x14ac:dyDescent="0.25">
      <c r="A4">
        <v>92</v>
      </c>
      <c r="B4" t="s">
        <v>155</v>
      </c>
      <c r="C4" t="s">
        <v>3</v>
      </c>
      <c r="D4">
        <v>2</v>
      </c>
    </row>
    <row r="5" spans="1:4" x14ac:dyDescent="0.25">
      <c r="A5">
        <v>171</v>
      </c>
      <c r="B5" t="s">
        <v>155</v>
      </c>
      <c r="C5" t="s">
        <v>74</v>
      </c>
      <c r="D5">
        <v>2</v>
      </c>
    </row>
    <row r="6" spans="1:4" x14ac:dyDescent="0.25">
      <c r="A6">
        <v>33</v>
      </c>
      <c r="B6" t="s">
        <v>156</v>
      </c>
      <c r="C6" t="s">
        <v>3</v>
      </c>
      <c r="D6">
        <v>3</v>
      </c>
    </row>
    <row r="7" spans="1:4" x14ac:dyDescent="0.25">
      <c r="A7">
        <v>36</v>
      </c>
      <c r="B7" t="s">
        <v>156</v>
      </c>
      <c r="C7" t="s">
        <v>74</v>
      </c>
      <c r="D7">
        <v>3</v>
      </c>
    </row>
    <row r="8" spans="1:4" x14ac:dyDescent="0.25">
      <c r="A8">
        <v>6</v>
      </c>
      <c r="B8" t="s">
        <v>157</v>
      </c>
      <c r="C8" t="s">
        <v>3</v>
      </c>
      <c r="D8">
        <v>4</v>
      </c>
    </row>
    <row r="9" spans="1:4" x14ac:dyDescent="0.25">
      <c r="A9">
        <v>3</v>
      </c>
      <c r="B9" t="s">
        <v>157</v>
      </c>
      <c r="C9" t="s">
        <v>74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105</v>
      </c>
      <c r="B1" t="s">
        <v>96</v>
      </c>
      <c r="C1" t="s">
        <v>106</v>
      </c>
    </row>
    <row r="2" spans="1:3" x14ac:dyDescent="0.25">
      <c r="A2" t="s">
        <v>107</v>
      </c>
      <c r="B2">
        <v>7017</v>
      </c>
      <c r="C2" t="s">
        <v>32</v>
      </c>
    </row>
    <row r="3" spans="1:3" x14ac:dyDescent="0.25">
      <c r="A3" t="s">
        <v>108</v>
      </c>
      <c r="B3">
        <v>32213</v>
      </c>
      <c r="C3" t="s">
        <v>32</v>
      </c>
    </row>
    <row r="4" spans="1:3" x14ac:dyDescent="0.25">
      <c r="A4" t="s">
        <v>109</v>
      </c>
      <c r="B4">
        <v>2202</v>
      </c>
      <c r="C4" t="s">
        <v>32</v>
      </c>
    </row>
    <row r="5" spans="1:3" x14ac:dyDescent="0.25">
      <c r="A5" t="s">
        <v>28</v>
      </c>
      <c r="B5">
        <v>58608</v>
      </c>
      <c r="C5" t="s">
        <v>32</v>
      </c>
    </row>
    <row r="6" spans="1:3" x14ac:dyDescent="0.25">
      <c r="A6" t="s">
        <v>107</v>
      </c>
      <c r="B6">
        <v>207</v>
      </c>
      <c r="C6" t="s">
        <v>22</v>
      </c>
    </row>
    <row r="7" spans="1:3" x14ac:dyDescent="0.25">
      <c r="A7" t="s">
        <v>108</v>
      </c>
      <c r="B7">
        <v>349</v>
      </c>
      <c r="C7" t="s">
        <v>22</v>
      </c>
    </row>
    <row r="8" spans="1:3" x14ac:dyDescent="0.25">
      <c r="A8" t="s">
        <v>109</v>
      </c>
      <c r="B8">
        <v>131</v>
      </c>
      <c r="C8" t="s">
        <v>22</v>
      </c>
    </row>
    <row r="9" spans="1:3" x14ac:dyDescent="0.25">
      <c r="A9" t="s">
        <v>28</v>
      </c>
      <c r="B9">
        <v>579</v>
      </c>
      <c r="C9" t="s">
        <v>22</v>
      </c>
    </row>
    <row r="10" spans="1:3" x14ac:dyDescent="0.25">
      <c r="A10" t="s">
        <v>107</v>
      </c>
      <c r="B10">
        <v>581</v>
      </c>
      <c r="C10" t="s">
        <v>33</v>
      </c>
    </row>
    <row r="11" spans="1:3" x14ac:dyDescent="0.25">
      <c r="A11" t="s">
        <v>108</v>
      </c>
      <c r="B11">
        <v>3649</v>
      </c>
      <c r="C11" t="s">
        <v>33</v>
      </c>
    </row>
    <row r="12" spans="1:3" x14ac:dyDescent="0.25">
      <c r="A12" t="s">
        <v>109</v>
      </c>
      <c r="B12">
        <v>234</v>
      </c>
      <c r="C12" t="s">
        <v>33</v>
      </c>
    </row>
    <row r="13" spans="1:3" x14ac:dyDescent="0.25">
      <c r="A13" t="s">
        <v>28</v>
      </c>
      <c r="B13">
        <v>4610</v>
      </c>
      <c r="C13" t="s">
        <v>33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96</v>
      </c>
      <c r="B1" t="s">
        <v>106</v>
      </c>
      <c r="C1" t="s">
        <v>94</v>
      </c>
      <c r="D1" t="s">
        <v>91</v>
      </c>
    </row>
    <row r="2" spans="1:4" x14ac:dyDescent="0.25">
      <c r="A2">
        <v>1954</v>
      </c>
      <c r="B2" t="s">
        <v>129</v>
      </c>
      <c r="C2" t="s">
        <v>3</v>
      </c>
      <c r="D2">
        <v>1</v>
      </c>
    </row>
    <row r="3" spans="1:4" x14ac:dyDescent="0.25">
      <c r="A3">
        <v>2076</v>
      </c>
      <c r="B3" t="s">
        <v>129</v>
      </c>
      <c r="C3" t="s">
        <v>74</v>
      </c>
      <c r="D3">
        <v>1</v>
      </c>
    </row>
    <row r="4" spans="1:4" x14ac:dyDescent="0.25">
      <c r="A4">
        <v>232</v>
      </c>
      <c r="B4" t="s">
        <v>155</v>
      </c>
      <c r="C4" t="s">
        <v>3</v>
      </c>
      <c r="D4">
        <v>2</v>
      </c>
    </row>
    <row r="5" spans="1:4" x14ac:dyDescent="0.25">
      <c r="A5">
        <v>400</v>
      </c>
      <c r="B5" t="s">
        <v>155</v>
      </c>
      <c r="C5" t="s">
        <v>74</v>
      </c>
      <c r="D5">
        <v>2</v>
      </c>
    </row>
    <row r="6" spans="1:4" x14ac:dyDescent="0.25">
      <c r="A6">
        <v>79</v>
      </c>
      <c r="B6" t="s">
        <v>156</v>
      </c>
      <c r="C6" t="s">
        <v>3</v>
      </c>
      <c r="D6">
        <v>3</v>
      </c>
    </row>
    <row r="7" spans="1:4" x14ac:dyDescent="0.25">
      <c r="A7">
        <v>94</v>
      </c>
      <c r="B7" t="s">
        <v>156</v>
      </c>
      <c r="C7" t="s">
        <v>74</v>
      </c>
      <c r="D7">
        <v>3</v>
      </c>
    </row>
    <row r="8" spans="1:4" x14ac:dyDescent="0.25">
      <c r="A8">
        <v>8</v>
      </c>
      <c r="B8" t="s">
        <v>157</v>
      </c>
      <c r="C8" t="s">
        <v>3</v>
      </c>
      <c r="D8">
        <v>4</v>
      </c>
    </row>
    <row r="9" spans="1:4" x14ac:dyDescent="0.25">
      <c r="A9">
        <v>6</v>
      </c>
      <c r="B9" t="s">
        <v>157</v>
      </c>
      <c r="C9" t="s">
        <v>74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91</v>
      </c>
      <c r="B1" t="s">
        <v>2</v>
      </c>
      <c r="C1" t="s">
        <v>96</v>
      </c>
      <c r="D1" t="s">
        <v>106</v>
      </c>
      <c r="E1" t="s">
        <v>110</v>
      </c>
    </row>
    <row r="2" spans="1:5" x14ac:dyDescent="0.25">
      <c r="A2">
        <v>1</v>
      </c>
      <c r="B2" t="s">
        <v>32</v>
      </c>
      <c r="C2">
        <v>3338</v>
      </c>
      <c r="D2" t="s">
        <v>111</v>
      </c>
      <c r="E2">
        <v>1</v>
      </c>
    </row>
    <row r="3" spans="1:5" x14ac:dyDescent="0.25">
      <c r="A3">
        <v>2</v>
      </c>
      <c r="B3" t="s">
        <v>33</v>
      </c>
      <c r="C3">
        <v>197</v>
      </c>
      <c r="D3" t="s">
        <v>111</v>
      </c>
      <c r="E3">
        <v>1</v>
      </c>
    </row>
    <row r="4" spans="1:5" x14ac:dyDescent="0.25">
      <c r="A4">
        <v>3</v>
      </c>
      <c r="B4" t="s">
        <v>34</v>
      </c>
      <c r="C4">
        <v>100</v>
      </c>
      <c r="D4" t="s">
        <v>111</v>
      </c>
      <c r="E4">
        <v>1</v>
      </c>
    </row>
    <row r="5" spans="1:5" x14ac:dyDescent="0.25">
      <c r="A5">
        <v>4</v>
      </c>
      <c r="B5" t="s">
        <v>35</v>
      </c>
      <c r="C5">
        <v>1</v>
      </c>
      <c r="D5" t="s">
        <v>111</v>
      </c>
      <c r="E5">
        <v>1</v>
      </c>
    </row>
    <row r="6" spans="1:5" x14ac:dyDescent="0.25">
      <c r="A6">
        <v>5</v>
      </c>
      <c r="B6" t="s">
        <v>36</v>
      </c>
      <c r="C6">
        <v>0</v>
      </c>
      <c r="D6" t="s">
        <v>111</v>
      </c>
      <c r="E6">
        <v>1</v>
      </c>
    </row>
    <row r="7" spans="1:5" x14ac:dyDescent="0.25">
      <c r="A7">
        <v>6</v>
      </c>
      <c r="B7" t="s">
        <v>44</v>
      </c>
      <c r="C7">
        <v>1</v>
      </c>
      <c r="D7" t="s">
        <v>111</v>
      </c>
      <c r="E7">
        <v>1</v>
      </c>
    </row>
    <row r="8" spans="1:5" x14ac:dyDescent="0.25">
      <c r="A8">
        <v>7</v>
      </c>
      <c r="B8" t="s">
        <v>112</v>
      </c>
      <c r="C8">
        <v>0</v>
      </c>
      <c r="D8" t="s">
        <v>111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111</v>
      </c>
      <c r="E9">
        <v>1</v>
      </c>
    </row>
    <row r="10" spans="1:5" x14ac:dyDescent="0.25">
      <c r="A10">
        <v>9</v>
      </c>
      <c r="B10" t="s">
        <v>37</v>
      </c>
      <c r="C10">
        <v>10</v>
      </c>
      <c r="D10" t="s">
        <v>111</v>
      </c>
      <c r="E10">
        <v>1</v>
      </c>
    </row>
    <row r="11" spans="1:5" x14ac:dyDescent="0.25">
      <c r="A11">
        <v>10</v>
      </c>
      <c r="B11" t="s">
        <v>38</v>
      </c>
      <c r="C11">
        <v>0</v>
      </c>
      <c r="D11" t="s">
        <v>111</v>
      </c>
      <c r="E11">
        <v>1</v>
      </c>
    </row>
    <row r="12" spans="1:5" x14ac:dyDescent="0.25">
      <c r="A12">
        <v>11</v>
      </c>
      <c r="B12" t="s">
        <v>39</v>
      </c>
      <c r="C12">
        <v>590</v>
      </c>
      <c r="D12" t="s">
        <v>111</v>
      </c>
      <c r="E12">
        <v>1</v>
      </c>
    </row>
    <row r="13" spans="1:5" x14ac:dyDescent="0.25">
      <c r="A13">
        <v>12</v>
      </c>
      <c r="B13" t="s">
        <v>40</v>
      </c>
      <c r="C13">
        <v>0</v>
      </c>
      <c r="D13" t="s">
        <v>111</v>
      </c>
      <c r="E13">
        <v>1</v>
      </c>
    </row>
    <row r="14" spans="1:5" x14ac:dyDescent="0.25">
      <c r="A14">
        <v>13</v>
      </c>
      <c r="B14" t="s">
        <v>10</v>
      </c>
      <c r="C14">
        <v>5</v>
      </c>
      <c r="D14" t="s">
        <v>111</v>
      </c>
      <c r="E14">
        <v>1</v>
      </c>
    </row>
    <row r="15" spans="1:5" x14ac:dyDescent="0.25">
      <c r="A15">
        <v>14</v>
      </c>
      <c r="B15" t="s">
        <v>41</v>
      </c>
      <c r="C15">
        <v>2</v>
      </c>
      <c r="D15" t="s">
        <v>111</v>
      </c>
      <c r="E15">
        <v>1</v>
      </c>
    </row>
    <row r="16" spans="1:5" x14ac:dyDescent="0.25">
      <c r="A16">
        <v>15</v>
      </c>
      <c r="B16" t="s">
        <v>42</v>
      </c>
      <c r="C16">
        <v>0</v>
      </c>
      <c r="D16" t="s">
        <v>111</v>
      </c>
      <c r="E16">
        <v>1</v>
      </c>
    </row>
    <row r="17" spans="1:5" x14ac:dyDescent="0.25">
      <c r="A17">
        <v>16</v>
      </c>
      <c r="B17" t="s">
        <v>43</v>
      </c>
      <c r="C17">
        <v>0</v>
      </c>
      <c r="D17" t="s">
        <v>111</v>
      </c>
      <c r="E17">
        <v>1</v>
      </c>
    </row>
    <row r="18" spans="1:5" x14ac:dyDescent="0.25">
      <c r="A18">
        <v>1</v>
      </c>
      <c r="B18" t="s">
        <v>32</v>
      </c>
      <c r="C18">
        <v>279</v>
      </c>
      <c r="D18" t="s">
        <v>11</v>
      </c>
      <c r="E18">
        <v>2</v>
      </c>
    </row>
    <row r="19" spans="1:5" x14ac:dyDescent="0.25">
      <c r="A19">
        <v>2</v>
      </c>
      <c r="B19" t="s">
        <v>33</v>
      </c>
      <c r="C19">
        <v>35</v>
      </c>
      <c r="D19" t="s">
        <v>11</v>
      </c>
      <c r="E19">
        <v>2</v>
      </c>
    </row>
    <row r="20" spans="1:5" x14ac:dyDescent="0.25">
      <c r="A20">
        <v>3</v>
      </c>
      <c r="B20" t="s">
        <v>34</v>
      </c>
      <c r="C20">
        <v>4</v>
      </c>
      <c r="D20" t="s">
        <v>11</v>
      </c>
      <c r="E20">
        <v>2</v>
      </c>
    </row>
    <row r="21" spans="1:5" x14ac:dyDescent="0.25">
      <c r="A21">
        <v>4</v>
      </c>
      <c r="B21" t="s">
        <v>35</v>
      </c>
      <c r="C21">
        <v>0</v>
      </c>
      <c r="D21" t="s">
        <v>11</v>
      </c>
      <c r="E21">
        <v>2</v>
      </c>
    </row>
    <row r="22" spans="1:5" x14ac:dyDescent="0.25">
      <c r="A22">
        <v>5</v>
      </c>
      <c r="B22" t="s">
        <v>36</v>
      </c>
      <c r="C22">
        <v>0</v>
      </c>
      <c r="D22" t="s">
        <v>11</v>
      </c>
      <c r="E22">
        <v>2</v>
      </c>
    </row>
    <row r="23" spans="1:5" x14ac:dyDescent="0.25">
      <c r="A23">
        <v>6</v>
      </c>
      <c r="B23" t="s">
        <v>44</v>
      </c>
      <c r="C23">
        <v>0</v>
      </c>
      <c r="D23" t="s">
        <v>11</v>
      </c>
      <c r="E23">
        <v>2</v>
      </c>
    </row>
    <row r="24" spans="1:5" x14ac:dyDescent="0.25">
      <c r="A24">
        <v>7</v>
      </c>
      <c r="B24" t="s">
        <v>112</v>
      </c>
      <c r="C24">
        <v>0</v>
      </c>
      <c r="D24" t="s">
        <v>11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11</v>
      </c>
      <c r="E25">
        <v>2</v>
      </c>
    </row>
    <row r="26" spans="1:5" x14ac:dyDescent="0.25">
      <c r="A26">
        <v>9</v>
      </c>
      <c r="B26" t="s">
        <v>37</v>
      </c>
      <c r="C26">
        <v>3</v>
      </c>
      <c r="D26" t="s">
        <v>11</v>
      </c>
      <c r="E26">
        <v>2</v>
      </c>
    </row>
    <row r="27" spans="1:5" x14ac:dyDescent="0.25">
      <c r="A27">
        <v>10</v>
      </c>
      <c r="B27" t="s">
        <v>38</v>
      </c>
      <c r="C27">
        <v>0</v>
      </c>
      <c r="D27" t="s">
        <v>11</v>
      </c>
      <c r="E27">
        <v>2</v>
      </c>
    </row>
    <row r="28" spans="1:5" x14ac:dyDescent="0.25">
      <c r="A28">
        <v>11</v>
      </c>
      <c r="B28" t="s">
        <v>39</v>
      </c>
      <c r="C28">
        <v>176</v>
      </c>
      <c r="D28" t="s">
        <v>11</v>
      </c>
      <c r="E28">
        <v>2</v>
      </c>
    </row>
    <row r="29" spans="1:5" x14ac:dyDescent="0.25">
      <c r="A29">
        <v>12</v>
      </c>
      <c r="B29" t="s">
        <v>40</v>
      </c>
      <c r="C29">
        <v>0</v>
      </c>
      <c r="D29" t="s">
        <v>11</v>
      </c>
      <c r="E29">
        <v>2</v>
      </c>
    </row>
    <row r="30" spans="1:5" x14ac:dyDescent="0.25">
      <c r="A30">
        <v>13</v>
      </c>
      <c r="B30" t="s">
        <v>10</v>
      </c>
      <c r="C30">
        <v>0</v>
      </c>
      <c r="D30" t="s">
        <v>11</v>
      </c>
      <c r="E30">
        <v>2</v>
      </c>
    </row>
    <row r="31" spans="1:5" x14ac:dyDescent="0.25">
      <c r="A31">
        <v>14</v>
      </c>
      <c r="B31" t="s">
        <v>41</v>
      </c>
      <c r="C31">
        <v>4</v>
      </c>
      <c r="D31" t="s">
        <v>11</v>
      </c>
      <c r="E31">
        <v>2</v>
      </c>
    </row>
    <row r="32" spans="1:5" x14ac:dyDescent="0.25">
      <c r="A32">
        <v>15</v>
      </c>
      <c r="B32" t="s">
        <v>42</v>
      </c>
      <c r="C32">
        <v>0</v>
      </c>
      <c r="D32" t="s">
        <v>11</v>
      </c>
      <c r="E32">
        <v>2</v>
      </c>
    </row>
    <row r="33" spans="1:5" x14ac:dyDescent="0.25">
      <c r="A33">
        <v>16</v>
      </c>
      <c r="B33" t="s">
        <v>43</v>
      </c>
      <c r="C33">
        <v>0</v>
      </c>
      <c r="D33" t="s">
        <v>11</v>
      </c>
      <c r="E33">
        <v>2</v>
      </c>
    </row>
    <row r="34" spans="1:5" x14ac:dyDescent="0.25">
      <c r="A34">
        <v>1</v>
      </c>
      <c r="B34" t="s">
        <v>32</v>
      </c>
      <c r="C34">
        <v>110</v>
      </c>
      <c r="D34" t="s">
        <v>90</v>
      </c>
      <c r="E34">
        <v>3</v>
      </c>
    </row>
    <row r="35" spans="1:5" x14ac:dyDescent="0.25">
      <c r="A35">
        <v>2</v>
      </c>
      <c r="B35" t="s">
        <v>33</v>
      </c>
      <c r="C35">
        <v>17</v>
      </c>
      <c r="D35" t="s">
        <v>90</v>
      </c>
      <c r="E35">
        <v>3</v>
      </c>
    </row>
    <row r="36" spans="1:5" x14ac:dyDescent="0.25">
      <c r="A36">
        <v>3</v>
      </c>
      <c r="B36" t="s">
        <v>34</v>
      </c>
      <c r="C36">
        <v>4</v>
      </c>
      <c r="D36" t="s">
        <v>90</v>
      </c>
      <c r="E36">
        <v>3</v>
      </c>
    </row>
    <row r="37" spans="1:5" x14ac:dyDescent="0.25">
      <c r="A37">
        <v>4</v>
      </c>
      <c r="B37" t="s">
        <v>35</v>
      </c>
      <c r="C37">
        <v>0</v>
      </c>
      <c r="D37" t="s">
        <v>90</v>
      </c>
      <c r="E37">
        <v>3</v>
      </c>
    </row>
    <row r="38" spans="1:5" x14ac:dyDescent="0.25">
      <c r="A38">
        <v>5</v>
      </c>
      <c r="B38" t="s">
        <v>36</v>
      </c>
      <c r="C38">
        <v>0</v>
      </c>
      <c r="D38" t="s">
        <v>90</v>
      </c>
      <c r="E38">
        <v>3</v>
      </c>
    </row>
    <row r="39" spans="1:5" x14ac:dyDescent="0.25">
      <c r="A39">
        <v>6</v>
      </c>
      <c r="B39" t="s">
        <v>44</v>
      </c>
      <c r="C39">
        <v>0</v>
      </c>
      <c r="D39" t="s">
        <v>90</v>
      </c>
      <c r="E39">
        <v>3</v>
      </c>
    </row>
    <row r="40" spans="1:5" x14ac:dyDescent="0.25">
      <c r="A40">
        <v>7</v>
      </c>
      <c r="B40" t="s">
        <v>112</v>
      </c>
      <c r="C40">
        <v>0</v>
      </c>
      <c r="D40" t="s">
        <v>90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90</v>
      </c>
      <c r="E41">
        <v>3</v>
      </c>
    </row>
    <row r="42" spans="1:5" x14ac:dyDescent="0.25">
      <c r="A42">
        <v>9</v>
      </c>
      <c r="B42" t="s">
        <v>37</v>
      </c>
      <c r="C42">
        <v>0</v>
      </c>
      <c r="D42" t="s">
        <v>90</v>
      </c>
      <c r="E42">
        <v>3</v>
      </c>
    </row>
    <row r="43" spans="1:5" x14ac:dyDescent="0.25">
      <c r="A43">
        <v>10</v>
      </c>
      <c r="B43" t="s">
        <v>38</v>
      </c>
      <c r="C43">
        <v>0</v>
      </c>
      <c r="D43" t="s">
        <v>90</v>
      </c>
      <c r="E43">
        <v>3</v>
      </c>
    </row>
    <row r="44" spans="1:5" x14ac:dyDescent="0.25">
      <c r="A44">
        <v>11</v>
      </c>
      <c r="B44" t="s">
        <v>39</v>
      </c>
      <c r="C44">
        <v>9</v>
      </c>
      <c r="D44" t="s">
        <v>90</v>
      </c>
      <c r="E44">
        <v>3</v>
      </c>
    </row>
    <row r="45" spans="1:5" x14ac:dyDescent="0.25">
      <c r="A45">
        <v>12</v>
      </c>
      <c r="B45" t="s">
        <v>40</v>
      </c>
      <c r="C45">
        <v>0</v>
      </c>
      <c r="D45" t="s">
        <v>90</v>
      </c>
      <c r="E45">
        <v>3</v>
      </c>
    </row>
    <row r="46" spans="1:5" x14ac:dyDescent="0.25">
      <c r="A46">
        <v>13</v>
      </c>
      <c r="B46" t="s">
        <v>10</v>
      </c>
      <c r="C46">
        <v>0</v>
      </c>
      <c r="D46" t="s">
        <v>90</v>
      </c>
      <c r="E46">
        <v>3</v>
      </c>
    </row>
    <row r="47" spans="1:5" x14ac:dyDescent="0.25">
      <c r="A47">
        <v>14</v>
      </c>
      <c r="B47" t="s">
        <v>41</v>
      </c>
      <c r="C47">
        <v>0</v>
      </c>
      <c r="D47" t="s">
        <v>90</v>
      </c>
      <c r="E47">
        <v>3</v>
      </c>
    </row>
    <row r="48" spans="1:5" x14ac:dyDescent="0.25">
      <c r="A48">
        <v>15</v>
      </c>
      <c r="B48" t="s">
        <v>42</v>
      </c>
      <c r="C48">
        <v>0</v>
      </c>
      <c r="D48" t="s">
        <v>90</v>
      </c>
      <c r="E48">
        <v>3</v>
      </c>
    </row>
    <row r="49" spans="1:5" x14ac:dyDescent="0.25">
      <c r="A49">
        <v>16</v>
      </c>
      <c r="B49" t="s">
        <v>43</v>
      </c>
      <c r="C49">
        <v>0</v>
      </c>
      <c r="D49" t="s">
        <v>90</v>
      </c>
      <c r="E49">
        <v>3</v>
      </c>
    </row>
    <row r="50" spans="1:5" x14ac:dyDescent="0.25">
      <c r="A50">
        <v>1</v>
      </c>
      <c r="B50" t="s">
        <v>32</v>
      </c>
      <c r="C50">
        <v>135</v>
      </c>
      <c r="D50" t="s">
        <v>81</v>
      </c>
      <c r="E50">
        <v>4</v>
      </c>
    </row>
    <row r="51" spans="1:5" x14ac:dyDescent="0.25">
      <c r="A51">
        <v>2</v>
      </c>
      <c r="B51" t="s">
        <v>33</v>
      </c>
      <c r="C51">
        <v>10</v>
      </c>
      <c r="D51" t="s">
        <v>81</v>
      </c>
      <c r="E51">
        <v>4</v>
      </c>
    </row>
    <row r="52" spans="1:5" x14ac:dyDescent="0.25">
      <c r="A52">
        <v>3</v>
      </c>
      <c r="B52" t="s">
        <v>34</v>
      </c>
      <c r="C52">
        <v>22</v>
      </c>
      <c r="D52" t="s">
        <v>81</v>
      </c>
      <c r="E52">
        <v>4</v>
      </c>
    </row>
    <row r="53" spans="1:5" x14ac:dyDescent="0.25">
      <c r="A53">
        <v>4</v>
      </c>
      <c r="B53" t="s">
        <v>35</v>
      </c>
      <c r="C53">
        <v>0</v>
      </c>
      <c r="D53" t="s">
        <v>81</v>
      </c>
      <c r="E53">
        <v>4</v>
      </c>
    </row>
    <row r="54" spans="1:5" x14ac:dyDescent="0.25">
      <c r="A54">
        <v>5</v>
      </c>
      <c r="B54" t="s">
        <v>36</v>
      </c>
      <c r="C54">
        <v>0</v>
      </c>
      <c r="D54" t="s">
        <v>81</v>
      </c>
      <c r="E54">
        <v>4</v>
      </c>
    </row>
    <row r="55" spans="1:5" x14ac:dyDescent="0.25">
      <c r="A55">
        <v>6</v>
      </c>
      <c r="B55" t="s">
        <v>44</v>
      </c>
      <c r="C55">
        <v>0</v>
      </c>
      <c r="D55" t="s">
        <v>81</v>
      </c>
      <c r="E55">
        <v>4</v>
      </c>
    </row>
    <row r="56" spans="1:5" x14ac:dyDescent="0.25">
      <c r="A56">
        <v>7</v>
      </c>
      <c r="B56" t="s">
        <v>112</v>
      </c>
      <c r="C56">
        <v>0</v>
      </c>
      <c r="D56" t="s">
        <v>81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81</v>
      </c>
      <c r="E57">
        <v>4</v>
      </c>
    </row>
    <row r="58" spans="1:5" x14ac:dyDescent="0.25">
      <c r="A58">
        <v>9</v>
      </c>
      <c r="B58" t="s">
        <v>37</v>
      </c>
      <c r="C58">
        <v>0</v>
      </c>
      <c r="D58" t="s">
        <v>81</v>
      </c>
      <c r="E58">
        <v>4</v>
      </c>
    </row>
    <row r="59" spans="1:5" x14ac:dyDescent="0.25">
      <c r="A59">
        <v>10</v>
      </c>
      <c r="B59" t="s">
        <v>38</v>
      </c>
      <c r="C59">
        <v>0</v>
      </c>
      <c r="D59" t="s">
        <v>81</v>
      </c>
      <c r="E59">
        <v>4</v>
      </c>
    </row>
    <row r="60" spans="1:5" x14ac:dyDescent="0.25">
      <c r="A60">
        <v>11</v>
      </c>
      <c r="B60" t="s">
        <v>39</v>
      </c>
      <c r="C60">
        <v>30</v>
      </c>
      <c r="D60" t="s">
        <v>81</v>
      </c>
      <c r="E60">
        <v>4</v>
      </c>
    </row>
    <row r="61" spans="1:5" x14ac:dyDescent="0.25">
      <c r="A61">
        <v>12</v>
      </c>
      <c r="B61" t="s">
        <v>40</v>
      </c>
      <c r="C61">
        <v>0</v>
      </c>
      <c r="D61" t="s">
        <v>81</v>
      </c>
      <c r="E61">
        <v>4</v>
      </c>
    </row>
    <row r="62" spans="1:5" x14ac:dyDescent="0.25">
      <c r="A62">
        <v>13</v>
      </c>
      <c r="B62" t="s">
        <v>10</v>
      </c>
      <c r="C62">
        <v>0</v>
      </c>
      <c r="D62" t="s">
        <v>81</v>
      </c>
      <c r="E62">
        <v>4</v>
      </c>
    </row>
    <row r="63" spans="1:5" x14ac:dyDescent="0.25">
      <c r="A63">
        <v>14</v>
      </c>
      <c r="B63" t="s">
        <v>41</v>
      </c>
      <c r="C63">
        <v>0</v>
      </c>
      <c r="D63" t="s">
        <v>81</v>
      </c>
      <c r="E63">
        <v>4</v>
      </c>
    </row>
    <row r="64" spans="1:5" x14ac:dyDescent="0.25">
      <c r="A64">
        <v>15</v>
      </c>
      <c r="B64" t="s">
        <v>42</v>
      </c>
      <c r="C64">
        <v>0</v>
      </c>
      <c r="D64" t="s">
        <v>81</v>
      </c>
      <c r="E64">
        <v>4</v>
      </c>
    </row>
    <row r="65" spans="1:5" x14ac:dyDescent="0.25">
      <c r="A65">
        <v>16</v>
      </c>
      <c r="B65" t="s">
        <v>43</v>
      </c>
      <c r="C65">
        <v>0</v>
      </c>
      <c r="D65" t="s">
        <v>81</v>
      </c>
      <c r="E65">
        <v>4</v>
      </c>
    </row>
    <row r="66" spans="1:5" x14ac:dyDescent="0.25">
      <c r="A66">
        <v>1</v>
      </c>
      <c r="B66" t="s">
        <v>32</v>
      </c>
      <c r="C66">
        <v>10</v>
      </c>
      <c r="D66" t="s">
        <v>113</v>
      </c>
      <c r="E66">
        <v>5</v>
      </c>
    </row>
    <row r="67" spans="1:5" x14ac:dyDescent="0.25">
      <c r="A67">
        <v>2</v>
      </c>
      <c r="B67" t="s">
        <v>33</v>
      </c>
      <c r="C67">
        <v>6</v>
      </c>
      <c r="D67" t="s">
        <v>113</v>
      </c>
      <c r="E67">
        <v>5</v>
      </c>
    </row>
    <row r="68" spans="1:5" x14ac:dyDescent="0.25">
      <c r="A68">
        <v>3</v>
      </c>
      <c r="B68" t="s">
        <v>34</v>
      </c>
      <c r="C68">
        <v>0</v>
      </c>
      <c r="D68" t="s">
        <v>113</v>
      </c>
      <c r="E68">
        <v>5</v>
      </c>
    </row>
    <row r="69" spans="1:5" x14ac:dyDescent="0.25">
      <c r="A69">
        <v>4</v>
      </c>
      <c r="B69" t="s">
        <v>35</v>
      </c>
      <c r="C69">
        <v>0</v>
      </c>
      <c r="D69" t="s">
        <v>113</v>
      </c>
      <c r="E69">
        <v>5</v>
      </c>
    </row>
    <row r="70" spans="1:5" x14ac:dyDescent="0.25">
      <c r="A70">
        <v>5</v>
      </c>
      <c r="B70" t="s">
        <v>36</v>
      </c>
      <c r="C70">
        <v>0</v>
      </c>
      <c r="D70" t="s">
        <v>113</v>
      </c>
      <c r="E70">
        <v>5</v>
      </c>
    </row>
    <row r="71" spans="1:5" x14ac:dyDescent="0.25">
      <c r="A71">
        <v>6</v>
      </c>
      <c r="B71" t="s">
        <v>44</v>
      </c>
      <c r="C71">
        <v>0</v>
      </c>
      <c r="D71" t="s">
        <v>113</v>
      </c>
      <c r="E71">
        <v>5</v>
      </c>
    </row>
    <row r="72" spans="1:5" x14ac:dyDescent="0.25">
      <c r="A72">
        <v>7</v>
      </c>
      <c r="B72" t="s">
        <v>112</v>
      </c>
      <c r="C72">
        <v>0</v>
      </c>
      <c r="D72" t="s">
        <v>113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113</v>
      </c>
      <c r="E73">
        <v>5</v>
      </c>
    </row>
    <row r="74" spans="1:5" x14ac:dyDescent="0.25">
      <c r="A74">
        <v>9</v>
      </c>
      <c r="B74" t="s">
        <v>37</v>
      </c>
      <c r="C74">
        <v>0</v>
      </c>
      <c r="D74" t="s">
        <v>113</v>
      </c>
      <c r="E74">
        <v>5</v>
      </c>
    </row>
    <row r="75" spans="1:5" x14ac:dyDescent="0.25">
      <c r="A75">
        <v>10</v>
      </c>
      <c r="B75" t="s">
        <v>38</v>
      </c>
      <c r="C75">
        <v>0</v>
      </c>
      <c r="D75" t="s">
        <v>113</v>
      </c>
      <c r="E75">
        <v>5</v>
      </c>
    </row>
    <row r="76" spans="1:5" x14ac:dyDescent="0.25">
      <c r="A76">
        <v>11</v>
      </c>
      <c r="B76" t="s">
        <v>39</v>
      </c>
      <c r="C76">
        <v>60</v>
      </c>
      <c r="D76" t="s">
        <v>113</v>
      </c>
      <c r="E76">
        <v>5</v>
      </c>
    </row>
    <row r="77" spans="1:5" x14ac:dyDescent="0.25">
      <c r="A77">
        <v>12</v>
      </c>
      <c r="B77" t="s">
        <v>40</v>
      </c>
      <c r="C77">
        <v>0</v>
      </c>
      <c r="D77" t="s">
        <v>113</v>
      </c>
      <c r="E77">
        <v>5</v>
      </c>
    </row>
    <row r="78" spans="1:5" x14ac:dyDescent="0.25">
      <c r="A78">
        <v>13</v>
      </c>
      <c r="B78" t="s">
        <v>10</v>
      </c>
      <c r="C78">
        <v>0</v>
      </c>
      <c r="D78" t="s">
        <v>113</v>
      </c>
      <c r="E78">
        <v>5</v>
      </c>
    </row>
    <row r="79" spans="1:5" x14ac:dyDescent="0.25">
      <c r="A79">
        <v>14</v>
      </c>
      <c r="B79" t="s">
        <v>41</v>
      </c>
      <c r="C79">
        <v>1</v>
      </c>
      <c r="D79" t="s">
        <v>113</v>
      </c>
      <c r="E79">
        <v>5</v>
      </c>
    </row>
    <row r="80" spans="1:5" x14ac:dyDescent="0.25">
      <c r="A80">
        <v>15</v>
      </c>
      <c r="B80" t="s">
        <v>42</v>
      </c>
      <c r="C80">
        <v>0</v>
      </c>
      <c r="D80" t="s">
        <v>113</v>
      </c>
      <c r="E80">
        <v>5</v>
      </c>
    </row>
    <row r="81" spans="1:5" x14ac:dyDescent="0.25">
      <c r="A81">
        <v>16</v>
      </c>
      <c r="B81" t="s">
        <v>43</v>
      </c>
      <c r="C81">
        <v>0</v>
      </c>
      <c r="D81" t="s">
        <v>113</v>
      </c>
      <c r="E81">
        <v>5</v>
      </c>
    </row>
    <row r="82" spans="1:5" x14ac:dyDescent="0.25">
      <c r="A82">
        <v>1</v>
      </c>
      <c r="B82" t="s">
        <v>32</v>
      </c>
      <c r="C82">
        <v>0</v>
      </c>
      <c r="D82" t="s">
        <v>37</v>
      </c>
      <c r="E82">
        <v>6</v>
      </c>
    </row>
    <row r="83" spans="1:5" x14ac:dyDescent="0.25">
      <c r="A83">
        <v>2</v>
      </c>
      <c r="B83" t="s">
        <v>33</v>
      </c>
      <c r="C83">
        <v>0</v>
      </c>
      <c r="D83" t="s">
        <v>37</v>
      </c>
      <c r="E83">
        <v>6</v>
      </c>
    </row>
    <row r="84" spans="1:5" x14ac:dyDescent="0.25">
      <c r="A84">
        <v>3</v>
      </c>
      <c r="B84" t="s">
        <v>34</v>
      </c>
      <c r="C84">
        <v>0</v>
      </c>
      <c r="D84" t="s">
        <v>37</v>
      </c>
      <c r="E84">
        <v>6</v>
      </c>
    </row>
    <row r="85" spans="1:5" x14ac:dyDescent="0.25">
      <c r="A85">
        <v>4</v>
      </c>
      <c r="B85" t="s">
        <v>35</v>
      </c>
      <c r="C85">
        <v>0</v>
      </c>
      <c r="D85" t="s">
        <v>37</v>
      </c>
      <c r="E85">
        <v>6</v>
      </c>
    </row>
    <row r="86" spans="1:5" x14ac:dyDescent="0.25">
      <c r="A86">
        <v>5</v>
      </c>
      <c r="B86" t="s">
        <v>36</v>
      </c>
      <c r="C86">
        <v>0</v>
      </c>
      <c r="D86" t="s">
        <v>37</v>
      </c>
      <c r="E86">
        <v>6</v>
      </c>
    </row>
    <row r="87" spans="1:5" x14ac:dyDescent="0.25">
      <c r="A87">
        <v>6</v>
      </c>
      <c r="B87" t="s">
        <v>44</v>
      </c>
      <c r="C87">
        <v>0</v>
      </c>
      <c r="D87" t="s">
        <v>37</v>
      </c>
      <c r="E87">
        <v>6</v>
      </c>
    </row>
    <row r="88" spans="1:5" x14ac:dyDescent="0.25">
      <c r="A88">
        <v>7</v>
      </c>
      <c r="B88" t="s">
        <v>112</v>
      </c>
      <c r="C88">
        <v>0</v>
      </c>
      <c r="D88" t="s">
        <v>37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37</v>
      </c>
      <c r="E89">
        <v>6</v>
      </c>
    </row>
    <row r="90" spans="1:5" x14ac:dyDescent="0.25">
      <c r="A90">
        <v>9</v>
      </c>
      <c r="B90" t="s">
        <v>37</v>
      </c>
      <c r="C90">
        <v>2</v>
      </c>
      <c r="D90" t="s">
        <v>37</v>
      </c>
      <c r="E90">
        <v>6</v>
      </c>
    </row>
    <row r="91" spans="1:5" x14ac:dyDescent="0.25">
      <c r="A91">
        <v>10</v>
      </c>
      <c r="B91" t="s">
        <v>38</v>
      </c>
      <c r="C91">
        <v>0</v>
      </c>
      <c r="D91" t="s">
        <v>37</v>
      </c>
      <c r="E91">
        <v>6</v>
      </c>
    </row>
    <row r="92" spans="1:5" x14ac:dyDescent="0.25">
      <c r="A92">
        <v>11</v>
      </c>
      <c r="B92" t="s">
        <v>39</v>
      </c>
      <c r="C92">
        <v>10</v>
      </c>
      <c r="D92" t="s">
        <v>37</v>
      </c>
      <c r="E92">
        <v>6</v>
      </c>
    </row>
    <row r="93" spans="1:5" x14ac:dyDescent="0.25">
      <c r="A93">
        <v>12</v>
      </c>
      <c r="B93" t="s">
        <v>40</v>
      </c>
      <c r="C93">
        <v>0</v>
      </c>
      <c r="D93" t="s">
        <v>37</v>
      </c>
      <c r="E93">
        <v>6</v>
      </c>
    </row>
    <row r="94" spans="1:5" x14ac:dyDescent="0.25">
      <c r="A94">
        <v>13</v>
      </c>
      <c r="B94" t="s">
        <v>10</v>
      </c>
      <c r="C94">
        <v>0</v>
      </c>
      <c r="D94" t="s">
        <v>37</v>
      </c>
      <c r="E94">
        <v>6</v>
      </c>
    </row>
    <row r="95" spans="1:5" x14ac:dyDescent="0.25">
      <c r="A95">
        <v>14</v>
      </c>
      <c r="B95" t="s">
        <v>41</v>
      </c>
      <c r="C95">
        <v>0</v>
      </c>
      <c r="D95" t="s">
        <v>37</v>
      </c>
      <c r="E95">
        <v>6</v>
      </c>
    </row>
    <row r="96" spans="1:5" x14ac:dyDescent="0.25">
      <c r="A96">
        <v>15</v>
      </c>
      <c r="B96" t="s">
        <v>42</v>
      </c>
      <c r="C96">
        <v>0</v>
      </c>
      <c r="D96" t="s">
        <v>37</v>
      </c>
      <c r="E96">
        <v>6</v>
      </c>
    </row>
    <row r="97" spans="1:5" x14ac:dyDescent="0.25">
      <c r="A97">
        <v>16</v>
      </c>
      <c r="B97" t="s">
        <v>43</v>
      </c>
      <c r="C97">
        <v>0</v>
      </c>
      <c r="D97" t="s">
        <v>37</v>
      </c>
      <c r="E97">
        <v>6</v>
      </c>
    </row>
    <row r="98" spans="1:5" x14ac:dyDescent="0.25">
      <c r="A98">
        <v>1</v>
      </c>
      <c r="B98" t="s">
        <v>32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33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34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35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36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44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112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37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38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39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40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10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41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42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43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32</v>
      </c>
      <c r="C114" s="2">
        <v>0</v>
      </c>
      <c r="D114" t="s">
        <v>40</v>
      </c>
      <c r="E114">
        <v>8</v>
      </c>
    </row>
    <row r="115" spans="1:5" x14ac:dyDescent="0.25">
      <c r="A115">
        <v>2</v>
      </c>
      <c r="B115" t="s">
        <v>33</v>
      </c>
      <c r="C115" s="2">
        <v>0</v>
      </c>
      <c r="D115" s="2" t="s">
        <v>40</v>
      </c>
      <c r="E115">
        <v>8</v>
      </c>
    </row>
    <row r="116" spans="1:5" x14ac:dyDescent="0.25">
      <c r="A116">
        <v>3</v>
      </c>
      <c r="B116" t="s">
        <v>34</v>
      </c>
      <c r="C116" s="2">
        <v>0</v>
      </c>
      <c r="D116" s="2" t="s">
        <v>40</v>
      </c>
      <c r="E116">
        <v>8</v>
      </c>
    </row>
    <row r="117" spans="1:5" x14ac:dyDescent="0.25">
      <c r="A117">
        <v>4</v>
      </c>
      <c r="B117" t="s">
        <v>35</v>
      </c>
      <c r="C117" s="2">
        <v>0</v>
      </c>
      <c r="D117" s="2" t="s">
        <v>40</v>
      </c>
      <c r="E117">
        <v>8</v>
      </c>
    </row>
    <row r="118" spans="1:5" x14ac:dyDescent="0.25">
      <c r="A118">
        <v>5</v>
      </c>
      <c r="B118" t="s">
        <v>36</v>
      </c>
      <c r="C118" s="2">
        <v>0</v>
      </c>
      <c r="D118" s="2" t="s">
        <v>40</v>
      </c>
      <c r="E118">
        <v>8</v>
      </c>
    </row>
    <row r="119" spans="1:5" x14ac:dyDescent="0.25">
      <c r="A119">
        <v>6</v>
      </c>
      <c r="B119" t="s">
        <v>44</v>
      </c>
      <c r="C119" s="2">
        <v>0</v>
      </c>
      <c r="D119" s="2" t="s">
        <v>40</v>
      </c>
      <c r="E119">
        <v>8</v>
      </c>
    </row>
    <row r="120" spans="1:5" x14ac:dyDescent="0.25">
      <c r="A120">
        <v>7</v>
      </c>
      <c r="B120" t="s">
        <v>112</v>
      </c>
      <c r="C120" s="2">
        <v>0</v>
      </c>
      <c r="D120" s="2" t="s">
        <v>40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40</v>
      </c>
      <c r="E121" s="2">
        <v>8</v>
      </c>
    </row>
    <row r="122" spans="1:5" x14ac:dyDescent="0.25">
      <c r="A122" s="2">
        <v>9</v>
      </c>
      <c r="B122" s="2" t="s">
        <v>37</v>
      </c>
      <c r="C122" s="2">
        <v>0</v>
      </c>
      <c r="D122" s="2" t="s">
        <v>40</v>
      </c>
      <c r="E122" s="2">
        <v>8</v>
      </c>
    </row>
    <row r="123" spans="1:5" x14ac:dyDescent="0.25">
      <c r="A123" s="2">
        <v>10</v>
      </c>
      <c r="B123" s="2" t="s">
        <v>38</v>
      </c>
      <c r="C123" s="2">
        <v>0</v>
      </c>
      <c r="D123" s="2" t="s">
        <v>40</v>
      </c>
      <c r="E123" s="2">
        <v>8</v>
      </c>
    </row>
    <row r="124" spans="1:5" x14ac:dyDescent="0.25">
      <c r="A124" s="2">
        <v>11</v>
      </c>
      <c r="B124" s="2" t="s">
        <v>39</v>
      </c>
      <c r="C124" s="2">
        <v>43</v>
      </c>
      <c r="D124" s="2" t="s">
        <v>40</v>
      </c>
      <c r="E124" s="2">
        <v>8</v>
      </c>
    </row>
    <row r="125" spans="1:5" x14ac:dyDescent="0.25">
      <c r="A125" s="2">
        <v>12</v>
      </c>
      <c r="B125" s="2" t="s">
        <v>40</v>
      </c>
      <c r="C125" s="2">
        <v>0</v>
      </c>
      <c r="D125" s="2" t="s">
        <v>40</v>
      </c>
      <c r="E125" s="2">
        <v>8</v>
      </c>
    </row>
    <row r="126" spans="1:5" x14ac:dyDescent="0.25">
      <c r="A126" s="2">
        <v>13</v>
      </c>
      <c r="B126" s="2" t="s">
        <v>10</v>
      </c>
      <c r="C126" s="2">
        <v>0</v>
      </c>
      <c r="D126" s="2" t="s">
        <v>40</v>
      </c>
      <c r="E126" s="2">
        <v>8</v>
      </c>
    </row>
    <row r="127" spans="1:5" x14ac:dyDescent="0.25">
      <c r="A127" s="2">
        <v>14</v>
      </c>
      <c r="B127" s="2" t="s">
        <v>41</v>
      </c>
      <c r="C127" s="2">
        <v>0</v>
      </c>
      <c r="D127" s="2" t="s">
        <v>40</v>
      </c>
      <c r="E127" s="2">
        <v>8</v>
      </c>
    </row>
    <row r="128" spans="1:5" x14ac:dyDescent="0.25">
      <c r="A128" s="2">
        <v>15</v>
      </c>
      <c r="B128" s="2" t="s">
        <v>42</v>
      </c>
      <c r="C128" s="2">
        <v>0</v>
      </c>
      <c r="D128" s="2" t="s">
        <v>40</v>
      </c>
      <c r="E128" s="2">
        <v>8</v>
      </c>
    </row>
    <row r="129" spans="1:5" x14ac:dyDescent="0.25">
      <c r="A129" s="2">
        <v>16</v>
      </c>
      <c r="B129" s="2" t="s">
        <v>43</v>
      </c>
      <c r="C129" s="2">
        <v>0</v>
      </c>
      <c r="D129" s="2" t="s">
        <v>40</v>
      </c>
      <c r="E129" s="2">
        <v>8</v>
      </c>
    </row>
    <row r="130" spans="1:5" x14ac:dyDescent="0.25">
      <c r="A130" s="2">
        <v>1</v>
      </c>
      <c r="B130" s="2" t="s">
        <v>32</v>
      </c>
      <c r="C130" s="2">
        <v>1151</v>
      </c>
      <c r="D130" s="2" t="s">
        <v>80</v>
      </c>
      <c r="E130" s="2">
        <v>9</v>
      </c>
    </row>
    <row r="131" spans="1:5" x14ac:dyDescent="0.25">
      <c r="A131" s="2">
        <v>2</v>
      </c>
      <c r="B131" s="2" t="s">
        <v>33</v>
      </c>
      <c r="C131" s="2">
        <v>85</v>
      </c>
      <c r="D131" s="2" t="s">
        <v>80</v>
      </c>
      <c r="E131" s="2">
        <v>9</v>
      </c>
    </row>
    <row r="132" spans="1:5" x14ac:dyDescent="0.25">
      <c r="A132" s="2">
        <v>3</v>
      </c>
      <c r="B132" s="2" t="s">
        <v>34</v>
      </c>
      <c r="C132" s="2">
        <v>39</v>
      </c>
      <c r="D132" s="2" t="s">
        <v>80</v>
      </c>
      <c r="E132" s="2">
        <v>9</v>
      </c>
    </row>
    <row r="133" spans="1:5" x14ac:dyDescent="0.25">
      <c r="A133" s="2">
        <v>4</v>
      </c>
      <c r="B133" s="2" t="s">
        <v>35</v>
      </c>
      <c r="C133" s="2">
        <v>0</v>
      </c>
      <c r="D133" s="2" t="s">
        <v>80</v>
      </c>
      <c r="E133" s="2">
        <v>9</v>
      </c>
    </row>
    <row r="134" spans="1:5" x14ac:dyDescent="0.25">
      <c r="A134" s="2">
        <v>5</v>
      </c>
      <c r="B134" s="2" t="s">
        <v>36</v>
      </c>
      <c r="C134" s="2">
        <v>0</v>
      </c>
      <c r="D134" s="2" t="s">
        <v>80</v>
      </c>
      <c r="E134" s="2">
        <v>9</v>
      </c>
    </row>
    <row r="135" spans="1:5" x14ac:dyDescent="0.25">
      <c r="A135" s="2">
        <v>6</v>
      </c>
      <c r="B135" s="2" t="s">
        <v>44</v>
      </c>
      <c r="C135" s="2">
        <v>0</v>
      </c>
      <c r="D135" s="2" t="s">
        <v>80</v>
      </c>
      <c r="E135" s="2">
        <v>9</v>
      </c>
    </row>
    <row r="136" spans="1:5" x14ac:dyDescent="0.25">
      <c r="A136" s="2">
        <v>7</v>
      </c>
      <c r="B136" s="2" t="s">
        <v>112</v>
      </c>
      <c r="C136" s="2">
        <v>0</v>
      </c>
      <c r="D136" s="2" t="s">
        <v>80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80</v>
      </c>
      <c r="E137" s="2">
        <v>9</v>
      </c>
    </row>
    <row r="138" spans="1:5" x14ac:dyDescent="0.25">
      <c r="A138" s="2">
        <v>9</v>
      </c>
      <c r="B138" s="2" t="s">
        <v>37</v>
      </c>
      <c r="C138" s="2">
        <v>5</v>
      </c>
      <c r="D138" s="2" t="s">
        <v>80</v>
      </c>
      <c r="E138" s="2">
        <v>9</v>
      </c>
    </row>
    <row r="139" spans="1:5" x14ac:dyDescent="0.25">
      <c r="A139" s="2">
        <v>10</v>
      </c>
      <c r="B139" s="2" t="s">
        <v>38</v>
      </c>
      <c r="C139" s="2">
        <v>0</v>
      </c>
      <c r="D139" s="2" t="s">
        <v>80</v>
      </c>
      <c r="E139" s="2">
        <v>9</v>
      </c>
    </row>
    <row r="140" spans="1:5" x14ac:dyDescent="0.25">
      <c r="A140" s="2">
        <v>11</v>
      </c>
      <c r="B140" s="2" t="s">
        <v>39</v>
      </c>
      <c r="C140" s="2">
        <v>368</v>
      </c>
      <c r="D140" s="2" t="s">
        <v>80</v>
      </c>
      <c r="E140" s="2">
        <v>9</v>
      </c>
    </row>
    <row r="141" spans="1:5" x14ac:dyDescent="0.25">
      <c r="A141" s="2">
        <v>12</v>
      </c>
      <c r="B141" s="2" t="s">
        <v>40</v>
      </c>
      <c r="C141" s="2">
        <v>0</v>
      </c>
      <c r="D141" s="2" t="s">
        <v>80</v>
      </c>
      <c r="E141" s="2">
        <v>9</v>
      </c>
    </row>
    <row r="142" spans="1:5" x14ac:dyDescent="0.25">
      <c r="A142" s="2">
        <v>13</v>
      </c>
      <c r="B142" s="2" t="s">
        <v>10</v>
      </c>
      <c r="C142" s="2">
        <v>1</v>
      </c>
      <c r="D142" s="2" t="s">
        <v>80</v>
      </c>
      <c r="E142" s="2">
        <v>9</v>
      </c>
    </row>
    <row r="143" spans="1:5" x14ac:dyDescent="0.25">
      <c r="A143" s="2">
        <v>14</v>
      </c>
      <c r="B143" s="2" t="s">
        <v>41</v>
      </c>
      <c r="C143" s="2">
        <v>5</v>
      </c>
      <c r="D143" s="2" t="s">
        <v>80</v>
      </c>
      <c r="E143" s="2">
        <v>9</v>
      </c>
    </row>
    <row r="144" spans="1:5" x14ac:dyDescent="0.25">
      <c r="A144" s="2">
        <v>15</v>
      </c>
      <c r="B144" s="2" t="s">
        <v>42</v>
      </c>
      <c r="C144" s="2">
        <v>0</v>
      </c>
      <c r="D144" s="2" t="s">
        <v>80</v>
      </c>
      <c r="E144" s="2">
        <v>9</v>
      </c>
    </row>
    <row r="145" spans="1:5" x14ac:dyDescent="0.25">
      <c r="A145" s="2">
        <v>16</v>
      </c>
      <c r="B145" s="2" t="s">
        <v>43</v>
      </c>
      <c r="C145" s="2">
        <v>1</v>
      </c>
      <c r="D145" s="2" t="s">
        <v>80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91</v>
      </c>
      <c r="B1" t="s">
        <v>96</v>
      </c>
      <c r="C1" t="s">
        <v>2</v>
      </c>
      <c r="D1" t="s">
        <v>106</v>
      </c>
    </row>
    <row r="2" spans="1:4" x14ac:dyDescent="0.25">
      <c r="A2">
        <v>1</v>
      </c>
      <c r="B2">
        <v>5</v>
      </c>
      <c r="C2" t="s">
        <v>82</v>
      </c>
      <c r="D2" t="s">
        <v>3</v>
      </c>
    </row>
    <row r="3" spans="1:4" x14ac:dyDescent="0.25">
      <c r="A3">
        <v>2</v>
      </c>
      <c r="B3">
        <v>4</v>
      </c>
      <c r="C3" t="s">
        <v>82</v>
      </c>
      <c r="D3" t="s">
        <v>83</v>
      </c>
    </row>
    <row r="4" spans="1:4" x14ac:dyDescent="0.25">
      <c r="A4">
        <v>3</v>
      </c>
      <c r="B4">
        <v>0</v>
      </c>
      <c r="C4" t="s">
        <v>82</v>
      </c>
      <c r="D4" t="s">
        <v>84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91</v>
      </c>
      <c r="B1" t="s">
        <v>126</v>
      </c>
      <c r="C1" t="s">
        <v>96</v>
      </c>
    </row>
    <row r="2" spans="1:3" x14ac:dyDescent="0.25">
      <c r="A2">
        <v>1</v>
      </c>
      <c r="B2" t="s">
        <v>12</v>
      </c>
      <c r="C2">
        <v>243</v>
      </c>
    </row>
    <row r="3" spans="1:3" x14ac:dyDescent="0.25">
      <c r="A3">
        <v>2</v>
      </c>
      <c r="B3" t="s">
        <v>13</v>
      </c>
      <c r="C3">
        <v>52</v>
      </c>
    </row>
    <row r="4" spans="1:3" x14ac:dyDescent="0.25">
      <c r="A4">
        <v>3</v>
      </c>
      <c r="B4" t="s">
        <v>14</v>
      </c>
      <c r="C4">
        <v>26</v>
      </c>
    </row>
    <row r="5" spans="1:3" x14ac:dyDescent="0.25">
      <c r="A5">
        <v>4</v>
      </c>
      <c r="B5" t="s">
        <v>77</v>
      </c>
      <c r="C5">
        <v>97</v>
      </c>
    </row>
    <row r="6" spans="1:3" x14ac:dyDescent="0.25">
      <c r="A6">
        <v>5</v>
      </c>
      <c r="B6" t="s">
        <v>78</v>
      </c>
      <c r="C6">
        <v>0</v>
      </c>
    </row>
    <row r="7" spans="1:3" x14ac:dyDescent="0.25">
      <c r="A7">
        <v>6</v>
      </c>
      <c r="B7" t="s">
        <v>127</v>
      </c>
      <c r="C7">
        <v>0</v>
      </c>
    </row>
    <row r="8" spans="1:3" x14ac:dyDescent="0.25">
      <c r="A8">
        <v>7</v>
      </c>
      <c r="B8" t="s">
        <v>15</v>
      </c>
      <c r="C8">
        <v>0</v>
      </c>
    </row>
    <row r="9" spans="1:3" x14ac:dyDescent="0.25">
      <c r="A9">
        <v>8</v>
      </c>
      <c r="B9" t="s">
        <v>16</v>
      </c>
      <c r="C9">
        <v>0</v>
      </c>
    </row>
    <row r="10" spans="1:3" x14ac:dyDescent="0.25">
      <c r="A10">
        <v>9</v>
      </c>
      <c r="B10" t="s">
        <v>17</v>
      </c>
      <c r="C10">
        <v>0</v>
      </c>
    </row>
    <row r="11" spans="1:3" x14ac:dyDescent="0.25">
      <c r="A11">
        <v>10</v>
      </c>
      <c r="B11" t="s">
        <v>18</v>
      </c>
      <c r="C11">
        <v>0</v>
      </c>
    </row>
    <row r="12" spans="1:3" x14ac:dyDescent="0.25">
      <c r="A12">
        <v>11</v>
      </c>
      <c r="B12" t="s">
        <v>79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91</v>
      </c>
      <c r="B1" t="s">
        <v>122</v>
      </c>
      <c r="C1" t="s">
        <v>28</v>
      </c>
      <c r="D1" t="s">
        <v>123</v>
      </c>
    </row>
    <row r="2" spans="1:4" x14ac:dyDescent="0.25">
      <c r="A2">
        <v>1</v>
      </c>
      <c r="B2" t="s">
        <v>124</v>
      </c>
      <c r="C2">
        <v>0</v>
      </c>
      <c r="D2">
        <v>0</v>
      </c>
    </row>
    <row r="3" spans="1:4" x14ac:dyDescent="0.25">
      <c r="A3">
        <v>2</v>
      </c>
      <c r="B3" t="s">
        <v>125</v>
      </c>
      <c r="C3">
        <v>0</v>
      </c>
      <c r="D3">
        <v>0</v>
      </c>
    </row>
    <row r="4" spans="1:4" x14ac:dyDescent="0.25">
      <c r="A4">
        <v>3</v>
      </c>
      <c r="B4" t="s">
        <v>20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91</v>
      </c>
      <c r="B1" t="s">
        <v>92</v>
      </c>
      <c r="C1" t="s">
        <v>93</v>
      </c>
      <c r="D1" t="s">
        <v>94</v>
      </c>
      <c r="E1" t="s">
        <v>95</v>
      </c>
      <c r="F1" t="s">
        <v>96</v>
      </c>
      <c r="G1" t="s">
        <v>97</v>
      </c>
    </row>
    <row r="2" spans="1:7" x14ac:dyDescent="0.25">
      <c r="A2">
        <v>1</v>
      </c>
      <c r="B2" t="s">
        <v>119</v>
      </c>
      <c r="C2" t="s">
        <v>29</v>
      </c>
      <c r="D2" t="s">
        <v>28</v>
      </c>
      <c r="E2">
        <v>1</v>
      </c>
      <c r="F2">
        <v>50</v>
      </c>
      <c r="G2">
        <v>1</v>
      </c>
    </row>
    <row r="3" spans="1:7" x14ac:dyDescent="0.25">
      <c r="A3">
        <v>2</v>
      </c>
      <c r="B3" t="s">
        <v>118</v>
      </c>
      <c r="C3" t="s">
        <v>29</v>
      </c>
      <c r="D3" t="s">
        <v>28</v>
      </c>
      <c r="E3">
        <v>1</v>
      </c>
      <c r="F3">
        <v>12</v>
      </c>
      <c r="G3">
        <v>1</v>
      </c>
    </row>
    <row r="4" spans="1:7" x14ac:dyDescent="0.25">
      <c r="A4">
        <v>3</v>
      </c>
      <c r="B4" t="s">
        <v>132</v>
      </c>
      <c r="C4" t="s">
        <v>29</v>
      </c>
      <c r="D4" t="s">
        <v>28</v>
      </c>
      <c r="E4">
        <v>1</v>
      </c>
      <c r="F4">
        <v>4</v>
      </c>
      <c r="G4">
        <v>1</v>
      </c>
    </row>
    <row r="5" spans="1:7" x14ac:dyDescent="0.25">
      <c r="A5">
        <v>4</v>
      </c>
      <c r="B5" t="s">
        <v>144</v>
      </c>
      <c r="C5" t="s">
        <v>29</v>
      </c>
      <c r="D5" t="s">
        <v>28</v>
      </c>
      <c r="E5">
        <v>1</v>
      </c>
      <c r="F5">
        <v>12</v>
      </c>
      <c r="G5">
        <v>1</v>
      </c>
    </row>
    <row r="6" spans="1:7" x14ac:dyDescent="0.25">
      <c r="A6">
        <v>5</v>
      </c>
      <c r="B6" t="s">
        <v>131</v>
      </c>
      <c r="C6" t="s">
        <v>29</v>
      </c>
      <c r="D6" t="s">
        <v>28</v>
      </c>
      <c r="E6">
        <v>1</v>
      </c>
      <c r="F6">
        <v>2</v>
      </c>
      <c r="G6">
        <v>1</v>
      </c>
    </row>
    <row r="7" spans="1:7" x14ac:dyDescent="0.25">
      <c r="A7">
        <v>6</v>
      </c>
      <c r="B7" t="s">
        <v>98</v>
      </c>
      <c r="C7" t="s">
        <v>29</v>
      </c>
      <c r="D7" t="s">
        <v>28</v>
      </c>
      <c r="E7">
        <v>1</v>
      </c>
      <c r="F7">
        <v>45</v>
      </c>
      <c r="G7">
        <v>1</v>
      </c>
    </row>
    <row r="8" spans="1:7" x14ac:dyDescent="0.25">
      <c r="A8">
        <v>1</v>
      </c>
      <c r="B8" t="s">
        <v>119</v>
      </c>
      <c r="C8" t="s">
        <v>29</v>
      </c>
      <c r="D8" t="s">
        <v>9</v>
      </c>
      <c r="E8">
        <v>2</v>
      </c>
      <c r="F8">
        <v>150</v>
      </c>
      <c r="G8">
        <v>1</v>
      </c>
    </row>
    <row r="9" spans="1:7" x14ac:dyDescent="0.25">
      <c r="A9">
        <v>2</v>
      </c>
      <c r="B9" t="s">
        <v>118</v>
      </c>
      <c r="C9" t="s">
        <v>29</v>
      </c>
      <c r="D9" t="s">
        <v>9</v>
      </c>
      <c r="E9">
        <v>2</v>
      </c>
      <c r="F9">
        <v>15</v>
      </c>
      <c r="G9">
        <v>1</v>
      </c>
    </row>
    <row r="10" spans="1:7" x14ac:dyDescent="0.25">
      <c r="A10">
        <v>3</v>
      </c>
      <c r="B10" t="s">
        <v>132</v>
      </c>
      <c r="C10" t="s">
        <v>29</v>
      </c>
      <c r="D10" t="s">
        <v>9</v>
      </c>
      <c r="E10">
        <v>2</v>
      </c>
      <c r="F10">
        <v>12</v>
      </c>
      <c r="G10">
        <v>1</v>
      </c>
    </row>
    <row r="11" spans="1:7" x14ac:dyDescent="0.25">
      <c r="A11">
        <v>4</v>
      </c>
      <c r="B11" t="s">
        <v>144</v>
      </c>
      <c r="C11" t="s">
        <v>29</v>
      </c>
      <c r="D11" t="s">
        <v>9</v>
      </c>
      <c r="E11">
        <v>2</v>
      </c>
      <c r="F11">
        <v>12</v>
      </c>
      <c r="G11">
        <v>1</v>
      </c>
    </row>
    <row r="12" spans="1:7" x14ac:dyDescent="0.25">
      <c r="A12">
        <v>5</v>
      </c>
      <c r="B12" t="s">
        <v>131</v>
      </c>
      <c r="C12" t="s">
        <v>29</v>
      </c>
      <c r="D12" t="s">
        <v>9</v>
      </c>
      <c r="E12">
        <v>2</v>
      </c>
      <c r="F12">
        <v>2</v>
      </c>
      <c r="G12">
        <v>1</v>
      </c>
    </row>
    <row r="13" spans="1:7" x14ac:dyDescent="0.25">
      <c r="A13">
        <v>6</v>
      </c>
      <c r="B13" t="s">
        <v>98</v>
      </c>
      <c r="C13" t="s">
        <v>29</v>
      </c>
      <c r="D13" t="s">
        <v>9</v>
      </c>
      <c r="E13">
        <v>2</v>
      </c>
      <c r="F13">
        <v>51</v>
      </c>
      <c r="G13">
        <v>1</v>
      </c>
    </row>
    <row r="14" spans="1:7" x14ac:dyDescent="0.25">
      <c r="A14">
        <v>1</v>
      </c>
      <c r="B14" t="s">
        <v>119</v>
      </c>
      <c r="C14" t="s">
        <v>52</v>
      </c>
      <c r="D14" t="s">
        <v>28</v>
      </c>
      <c r="E14">
        <v>1</v>
      </c>
      <c r="F14">
        <v>65</v>
      </c>
      <c r="G14">
        <v>2</v>
      </c>
    </row>
    <row r="15" spans="1:7" x14ac:dyDescent="0.25">
      <c r="A15">
        <v>2</v>
      </c>
      <c r="B15" t="s">
        <v>118</v>
      </c>
      <c r="C15" s="2" t="s">
        <v>52</v>
      </c>
      <c r="D15" t="s">
        <v>28</v>
      </c>
      <c r="E15">
        <v>1</v>
      </c>
      <c r="F15" s="2">
        <v>25</v>
      </c>
      <c r="G15">
        <v>2</v>
      </c>
    </row>
    <row r="16" spans="1:7" x14ac:dyDescent="0.25">
      <c r="A16">
        <v>3</v>
      </c>
      <c r="B16" t="s">
        <v>132</v>
      </c>
      <c r="C16" s="2" t="s">
        <v>52</v>
      </c>
      <c r="D16" t="s">
        <v>28</v>
      </c>
      <c r="E16">
        <v>1</v>
      </c>
      <c r="F16" s="2">
        <v>5</v>
      </c>
      <c r="G16">
        <v>2</v>
      </c>
    </row>
    <row r="17" spans="1:7" x14ac:dyDescent="0.25">
      <c r="A17">
        <v>4</v>
      </c>
      <c r="B17" t="s">
        <v>144</v>
      </c>
      <c r="C17" s="2" t="s">
        <v>52</v>
      </c>
      <c r="D17" t="s">
        <v>28</v>
      </c>
      <c r="E17">
        <v>1</v>
      </c>
      <c r="F17" s="2">
        <v>12</v>
      </c>
      <c r="G17">
        <v>2</v>
      </c>
    </row>
    <row r="18" spans="1:7" x14ac:dyDescent="0.25">
      <c r="A18">
        <v>5</v>
      </c>
      <c r="B18" t="s">
        <v>131</v>
      </c>
      <c r="C18" s="2" t="s">
        <v>52</v>
      </c>
      <c r="D18" t="s">
        <v>28</v>
      </c>
      <c r="E18">
        <v>1</v>
      </c>
      <c r="F18" s="2">
        <v>3</v>
      </c>
      <c r="G18">
        <v>2</v>
      </c>
    </row>
    <row r="19" spans="1:7" x14ac:dyDescent="0.25">
      <c r="A19">
        <v>6</v>
      </c>
      <c r="B19" t="s">
        <v>98</v>
      </c>
      <c r="C19" s="2" t="s">
        <v>52</v>
      </c>
      <c r="D19" t="s">
        <v>28</v>
      </c>
      <c r="E19">
        <v>1</v>
      </c>
      <c r="F19" s="2">
        <v>53</v>
      </c>
      <c r="G19">
        <v>2</v>
      </c>
    </row>
    <row r="20" spans="1:7" x14ac:dyDescent="0.25">
      <c r="A20">
        <v>1</v>
      </c>
      <c r="B20" t="s">
        <v>119</v>
      </c>
      <c r="C20" s="2" t="s">
        <v>52</v>
      </c>
      <c r="D20" t="s">
        <v>9</v>
      </c>
      <c r="E20">
        <v>2</v>
      </c>
      <c r="F20" s="2">
        <v>180</v>
      </c>
      <c r="G20">
        <v>2</v>
      </c>
    </row>
    <row r="21" spans="1:7" x14ac:dyDescent="0.25">
      <c r="A21">
        <v>2</v>
      </c>
      <c r="B21" t="s">
        <v>118</v>
      </c>
      <c r="C21" s="2" t="s">
        <v>52</v>
      </c>
      <c r="D21" t="s">
        <v>9</v>
      </c>
      <c r="E21">
        <v>2</v>
      </c>
      <c r="F21" s="2">
        <v>37</v>
      </c>
      <c r="G21">
        <v>2</v>
      </c>
    </row>
    <row r="22" spans="1:7" x14ac:dyDescent="0.25">
      <c r="A22">
        <v>3</v>
      </c>
      <c r="B22" t="s">
        <v>132</v>
      </c>
      <c r="C22" s="2" t="s">
        <v>52</v>
      </c>
      <c r="D22" t="s">
        <v>9</v>
      </c>
      <c r="E22">
        <v>2</v>
      </c>
      <c r="F22" s="2">
        <v>13</v>
      </c>
      <c r="G22">
        <v>2</v>
      </c>
    </row>
    <row r="23" spans="1:7" x14ac:dyDescent="0.25">
      <c r="A23">
        <v>4</v>
      </c>
      <c r="B23" t="s">
        <v>144</v>
      </c>
      <c r="C23" s="2" t="s">
        <v>52</v>
      </c>
      <c r="D23" t="s">
        <v>9</v>
      </c>
      <c r="E23">
        <v>2</v>
      </c>
      <c r="F23" s="2">
        <v>12</v>
      </c>
      <c r="G23">
        <v>2</v>
      </c>
    </row>
    <row r="24" spans="1:7" x14ac:dyDescent="0.25">
      <c r="A24">
        <v>5</v>
      </c>
      <c r="B24" t="s">
        <v>131</v>
      </c>
      <c r="C24" s="2" t="s">
        <v>52</v>
      </c>
      <c r="D24" t="s">
        <v>9</v>
      </c>
      <c r="E24">
        <v>2</v>
      </c>
      <c r="F24" s="2">
        <v>7</v>
      </c>
      <c r="G24">
        <v>2</v>
      </c>
    </row>
    <row r="25" spans="1:7" x14ac:dyDescent="0.25">
      <c r="A25">
        <v>6</v>
      </c>
      <c r="B25" t="s">
        <v>98</v>
      </c>
      <c r="C25" s="2" t="s">
        <v>52</v>
      </c>
      <c r="D25" t="s">
        <v>9</v>
      </c>
      <c r="E25">
        <v>2</v>
      </c>
      <c r="F25" s="2">
        <v>60</v>
      </c>
      <c r="G25">
        <v>2</v>
      </c>
    </row>
    <row r="26" spans="1:7" x14ac:dyDescent="0.25">
      <c r="A26">
        <v>1</v>
      </c>
      <c r="B26" t="s">
        <v>119</v>
      </c>
      <c r="C26" t="s">
        <v>99</v>
      </c>
      <c r="D26" t="s">
        <v>28</v>
      </c>
      <c r="E26">
        <v>1</v>
      </c>
      <c r="F26">
        <v>12</v>
      </c>
      <c r="G26">
        <v>3</v>
      </c>
    </row>
    <row r="27" spans="1:7" x14ac:dyDescent="0.25">
      <c r="A27">
        <v>2</v>
      </c>
      <c r="B27" t="s">
        <v>118</v>
      </c>
      <c r="C27" t="s">
        <v>99</v>
      </c>
      <c r="D27" t="s">
        <v>28</v>
      </c>
      <c r="E27">
        <v>1</v>
      </c>
      <c r="F27">
        <v>2</v>
      </c>
      <c r="G27">
        <v>3</v>
      </c>
    </row>
    <row r="28" spans="1:7" x14ac:dyDescent="0.25">
      <c r="A28">
        <v>3</v>
      </c>
      <c r="B28" t="s">
        <v>132</v>
      </c>
      <c r="C28" t="s">
        <v>99</v>
      </c>
      <c r="D28" t="s">
        <v>28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144</v>
      </c>
      <c r="C29" t="s">
        <v>99</v>
      </c>
      <c r="D29" t="s">
        <v>28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131</v>
      </c>
      <c r="C30" t="s">
        <v>99</v>
      </c>
      <c r="D30" t="s">
        <v>28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98</v>
      </c>
      <c r="C31" t="s">
        <v>99</v>
      </c>
      <c r="D31" t="s">
        <v>28</v>
      </c>
      <c r="E31">
        <v>1</v>
      </c>
      <c r="F31">
        <v>3</v>
      </c>
      <c r="G31">
        <v>3</v>
      </c>
    </row>
    <row r="32" spans="1:7" x14ac:dyDescent="0.25">
      <c r="A32">
        <v>1</v>
      </c>
      <c r="B32" t="s">
        <v>119</v>
      </c>
      <c r="C32" t="s">
        <v>99</v>
      </c>
      <c r="D32" t="s">
        <v>9</v>
      </c>
      <c r="E32">
        <v>2</v>
      </c>
      <c r="F32">
        <v>40</v>
      </c>
      <c r="G32">
        <v>3</v>
      </c>
    </row>
    <row r="33" spans="1:7" x14ac:dyDescent="0.25">
      <c r="A33">
        <v>2</v>
      </c>
      <c r="B33" t="s">
        <v>118</v>
      </c>
      <c r="C33" t="s">
        <v>99</v>
      </c>
      <c r="D33" t="s">
        <v>9</v>
      </c>
      <c r="E33">
        <v>2</v>
      </c>
      <c r="F33">
        <v>2</v>
      </c>
      <c r="G33">
        <v>3</v>
      </c>
    </row>
    <row r="34" spans="1:7" x14ac:dyDescent="0.25">
      <c r="A34">
        <v>3</v>
      </c>
      <c r="B34" t="s">
        <v>132</v>
      </c>
      <c r="C34" t="s">
        <v>99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144</v>
      </c>
      <c r="C35" t="s">
        <v>99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131</v>
      </c>
      <c r="C36" t="s">
        <v>99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98</v>
      </c>
      <c r="C37" t="s">
        <v>99</v>
      </c>
      <c r="D37" t="s">
        <v>9</v>
      </c>
      <c r="E37">
        <v>2</v>
      </c>
      <c r="F37">
        <v>3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91</v>
      </c>
      <c r="B1" t="s">
        <v>92</v>
      </c>
      <c r="C1" t="s">
        <v>93</v>
      </c>
      <c r="D1" t="s">
        <v>94</v>
      </c>
      <c r="E1" t="s">
        <v>95</v>
      </c>
      <c r="F1" t="s">
        <v>96</v>
      </c>
      <c r="G1" t="s">
        <v>97</v>
      </c>
    </row>
    <row r="2" spans="1:7" x14ac:dyDescent="0.25">
      <c r="A2">
        <v>1</v>
      </c>
      <c r="B2" t="s">
        <v>119</v>
      </c>
      <c r="C2" t="s">
        <v>29</v>
      </c>
      <c r="D2" t="s">
        <v>28</v>
      </c>
      <c r="E2">
        <v>1</v>
      </c>
      <c r="F2">
        <v>102</v>
      </c>
      <c r="G2">
        <v>1</v>
      </c>
    </row>
    <row r="3" spans="1:7" x14ac:dyDescent="0.25">
      <c r="A3">
        <v>2</v>
      </c>
      <c r="B3" t="s">
        <v>118</v>
      </c>
      <c r="C3" t="s">
        <v>29</v>
      </c>
      <c r="D3" t="s">
        <v>28</v>
      </c>
      <c r="E3">
        <v>1</v>
      </c>
      <c r="F3">
        <v>52</v>
      </c>
      <c r="G3">
        <v>1</v>
      </c>
    </row>
    <row r="4" spans="1:7" x14ac:dyDescent="0.25">
      <c r="A4">
        <v>3</v>
      </c>
      <c r="B4" t="s">
        <v>132</v>
      </c>
      <c r="C4" t="s">
        <v>29</v>
      </c>
      <c r="D4" t="s">
        <v>28</v>
      </c>
      <c r="E4">
        <v>1</v>
      </c>
      <c r="F4">
        <v>11</v>
      </c>
      <c r="G4">
        <v>1</v>
      </c>
    </row>
    <row r="5" spans="1:7" x14ac:dyDescent="0.25">
      <c r="A5">
        <v>4</v>
      </c>
      <c r="B5" t="s">
        <v>144</v>
      </c>
      <c r="C5" t="s">
        <v>29</v>
      </c>
      <c r="D5" t="s">
        <v>28</v>
      </c>
      <c r="E5">
        <v>1</v>
      </c>
      <c r="F5">
        <v>27</v>
      </c>
      <c r="G5">
        <v>1</v>
      </c>
    </row>
    <row r="6" spans="1:7" x14ac:dyDescent="0.25">
      <c r="A6">
        <v>5</v>
      </c>
      <c r="B6" t="s">
        <v>131</v>
      </c>
      <c r="C6" t="s">
        <v>29</v>
      </c>
      <c r="D6" t="s">
        <v>28</v>
      </c>
      <c r="E6">
        <v>1</v>
      </c>
      <c r="F6">
        <v>9</v>
      </c>
      <c r="G6">
        <v>1</v>
      </c>
    </row>
    <row r="7" spans="1:7" x14ac:dyDescent="0.25">
      <c r="A7">
        <v>6</v>
      </c>
      <c r="B7" t="s">
        <v>98</v>
      </c>
      <c r="C7" t="s">
        <v>29</v>
      </c>
      <c r="D7" t="s">
        <v>28</v>
      </c>
      <c r="E7">
        <v>1</v>
      </c>
      <c r="F7">
        <v>110</v>
      </c>
      <c r="G7">
        <v>1</v>
      </c>
    </row>
    <row r="8" spans="1:7" x14ac:dyDescent="0.25">
      <c r="A8">
        <v>1</v>
      </c>
      <c r="B8" t="s">
        <v>119</v>
      </c>
      <c r="C8" t="s">
        <v>29</v>
      </c>
      <c r="D8" t="s">
        <v>9</v>
      </c>
      <c r="E8">
        <v>2</v>
      </c>
      <c r="F8">
        <v>319</v>
      </c>
      <c r="G8">
        <v>1</v>
      </c>
    </row>
    <row r="9" spans="1:7" x14ac:dyDescent="0.25">
      <c r="A9">
        <v>2</v>
      </c>
      <c r="B9" t="s">
        <v>118</v>
      </c>
      <c r="C9" t="s">
        <v>29</v>
      </c>
      <c r="D9" t="s">
        <v>9</v>
      </c>
      <c r="E9">
        <v>2</v>
      </c>
      <c r="F9">
        <v>62</v>
      </c>
      <c r="G9">
        <v>1</v>
      </c>
    </row>
    <row r="10" spans="1:7" x14ac:dyDescent="0.25">
      <c r="A10">
        <v>3</v>
      </c>
      <c r="B10" t="s">
        <v>132</v>
      </c>
      <c r="C10" t="s">
        <v>29</v>
      </c>
      <c r="D10" t="s">
        <v>9</v>
      </c>
      <c r="E10">
        <v>2</v>
      </c>
      <c r="F10">
        <v>23</v>
      </c>
      <c r="G10">
        <v>1</v>
      </c>
    </row>
    <row r="11" spans="1:7" x14ac:dyDescent="0.25">
      <c r="A11">
        <v>4</v>
      </c>
      <c r="B11" t="s">
        <v>144</v>
      </c>
      <c r="C11" t="s">
        <v>29</v>
      </c>
      <c r="D11" t="s">
        <v>9</v>
      </c>
      <c r="E11">
        <v>2</v>
      </c>
      <c r="F11">
        <v>27</v>
      </c>
      <c r="G11">
        <v>1</v>
      </c>
    </row>
    <row r="12" spans="1:7" x14ac:dyDescent="0.25">
      <c r="A12">
        <v>5</v>
      </c>
      <c r="B12" t="s">
        <v>131</v>
      </c>
      <c r="C12" t="s">
        <v>29</v>
      </c>
      <c r="D12" t="s">
        <v>9</v>
      </c>
      <c r="E12">
        <v>2</v>
      </c>
      <c r="F12">
        <v>15</v>
      </c>
      <c r="G12">
        <v>1</v>
      </c>
    </row>
    <row r="13" spans="1:7" x14ac:dyDescent="0.25">
      <c r="A13">
        <v>6</v>
      </c>
      <c r="B13" t="s">
        <v>98</v>
      </c>
      <c r="C13" t="s">
        <v>29</v>
      </c>
      <c r="D13" t="s">
        <v>9</v>
      </c>
      <c r="E13">
        <v>2</v>
      </c>
      <c r="F13">
        <v>135</v>
      </c>
      <c r="G13">
        <v>1</v>
      </c>
    </row>
    <row r="14" spans="1:7" x14ac:dyDescent="0.25">
      <c r="A14">
        <v>1</v>
      </c>
      <c r="B14" t="s">
        <v>119</v>
      </c>
      <c r="C14" t="s">
        <v>52</v>
      </c>
      <c r="D14" t="s">
        <v>28</v>
      </c>
      <c r="E14">
        <v>1</v>
      </c>
      <c r="F14">
        <v>165</v>
      </c>
      <c r="G14">
        <v>2</v>
      </c>
    </row>
    <row r="15" spans="1:7" x14ac:dyDescent="0.25">
      <c r="A15">
        <v>2</v>
      </c>
      <c r="B15" t="s">
        <v>118</v>
      </c>
      <c r="C15" s="2" t="s">
        <v>52</v>
      </c>
      <c r="D15" t="s">
        <v>28</v>
      </c>
      <c r="E15">
        <v>1</v>
      </c>
      <c r="F15" s="2">
        <v>90</v>
      </c>
      <c r="G15">
        <v>2</v>
      </c>
    </row>
    <row r="16" spans="1:7" x14ac:dyDescent="0.25">
      <c r="A16">
        <v>3</v>
      </c>
      <c r="B16" t="s">
        <v>132</v>
      </c>
      <c r="C16" s="2" t="s">
        <v>52</v>
      </c>
      <c r="D16" t="s">
        <v>28</v>
      </c>
      <c r="E16">
        <v>1</v>
      </c>
      <c r="F16" s="2">
        <v>15</v>
      </c>
      <c r="G16">
        <v>2</v>
      </c>
    </row>
    <row r="17" spans="1:7" x14ac:dyDescent="0.25">
      <c r="A17">
        <v>4</v>
      </c>
      <c r="B17" t="s">
        <v>144</v>
      </c>
      <c r="C17" s="2" t="s">
        <v>52</v>
      </c>
      <c r="D17" t="s">
        <v>28</v>
      </c>
      <c r="E17">
        <v>1</v>
      </c>
      <c r="F17" s="2">
        <v>28</v>
      </c>
      <c r="G17">
        <v>2</v>
      </c>
    </row>
    <row r="18" spans="1:7" x14ac:dyDescent="0.25">
      <c r="A18">
        <v>5</v>
      </c>
      <c r="B18" t="s">
        <v>131</v>
      </c>
      <c r="C18" s="2" t="s">
        <v>52</v>
      </c>
      <c r="D18" t="s">
        <v>28</v>
      </c>
      <c r="E18">
        <v>1</v>
      </c>
      <c r="F18" s="2">
        <v>12</v>
      </c>
      <c r="G18">
        <v>2</v>
      </c>
    </row>
    <row r="19" spans="1:7" x14ac:dyDescent="0.25">
      <c r="A19">
        <v>6</v>
      </c>
      <c r="B19" t="s">
        <v>98</v>
      </c>
      <c r="C19" s="2" t="s">
        <v>52</v>
      </c>
      <c r="D19" t="s">
        <v>28</v>
      </c>
      <c r="E19">
        <v>1</v>
      </c>
      <c r="F19" s="2">
        <v>140</v>
      </c>
      <c r="G19">
        <v>2</v>
      </c>
    </row>
    <row r="20" spans="1:7" x14ac:dyDescent="0.25">
      <c r="A20">
        <v>1</v>
      </c>
      <c r="B20" t="s">
        <v>119</v>
      </c>
      <c r="C20" s="2" t="s">
        <v>52</v>
      </c>
      <c r="D20" t="s">
        <v>9</v>
      </c>
      <c r="E20">
        <v>2</v>
      </c>
      <c r="F20" s="2">
        <v>483</v>
      </c>
      <c r="G20">
        <v>2</v>
      </c>
    </row>
    <row r="21" spans="1:7" x14ac:dyDescent="0.25">
      <c r="A21">
        <v>2</v>
      </c>
      <c r="B21" t="s">
        <v>118</v>
      </c>
      <c r="C21" s="2" t="s">
        <v>52</v>
      </c>
      <c r="D21" t="s">
        <v>9</v>
      </c>
      <c r="E21">
        <v>2</v>
      </c>
      <c r="F21" s="2">
        <v>127</v>
      </c>
      <c r="G21">
        <v>2</v>
      </c>
    </row>
    <row r="22" spans="1:7" x14ac:dyDescent="0.25">
      <c r="A22">
        <v>3</v>
      </c>
      <c r="B22" t="s">
        <v>132</v>
      </c>
      <c r="C22" s="2" t="s">
        <v>52</v>
      </c>
      <c r="D22" t="s">
        <v>9</v>
      </c>
      <c r="E22">
        <v>2</v>
      </c>
      <c r="F22" s="2">
        <v>36</v>
      </c>
      <c r="G22">
        <v>2</v>
      </c>
    </row>
    <row r="23" spans="1:7" x14ac:dyDescent="0.25">
      <c r="A23">
        <v>4</v>
      </c>
      <c r="B23" t="s">
        <v>144</v>
      </c>
      <c r="C23" s="2" t="s">
        <v>52</v>
      </c>
      <c r="D23" t="s">
        <v>9</v>
      </c>
      <c r="E23">
        <v>2</v>
      </c>
      <c r="F23" s="2">
        <v>28</v>
      </c>
      <c r="G23">
        <v>2</v>
      </c>
    </row>
    <row r="24" spans="1:7" x14ac:dyDescent="0.25">
      <c r="A24">
        <v>5</v>
      </c>
      <c r="B24" t="s">
        <v>131</v>
      </c>
      <c r="C24" s="2" t="s">
        <v>52</v>
      </c>
      <c r="D24" t="s">
        <v>9</v>
      </c>
      <c r="E24">
        <v>2</v>
      </c>
      <c r="F24" s="2">
        <v>22</v>
      </c>
      <c r="G24">
        <v>2</v>
      </c>
    </row>
    <row r="25" spans="1:7" x14ac:dyDescent="0.25">
      <c r="A25">
        <v>6</v>
      </c>
      <c r="B25" t="s">
        <v>98</v>
      </c>
      <c r="C25" s="2" t="s">
        <v>52</v>
      </c>
      <c r="D25" t="s">
        <v>9</v>
      </c>
      <c r="E25">
        <v>2</v>
      </c>
      <c r="F25" s="2">
        <v>167</v>
      </c>
      <c r="G25">
        <v>2</v>
      </c>
    </row>
    <row r="26" spans="1:7" x14ac:dyDescent="0.25">
      <c r="A26">
        <v>1</v>
      </c>
      <c r="B26" t="s">
        <v>119</v>
      </c>
      <c r="C26" t="s">
        <v>99</v>
      </c>
      <c r="D26" t="s">
        <v>28</v>
      </c>
      <c r="E26">
        <v>1</v>
      </c>
      <c r="F26">
        <v>27</v>
      </c>
      <c r="G26">
        <v>3</v>
      </c>
    </row>
    <row r="27" spans="1:7" x14ac:dyDescent="0.25">
      <c r="A27">
        <v>2</v>
      </c>
      <c r="B27" t="s">
        <v>118</v>
      </c>
      <c r="C27" t="s">
        <v>99</v>
      </c>
      <c r="D27" t="s">
        <v>28</v>
      </c>
      <c r="E27">
        <v>1</v>
      </c>
      <c r="F27">
        <v>3</v>
      </c>
      <c r="G27">
        <v>3</v>
      </c>
    </row>
    <row r="28" spans="1:7" x14ac:dyDescent="0.25">
      <c r="A28">
        <v>3</v>
      </c>
      <c r="B28" t="s">
        <v>132</v>
      </c>
      <c r="C28" t="s">
        <v>99</v>
      </c>
      <c r="D28" t="s">
        <v>28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144</v>
      </c>
      <c r="C29" t="s">
        <v>99</v>
      </c>
      <c r="D29" t="s">
        <v>28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131</v>
      </c>
      <c r="C30" t="s">
        <v>99</v>
      </c>
      <c r="D30" t="s">
        <v>28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98</v>
      </c>
      <c r="C31" t="s">
        <v>99</v>
      </c>
      <c r="D31" t="s">
        <v>28</v>
      </c>
      <c r="E31">
        <v>1</v>
      </c>
      <c r="F31">
        <v>6</v>
      </c>
      <c r="G31">
        <v>3</v>
      </c>
    </row>
    <row r="32" spans="1:7" x14ac:dyDescent="0.25">
      <c r="A32">
        <v>1</v>
      </c>
      <c r="B32" t="s">
        <v>119</v>
      </c>
      <c r="C32" t="s">
        <v>99</v>
      </c>
      <c r="D32" t="s">
        <v>9</v>
      </c>
      <c r="E32">
        <v>2</v>
      </c>
      <c r="F32">
        <v>90</v>
      </c>
      <c r="G32">
        <v>3</v>
      </c>
    </row>
    <row r="33" spans="1:7" x14ac:dyDescent="0.25">
      <c r="A33">
        <v>2</v>
      </c>
      <c r="B33" t="s">
        <v>118</v>
      </c>
      <c r="C33" t="s">
        <v>99</v>
      </c>
      <c r="D33" t="s">
        <v>9</v>
      </c>
      <c r="E33">
        <v>2</v>
      </c>
      <c r="F33">
        <v>3</v>
      </c>
      <c r="G33">
        <v>3</v>
      </c>
    </row>
    <row r="34" spans="1:7" x14ac:dyDescent="0.25">
      <c r="A34">
        <v>3</v>
      </c>
      <c r="B34" t="s">
        <v>132</v>
      </c>
      <c r="C34" t="s">
        <v>99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144</v>
      </c>
      <c r="C35" t="s">
        <v>99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131</v>
      </c>
      <c r="C36" t="s">
        <v>99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98</v>
      </c>
      <c r="C37" t="s">
        <v>99</v>
      </c>
      <c r="D37" t="s">
        <v>9</v>
      </c>
      <c r="E37">
        <v>2</v>
      </c>
      <c r="F37">
        <v>7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91</v>
      </c>
      <c r="B1" t="s">
        <v>0</v>
      </c>
      <c r="C1" t="s">
        <v>54</v>
      </c>
      <c r="D1" t="s">
        <v>100</v>
      </c>
      <c r="E1" t="s">
        <v>51</v>
      </c>
    </row>
    <row r="2" spans="1:5" x14ac:dyDescent="0.25">
      <c r="A2">
        <v>1</v>
      </c>
      <c r="B2" t="s">
        <v>120</v>
      </c>
      <c r="C2">
        <v>475</v>
      </c>
      <c r="D2">
        <v>416</v>
      </c>
      <c r="E2">
        <v>137</v>
      </c>
    </row>
    <row r="3" spans="1:5" x14ac:dyDescent="0.25">
      <c r="A3">
        <v>2</v>
      </c>
      <c r="B3" t="s">
        <v>121</v>
      </c>
      <c r="C3">
        <v>308</v>
      </c>
      <c r="D3">
        <v>214</v>
      </c>
      <c r="E3">
        <v>22</v>
      </c>
    </row>
    <row r="4" spans="1:5" x14ac:dyDescent="0.25">
      <c r="A4">
        <v>3</v>
      </c>
      <c r="B4" t="s">
        <v>134</v>
      </c>
      <c r="C4">
        <v>57</v>
      </c>
      <c r="D4">
        <v>45</v>
      </c>
      <c r="E4">
        <v>1</v>
      </c>
    </row>
    <row r="5" spans="1:5" x14ac:dyDescent="0.25">
      <c r="A5" s="2">
        <v>4</v>
      </c>
      <c r="B5" s="2" t="s">
        <v>135</v>
      </c>
      <c r="C5" s="2">
        <v>51</v>
      </c>
      <c r="D5" s="2">
        <v>40</v>
      </c>
      <c r="E5" s="2">
        <v>7</v>
      </c>
    </row>
    <row r="6" spans="1:5" x14ac:dyDescent="0.25">
      <c r="A6" s="2">
        <v>5</v>
      </c>
      <c r="B6" s="2" t="s">
        <v>145</v>
      </c>
      <c r="C6" s="2">
        <v>39</v>
      </c>
      <c r="D6" s="2">
        <v>39</v>
      </c>
      <c r="E6" s="2">
        <v>6</v>
      </c>
    </row>
    <row r="7" spans="1:5" x14ac:dyDescent="0.25">
      <c r="A7" s="2">
        <v>6</v>
      </c>
      <c r="B7" s="2" t="s">
        <v>98</v>
      </c>
      <c r="C7" s="2">
        <v>81</v>
      </c>
      <c r="D7" s="2">
        <v>57</v>
      </c>
      <c r="E7" s="2">
        <v>25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91</v>
      </c>
      <c r="B1" t="s">
        <v>0</v>
      </c>
      <c r="C1" t="s">
        <v>56</v>
      </c>
      <c r="D1" t="s">
        <v>100</v>
      </c>
      <c r="E1" t="s">
        <v>51</v>
      </c>
    </row>
    <row r="2" spans="1:5" x14ac:dyDescent="0.25">
      <c r="A2" s="2">
        <v>1</v>
      </c>
      <c r="B2" s="2" t="s">
        <v>120</v>
      </c>
      <c r="C2" s="2">
        <v>12</v>
      </c>
      <c r="D2" s="2">
        <v>8</v>
      </c>
      <c r="E2" s="2">
        <v>6</v>
      </c>
    </row>
    <row r="3" spans="1:5" x14ac:dyDescent="0.25">
      <c r="A3" s="2">
        <v>2</v>
      </c>
      <c r="B3" s="2" t="s">
        <v>146</v>
      </c>
      <c r="C3" s="2">
        <v>9</v>
      </c>
      <c r="D3" s="2">
        <v>8</v>
      </c>
      <c r="E3" s="2">
        <v>0</v>
      </c>
    </row>
    <row r="4" spans="1:5" x14ac:dyDescent="0.25">
      <c r="A4" s="2">
        <v>3</v>
      </c>
      <c r="B4" s="2" t="s">
        <v>121</v>
      </c>
      <c r="C4" s="2">
        <v>9</v>
      </c>
      <c r="D4" s="2">
        <v>10</v>
      </c>
      <c r="E4" s="2">
        <v>2</v>
      </c>
    </row>
    <row r="5" spans="1:5" x14ac:dyDescent="0.25">
      <c r="A5" s="2">
        <v>4</v>
      </c>
      <c r="B5" s="2" t="s">
        <v>147</v>
      </c>
      <c r="C5" s="2">
        <v>7</v>
      </c>
      <c r="D5" s="2">
        <v>0</v>
      </c>
      <c r="E5" s="2">
        <v>0</v>
      </c>
    </row>
    <row r="6" spans="1:5" x14ac:dyDescent="0.25">
      <c r="A6" s="2">
        <v>5</v>
      </c>
      <c r="B6" s="2" t="s">
        <v>136</v>
      </c>
      <c r="C6" s="2">
        <v>2</v>
      </c>
      <c r="D6" s="2">
        <v>2</v>
      </c>
      <c r="E6" s="2">
        <v>0</v>
      </c>
    </row>
    <row r="7" spans="1:5" x14ac:dyDescent="0.25">
      <c r="A7" s="2">
        <v>6</v>
      </c>
      <c r="B7" s="2" t="s">
        <v>98</v>
      </c>
      <c r="C7" s="2">
        <v>7</v>
      </c>
      <c r="D7" s="2">
        <v>3</v>
      </c>
      <c r="E7" s="2">
        <v>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115</v>
      </c>
      <c r="B1" t="s">
        <v>116</v>
      </c>
      <c r="C1" t="s">
        <v>117</v>
      </c>
    </row>
    <row r="2" spans="1:3" x14ac:dyDescent="0.25">
      <c r="A2" s="1" t="s">
        <v>141</v>
      </c>
      <c r="B2" s="1" t="s">
        <v>142</v>
      </c>
      <c r="C2" s="1" t="s">
        <v>143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96</v>
      </c>
      <c r="B1" t="s">
        <v>114</v>
      </c>
      <c r="C1" t="s">
        <v>106</v>
      </c>
      <c r="D1" t="s">
        <v>91</v>
      </c>
    </row>
    <row r="2" spans="1:4" x14ac:dyDescent="0.25">
      <c r="A2">
        <v>0</v>
      </c>
      <c r="B2" t="s">
        <v>85</v>
      </c>
      <c r="C2" t="s">
        <v>62</v>
      </c>
      <c r="D2">
        <v>1</v>
      </c>
    </row>
    <row r="3" spans="1:4" x14ac:dyDescent="0.25">
      <c r="A3">
        <v>0</v>
      </c>
      <c r="B3" t="s">
        <v>85</v>
      </c>
      <c r="C3" t="s">
        <v>87</v>
      </c>
      <c r="D3">
        <v>2</v>
      </c>
    </row>
    <row r="4" spans="1:4" x14ac:dyDescent="0.25">
      <c r="A4">
        <v>0</v>
      </c>
      <c r="B4" t="s">
        <v>85</v>
      </c>
      <c r="C4" t="s">
        <v>61</v>
      </c>
      <c r="D4">
        <v>3</v>
      </c>
    </row>
    <row r="5" spans="1:4" x14ac:dyDescent="0.25">
      <c r="A5">
        <v>0</v>
      </c>
      <c r="B5" t="s">
        <v>85</v>
      </c>
      <c r="C5" t="s">
        <v>86</v>
      </c>
      <c r="D5">
        <v>4</v>
      </c>
    </row>
    <row r="6" spans="1:4" x14ac:dyDescent="0.25">
      <c r="A6">
        <v>1148</v>
      </c>
      <c r="B6" t="s">
        <v>48</v>
      </c>
      <c r="C6" t="s">
        <v>62</v>
      </c>
      <c r="D6">
        <v>1</v>
      </c>
    </row>
    <row r="7" spans="1:4" x14ac:dyDescent="0.25">
      <c r="A7">
        <v>13</v>
      </c>
      <c r="B7" t="s">
        <v>48</v>
      </c>
      <c r="C7" t="s">
        <v>87</v>
      </c>
      <c r="D7">
        <v>2</v>
      </c>
    </row>
    <row r="8" spans="1:4" x14ac:dyDescent="0.25">
      <c r="A8">
        <v>8</v>
      </c>
      <c r="B8" t="s">
        <v>48</v>
      </c>
      <c r="C8" t="s">
        <v>61</v>
      </c>
      <c r="D8">
        <v>3</v>
      </c>
    </row>
    <row r="9" spans="1:4" x14ac:dyDescent="0.25">
      <c r="A9">
        <v>1</v>
      </c>
      <c r="B9" t="s">
        <v>48</v>
      </c>
      <c r="C9" t="s">
        <v>86</v>
      </c>
      <c r="D9">
        <v>4</v>
      </c>
    </row>
    <row r="10" spans="1:4" x14ac:dyDescent="0.25">
      <c r="A10">
        <v>456</v>
      </c>
      <c r="B10" t="s">
        <v>49</v>
      </c>
      <c r="C10" t="s">
        <v>62</v>
      </c>
      <c r="D10">
        <v>1</v>
      </c>
    </row>
    <row r="11" spans="1:4" x14ac:dyDescent="0.25">
      <c r="A11">
        <v>0</v>
      </c>
      <c r="B11" t="s">
        <v>49</v>
      </c>
      <c r="C11" t="s">
        <v>87</v>
      </c>
      <c r="D11">
        <v>2</v>
      </c>
    </row>
    <row r="12" spans="1:4" x14ac:dyDescent="0.25">
      <c r="A12">
        <v>8</v>
      </c>
      <c r="B12" t="s">
        <v>49</v>
      </c>
      <c r="C12" t="s">
        <v>61</v>
      </c>
      <c r="D12">
        <v>3</v>
      </c>
    </row>
    <row r="13" spans="1:4" x14ac:dyDescent="0.25">
      <c r="A13">
        <v>2</v>
      </c>
      <c r="B13" t="s">
        <v>49</v>
      </c>
      <c r="C13" t="s">
        <v>86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5FCF27-C05A-47F7-AB6B-3FBE333CBFD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1</vt:i4>
      </vt:variant>
    </vt:vector>
  </HeadingPairs>
  <TitlesOfParts>
    <vt:vector size="20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  <vt:lpstr>'Meldunek tygodniowy'!Obszar_wydruku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2019-05-16T11:40:07Z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