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230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V122" i="1"/>
  <c r="J412" i="1"/>
  <c r="V413" i="1" l="1"/>
  <c r="S413" i="1"/>
  <c r="P413" i="1"/>
  <c r="M413" i="1"/>
  <c r="J413" i="1"/>
  <c r="O262" i="1" l="1"/>
  <c r="S262" i="1" s="1"/>
  <c r="I260" i="1" l="1"/>
  <c r="M260" i="1" s="1"/>
  <c r="O259" i="1"/>
  <c r="S259" i="1" s="1"/>
  <c r="T346" i="1" l="1"/>
  <c r="T347" i="1"/>
  <c r="T348" i="1"/>
  <c r="T349" i="1"/>
  <c r="T350" i="1"/>
  <c r="T345" i="1"/>
  <c r="R346" i="1"/>
  <c r="R347" i="1"/>
  <c r="R348" i="1"/>
  <c r="R349" i="1"/>
  <c r="R350" i="1"/>
  <c r="R345" i="1"/>
  <c r="P346" i="1"/>
  <c r="P347" i="1"/>
  <c r="P348" i="1"/>
  <c r="P349" i="1"/>
  <c r="P350" i="1"/>
  <c r="P345" i="1"/>
  <c r="M346" i="1"/>
  <c r="M347" i="1"/>
  <c r="M348" i="1"/>
  <c r="M349" i="1"/>
  <c r="M350" i="1"/>
  <c r="M345" i="1"/>
  <c r="H346" i="1"/>
  <c r="H347" i="1"/>
  <c r="H348" i="1"/>
  <c r="H349" i="1"/>
  <c r="H350" i="1"/>
  <c r="F346" i="1"/>
  <c r="F347" i="1"/>
  <c r="F348" i="1"/>
  <c r="F349" i="1"/>
  <c r="F350" i="1"/>
  <c r="D346" i="1"/>
  <c r="D347" i="1"/>
  <c r="D348" i="1"/>
  <c r="D349" i="1"/>
  <c r="D350" i="1"/>
  <c r="A346" i="1"/>
  <c r="A347" i="1"/>
  <c r="A348" i="1"/>
  <c r="A349" i="1"/>
  <c r="A350" i="1"/>
  <c r="R351" i="1" l="1"/>
  <c r="T351" i="1"/>
  <c r="P351" i="1"/>
  <c r="G232" i="1"/>
  <c r="G223" i="1"/>
  <c r="M56" i="1"/>
  <c r="L106" i="1"/>
  <c r="M22" i="1"/>
  <c r="G367" i="1"/>
  <c r="G256" i="1"/>
  <c r="G379" i="1"/>
  <c r="M342" i="1"/>
  <c r="A342" i="1"/>
  <c r="G288" i="1"/>
  <c r="E9" i="1"/>
  <c r="P236" i="1"/>
  <c r="M236" i="1"/>
  <c r="J236" i="1"/>
  <c r="G236" i="1"/>
  <c r="P235" i="1"/>
  <c r="M235" i="1"/>
  <c r="J235" i="1"/>
  <c r="G235" i="1"/>
  <c r="P234" i="1"/>
  <c r="M234" i="1"/>
  <c r="J234" i="1"/>
  <c r="G234" i="1"/>
  <c r="P227" i="1"/>
  <c r="M227" i="1"/>
  <c r="J227" i="1"/>
  <c r="G227" i="1"/>
  <c r="J226" i="1"/>
  <c r="M226" i="1"/>
  <c r="P226" i="1"/>
  <c r="G226" i="1"/>
  <c r="P225" i="1"/>
  <c r="M225" i="1"/>
  <c r="M228" i="1" s="1"/>
  <c r="J225" i="1"/>
  <c r="G225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2" i="1"/>
  <c r="S412" i="1"/>
  <c r="P412" i="1"/>
  <c r="M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V408" i="1"/>
  <c r="S408" i="1"/>
  <c r="P408" i="1"/>
  <c r="M408" i="1"/>
  <c r="J408" i="1"/>
  <c r="S382" i="1"/>
  <c r="S383" i="1"/>
  <c r="S384" i="1"/>
  <c r="S385" i="1"/>
  <c r="S386" i="1"/>
  <c r="S381" i="1"/>
  <c r="P382" i="1"/>
  <c r="P383" i="1"/>
  <c r="P384" i="1"/>
  <c r="P385" i="1"/>
  <c r="P386" i="1"/>
  <c r="P381" i="1"/>
  <c r="M382" i="1"/>
  <c r="M383" i="1"/>
  <c r="M384" i="1"/>
  <c r="M385" i="1"/>
  <c r="M386" i="1"/>
  <c r="M381" i="1"/>
  <c r="J382" i="1"/>
  <c r="J383" i="1"/>
  <c r="J384" i="1"/>
  <c r="J385" i="1"/>
  <c r="J386" i="1"/>
  <c r="J381" i="1"/>
  <c r="G382" i="1"/>
  <c r="G383" i="1"/>
  <c r="G384" i="1"/>
  <c r="G385" i="1"/>
  <c r="G386" i="1"/>
  <c r="G381" i="1"/>
  <c r="C382" i="1"/>
  <c r="C383" i="1"/>
  <c r="C384" i="1"/>
  <c r="C385" i="1"/>
  <c r="C386" i="1"/>
  <c r="C381" i="1"/>
  <c r="S370" i="1"/>
  <c r="S371" i="1"/>
  <c r="S372" i="1"/>
  <c r="S373" i="1"/>
  <c r="S374" i="1"/>
  <c r="S369" i="1"/>
  <c r="P370" i="1"/>
  <c r="P371" i="1"/>
  <c r="P372" i="1"/>
  <c r="P373" i="1"/>
  <c r="P374" i="1"/>
  <c r="P369" i="1"/>
  <c r="M370" i="1"/>
  <c r="M371" i="1"/>
  <c r="M372" i="1"/>
  <c r="M373" i="1"/>
  <c r="M374" i="1"/>
  <c r="M369" i="1"/>
  <c r="J370" i="1"/>
  <c r="J371" i="1"/>
  <c r="J372" i="1"/>
  <c r="J373" i="1"/>
  <c r="J374" i="1"/>
  <c r="J369" i="1"/>
  <c r="G370" i="1"/>
  <c r="G371" i="1"/>
  <c r="G372" i="1"/>
  <c r="G373" i="1"/>
  <c r="G374" i="1"/>
  <c r="G369" i="1"/>
  <c r="C370" i="1"/>
  <c r="C371" i="1"/>
  <c r="C372" i="1"/>
  <c r="C373" i="1"/>
  <c r="C374" i="1"/>
  <c r="C369" i="1"/>
  <c r="H345" i="1"/>
  <c r="F345" i="1"/>
  <c r="D345" i="1"/>
  <c r="A345" i="1"/>
  <c r="Q292" i="1"/>
  <c r="U292" i="1" s="1"/>
  <c r="Q293" i="1"/>
  <c r="U293" i="1" s="1"/>
  <c r="Q294" i="1"/>
  <c r="U294" i="1" s="1"/>
  <c r="Q295" i="1"/>
  <c r="U295" i="1" s="1"/>
  <c r="Q296" i="1"/>
  <c r="U296" i="1" s="1"/>
  <c r="Q291" i="1"/>
  <c r="U291" i="1" s="1"/>
  <c r="O292" i="1"/>
  <c r="S292" i="1" s="1"/>
  <c r="O293" i="1"/>
  <c r="S293" i="1" s="1"/>
  <c r="O294" i="1"/>
  <c r="S294" i="1" s="1"/>
  <c r="O295" i="1"/>
  <c r="S295" i="1" s="1"/>
  <c r="O296" i="1"/>
  <c r="S296" i="1" s="1"/>
  <c r="O291" i="1"/>
  <c r="S291" i="1" s="1"/>
  <c r="I292" i="1"/>
  <c r="M292" i="1" s="1"/>
  <c r="I293" i="1"/>
  <c r="M293" i="1" s="1"/>
  <c r="I294" i="1"/>
  <c r="M294" i="1" s="1"/>
  <c r="I295" i="1"/>
  <c r="M295" i="1" s="1"/>
  <c r="I296" i="1"/>
  <c r="M296" i="1" s="1"/>
  <c r="I291" i="1"/>
  <c r="M291" i="1" s="1"/>
  <c r="G291" i="1"/>
  <c r="K291" i="1" s="1"/>
  <c r="G292" i="1"/>
  <c r="K292" i="1" s="1"/>
  <c r="G293" i="1"/>
  <c r="K293" i="1" s="1"/>
  <c r="G294" i="1"/>
  <c r="K294" i="1" s="1"/>
  <c r="G295" i="1"/>
  <c r="K295" i="1" s="1"/>
  <c r="G296" i="1"/>
  <c r="K296" i="1" s="1"/>
  <c r="C292" i="1"/>
  <c r="C293" i="1"/>
  <c r="C294" i="1"/>
  <c r="C295" i="1"/>
  <c r="C296" i="1"/>
  <c r="C291" i="1"/>
  <c r="Q260" i="1"/>
  <c r="U260" i="1" s="1"/>
  <c r="Q261" i="1"/>
  <c r="U261" i="1" s="1"/>
  <c r="Q262" i="1"/>
  <c r="U262" i="1" s="1"/>
  <c r="Q263" i="1"/>
  <c r="U263" i="1" s="1"/>
  <c r="Q264" i="1"/>
  <c r="U264" i="1" s="1"/>
  <c r="Q259" i="1"/>
  <c r="U259" i="1" s="1"/>
  <c r="O260" i="1"/>
  <c r="S260" i="1" s="1"/>
  <c r="O261" i="1"/>
  <c r="S261" i="1" s="1"/>
  <c r="O263" i="1"/>
  <c r="S263" i="1" s="1"/>
  <c r="O264" i="1"/>
  <c r="S264" i="1" s="1"/>
  <c r="C260" i="1"/>
  <c r="C261" i="1"/>
  <c r="C262" i="1"/>
  <c r="C263" i="1"/>
  <c r="C264" i="1"/>
  <c r="I261" i="1"/>
  <c r="M261" i="1" s="1"/>
  <c r="I262" i="1"/>
  <c r="M262" i="1" s="1"/>
  <c r="I263" i="1"/>
  <c r="M263" i="1" s="1"/>
  <c r="I264" i="1"/>
  <c r="M264" i="1" s="1"/>
  <c r="I259" i="1"/>
  <c r="M259" i="1" s="1"/>
  <c r="G260" i="1"/>
  <c r="K260" i="1" s="1"/>
  <c r="G261" i="1"/>
  <c r="K261" i="1" s="1"/>
  <c r="G262" i="1"/>
  <c r="K262" i="1" s="1"/>
  <c r="G263" i="1"/>
  <c r="K263" i="1" s="1"/>
  <c r="G264" i="1"/>
  <c r="K264" i="1" s="1"/>
  <c r="G259" i="1"/>
  <c r="K259" i="1" s="1"/>
  <c r="C259" i="1"/>
  <c r="Q61" i="1" l="1"/>
  <c r="G237" i="1"/>
  <c r="J237" i="1"/>
  <c r="M237" i="1"/>
  <c r="P237" i="1"/>
  <c r="M265" i="1"/>
  <c r="K61" i="1"/>
  <c r="J414" i="1"/>
  <c r="V414" i="1"/>
  <c r="S414" i="1"/>
  <c r="V108" i="1"/>
  <c r="P414" i="1"/>
  <c r="M414" i="1"/>
  <c r="O61" i="1"/>
  <c r="G228" i="1"/>
  <c r="J228" i="1"/>
  <c r="Q88" i="1"/>
  <c r="S387" i="1"/>
  <c r="P228" i="1"/>
  <c r="G375" i="1"/>
  <c r="M375" i="1"/>
  <c r="S375" i="1"/>
  <c r="F351" i="1"/>
  <c r="O88" i="1"/>
  <c r="J387" i="1"/>
  <c r="P387" i="1"/>
  <c r="G387" i="1"/>
  <c r="M387" i="1"/>
  <c r="P375" i="1"/>
  <c r="J375" i="1"/>
  <c r="D351" i="1"/>
  <c r="H351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7" i="1"/>
  <c r="O297" i="1"/>
  <c r="M297" i="1"/>
  <c r="K297" i="1"/>
  <c r="I297" i="1"/>
  <c r="G297" i="1"/>
  <c r="Q265" i="1"/>
  <c r="O265" i="1"/>
  <c r="I265" i="1"/>
  <c r="G265" i="1"/>
  <c r="U123" i="1" l="1"/>
  <c r="V123" i="1"/>
  <c r="S265" i="1"/>
  <c r="U265" i="1"/>
  <c r="S297" i="1"/>
  <c r="U297" i="1"/>
  <c r="K265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<sst xmlns="http://schemas.openxmlformats.org/spreadsheetml/2006/main" count="1005" uniqueCount="175">
  <si>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</si>
  <si>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</si>
  <si>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</si>
  <si>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</si>
  <si>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</si>
  <si>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</si>
  <si>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</si>
  <si>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</si>
  <si>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</si>
  <si>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</si>
  <si>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</si>
  <si>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</si>
  <si>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</si>
  <si>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</si>
  <si>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</si>
  <si>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</si>
  <si>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</si>
  <si>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</si>
  <si>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</si>
  <si>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</si>
  <si>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</si>
  <si>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</si>
  <si>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</si>
  <si>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</si>
  <si>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</si>
  <si>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</si>
  <si>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</si>
  <si>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</si>
  <si>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</si>
  <si>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</si>
  <si>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</si>
  <si>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</si>
  <si>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</si>
  <si>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</si>
  <si>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</si>
  <si>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</si>
  <si>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</si>
  <si>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</si>
  <si>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</si>
  <si>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</si>
  <si>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</si>
  <si>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</si>
  <si>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</si>
  <si>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</si>
  <si>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</si>
  <si>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</si>
  <si>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</si>
  <si>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</si>
  <si>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</si>
  <si>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</si>
  <si>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</si>
  <si>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</si>
  <si>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</si>
  <si>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</si>
  <si>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</si>
  <si>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</si>
  <si>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</si>
  <si>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</si>
  <si>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</si>
  <si>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</si>
  <si>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</si>
  <si>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</si>
  <si>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</si>
  <si>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</si>
  <si>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</si>
  <si>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</si>
  <si>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</si>
  <si>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</si>
  <si>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</si>
  <si>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</si>
  <si>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</si>
  <si>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</si>
  <si>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</si>
  <si>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</si>
  <si>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</si>
  <si>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</si>
  <si>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</si>
  <si>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</si>
  <si>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</si>
  <si>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</si>
  <si>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</si>
  <si>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</si>
  <si>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</si>
  <si>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</si>
  <si>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</si>
  <si>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</si>
  <si>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</si>
  <si>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</si>
  <si>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</si>
  <si>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</si>
  <si>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</si>
  <si>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</si>
  <si>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</si>
  <si>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</si>
  <si>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</si>
  <si>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</si>
  <si>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</si>
  <si>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</si>
  <si>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</si>
  <si>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</si>
  <si>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</si>
  <si>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</si>
  <si>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</si>
  <si>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</si>
  <si>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</si>
  <si>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</si>
  <si>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</si>
  <si>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</si>
  <si>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</si>
  <si>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</si>
  <si>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</si>
  <si>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</si>
  <si>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</si>
  <si>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</si>
  <si>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</si>
  <si>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</si>
  <si>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</si>
  <si>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</si>
  <si>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</si>
  <si>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</si>
  <si>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</si>
  <si>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</si>
  <si>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</si>
  <si>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</si>
  <si>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</si>
  <si>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</si>
  <si>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</si>
  <si>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</si>
  <si>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</si>
  <si>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</si>
  <si>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</si>
  <si>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</si>
  <si>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</si>
  <si>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</si>
  <si>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</si>
  <si>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</si>
  <si>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</si>
  <si>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</si>
  <si>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</si>
  <si>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</si>
  <si>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</si>
  <si>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</si>
  <si>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</si>
  <si>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Warszawa, 23 marca 2018 r.</t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</si>
  <si>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</si>
  <si>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</si>
  <si>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</si>
  <si>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</si>
  <si>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</si>
  <si>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</si>
  <si>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</si>
  <si>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</si>
  <si>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</si>
  <si>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</si>
  <si>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1. Pani Renata Szczęch - Podsekretarz Stanu w Ministerstwie Spraw Wewnętrznych i Administracji
2. Pan gen. dyw. SG Tomasz Praga - Komendant Główny Straży Granicznej
3. Pani Mariusz Cichomski  - Dyrektor Departamentu Porządku Publicznego MSWiA
4. Pan Adam Knych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</si>
  <si>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01.08.2019</t>
  </si>
  <si>
    <t>31.08.2019</t>
  </si>
  <si>
    <t>01.01.2019</t>
  </si>
  <si>
    <t>TURCJA</t>
  </si>
  <si>
    <t>KAZACHSTAN</t>
  </si>
  <si>
    <t>AFGANISTAN</t>
  </si>
  <si>
    <t>NIDERLANDY</t>
  </si>
  <si>
    <t>GRECJA</t>
  </si>
  <si>
    <t>BUŁGARIA</t>
  </si>
  <si>
    <t>LITWA</t>
  </si>
  <si>
    <t>ARMENIA</t>
  </si>
  <si>
    <t>25.08.2019 - 31.08.2019</t>
  </si>
  <si>
    <t>18.08.2019 - 24.08.2019</t>
  </si>
  <si>
    <t>11.08.2019 - 17.08.2019</t>
  </si>
  <si>
    <t>04.08.2019 - 10.08.2019</t>
  </si>
  <si>
    <t>28.07.2019 - 03.08.2019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</si>
  <si>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</si>
  <si>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</si>
  <si>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</si>
  <si>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 xml:space="preserve">Pod opieką Szefa Urzędu znajdowało się w we wrześniu blisko 3 tys. cudzoziemców, z czego zdecydowaną większość stanowiły osoby oczekujące na rozstrzygnięcie postępowania o udzielenie ochrony międzynarodowej (2,7 tys., 91%). Pozostali mieszkańcy otrzymali już decyzje odmowne (0,1 tys., 4%) lub zgodę na udzielenie jednej z form ochrony (0,06 tys., 2%)
Wśród osób korzystających z pomocy socjalnej przeważali obywatele Rosji - 1,7 tys. (59%), Ukrainy - 0,5 tys. 17%) i Tadżykistanu -0,1 tys (4%). Dalsze pozycje na liście TOP10 stanowiły osoby z Gruzji, Kirgistanu, Białorusi, Armenii, Turcji, Iranu i Kachstanu- łącznie 12%.
Nieco ponad 40% osób oczekiwało na wydanie decyzji w jednym z 10 ośrodków dla cudzoziemców, pozostałe 60% zdecydowało się na samodzielną organizację zakwaterowania. Nacją, która najczęściej i w największej liczbie decydowała się na zakwaterowanie zapewnione przez Szefa Urzędu byli Rosjanie (1,1 tys.), pozostałe obywatelstwa preferowały pobyt poza ośrodkiem. 
Spośród ogółu cudzoziemców uprawnionych do otrzymania pomocy socjalnej 24% (0,7 tys.) korzysta z niej krócej niż 6 miesięcy, 16% (0,5 tys.) pomiędzy 6 a 12 miesięcy,  a 59%  powyżej 12 miesięcy (1,8 tys.). 7 z 10 cudzoziemców, kórych procedura trwa poniżej 6 miesięcy przebywa w ośrodku, a z kolei w przypadku dłuższego czasu trawania postępowania sytuacja się odwraca - 6 na 10 cudzoziemców preferuje pobyt w miejscu innym niż ośrodek.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</si>
</sst>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1" fillId="0" borderId="0" xfId="0" applyNumberFormat="1" applyFont="1" applyProtection="1"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tygodniowy'!$C$291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tygodniowy'!$G$291:$R$291</c:f>
              <c:numCache>
                <c:formatCode>General</c:formatCode>
                <c:ptCount val="12"/>
                <c:pt idx="0">
                  <c:v>344</c:v>
                </c:pt>
                <c:pt idx="2">
                  <c:v>1026</c:v>
                </c:pt>
                <c:pt idx="4">
                  <c:v>151</c:v>
                </c:pt>
                <c:pt idx="6">
                  <c:v>397</c:v>
                </c:pt>
                <c:pt idx="8">
                  <c:v>54</c:v>
                </c:pt>
                <c:pt idx="1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7-4F4A-8343-B32E874CBE39}"/>
            </c:ext>
          </c:extLst>
        </c:ser>
        <c:ser>
          <c:idx val="1"/>
          <c:order val="1"/>
          <c:tx>
            <c:strRef>
              <c:f>'Meldunek tygodniowy'!$C$292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114</c:v>
                </c:pt>
                <c:pt idx="2">
                  <c:v>137</c:v>
                </c:pt>
                <c:pt idx="4">
                  <c:v>96</c:v>
                </c:pt>
                <c:pt idx="6">
                  <c:v>163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7-4F4A-8343-B32E874CBE39}"/>
            </c:ext>
          </c:extLst>
        </c:ser>
        <c:ser>
          <c:idx val="2"/>
          <c:order val="2"/>
          <c:tx>
            <c:strRef>
              <c:f>'Meldunek tygodniowy'!$C$293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24</c:v>
                </c:pt>
                <c:pt idx="2">
                  <c:v>51</c:v>
                </c:pt>
                <c:pt idx="4">
                  <c:v>10</c:v>
                </c:pt>
                <c:pt idx="6">
                  <c:v>25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97-4F4A-8343-B32E874CBE39}"/>
            </c:ext>
          </c:extLst>
        </c:ser>
        <c:ser>
          <c:idx val="3"/>
          <c:order val="3"/>
          <c:tx>
            <c:strRef>
              <c:f>'Meldunek tygodniowy'!$C$294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29</c:v>
                </c:pt>
                <c:pt idx="2">
                  <c:v>54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97-4F4A-8343-B32E874CBE39}"/>
            </c:ext>
          </c:extLst>
        </c:ser>
        <c:ser>
          <c:idx val="5"/>
          <c:order val="4"/>
          <c:tx>
            <c:strRef>
              <c:f>'Meldunek tygodniowy'!$C$295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tygodniowy'!$G$295:$R$295</c:f>
              <c:numCache>
                <c:formatCode>General</c:formatCode>
                <c:ptCount val="12"/>
                <c:pt idx="0">
                  <c:v>48</c:v>
                </c:pt>
                <c:pt idx="2">
                  <c:v>48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97-4F4A-8343-B32E874CBE39}"/>
            </c:ext>
          </c:extLst>
        </c:ser>
        <c:ser>
          <c:idx val="4"/>
          <c:order val="5"/>
          <c:tx>
            <c:strRef>
              <c:f>'Meldunek tygodniowy'!$C$296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97-4F4A-8343-B32E874CB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tygodniowy'!$G$289:$J$290,'Meldunek tygodniowy'!$K$289:$N$290,'Meldunek tygodniowy'!$O$289:$R$290)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tygodniowy'!$G$296:$R$296</c:f>
              <c:numCache>
                <c:formatCode>General</c:formatCode>
                <c:ptCount val="12"/>
                <c:pt idx="0">
                  <c:v>275</c:v>
                </c:pt>
                <c:pt idx="2">
                  <c:v>320</c:v>
                </c:pt>
                <c:pt idx="4">
                  <c:v>82</c:v>
                </c:pt>
                <c:pt idx="6">
                  <c:v>110</c:v>
                </c:pt>
                <c:pt idx="8">
                  <c:v>13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97-4F4A-8343-B32E874CB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86084288"/>
        <c:axId val="690005240"/>
        <c:axId val="0"/>
      </c:bar3DChart>
      <c:catAx>
        <c:axId val="68608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690005240"/>
        <c:crosses val="autoZero"/>
        <c:auto val="1"/>
        <c:lblAlgn val="ctr"/>
        <c:lblOffset val="100"/>
        <c:noMultiLvlLbl val="0"/>
      </c:catAx>
      <c:valAx>
        <c:axId val="690005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86084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tygodniowy'!$B$409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28.07.2019 - 03.08.2019</c:v>
                </c:pt>
                <c:pt idx="1">
                  <c:v>04.08.2019 - 10.08.2019</c:v>
                </c:pt>
                <c:pt idx="2">
                  <c:v>11.08.2019 - 17.08.2019</c:v>
                </c:pt>
                <c:pt idx="3">
                  <c:v>18.08.2019 - 24.08.2019</c:v>
                </c:pt>
                <c:pt idx="4">
                  <c:v>25.08.2019 - 31.08.2019</c:v>
                </c:pt>
              </c:strCache>
            </c:strRef>
          </c:cat>
          <c:val>
            <c:numRef>
              <c:f>('Meldunek tygodniowy'!$J$409,'Meldunek tygodniowy'!$M$409,'Meldunek tygodniowy'!$P$409,'Meldunek tygodniowy'!$S$409,'Meldunek tygodniowy'!$V$409)</c:f>
              <c:numCache>
                <c:formatCode>#,##0</c:formatCode>
                <c:ptCount val="5"/>
                <c:pt idx="0">
                  <c:v>1284</c:v>
                </c:pt>
                <c:pt idx="1">
                  <c:v>1308</c:v>
                </c:pt>
                <c:pt idx="2">
                  <c:v>1291</c:v>
                </c:pt>
                <c:pt idx="3">
                  <c:v>1283</c:v>
                </c:pt>
                <c:pt idx="4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2-43B3-ABFA-0F6A51611078}"/>
            </c:ext>
          </c:extLst>
        </c:ser>
        <c:ser>
          <c:idx val="1"/>
          <c:order val="1"/>
          <c:tx>
            <c:strRef>
              <c:f>'Meldunek tygodniowy'!$B$410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28.07.2019 - 03.08.2019</c:v>
                </c:pt>
                <c:pt idx="1">
                  <c:v>04.08.2019 - 10.08.2019</c:v>
                </c:pt>
                <c:pt idx="2">
                  <c:v>11.08.2019 - 17.08.2019</c:v>
                </c:pt>
                <c:pt idx="3">
                  <c:v>18.08.2019 - 24.08.2019</c:v>
                </c:pt>
                <c:pt idx="4">
                  <c:v>25.08.2019 - 31.08.2019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1687</c:v>
                </c:pt>
                <c:pt idx="1">
                  <c:v>1695</c:v>
                </c:pt>
                <c:pt idx="2">
                  <c:v>1706</c:v>
                </c:pt>
                <c:pt idx="3">
                  <c:v>1688</c:v>
                </c:pt>
                <c:pt idx="4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2-43B3-ABFA-0F6A51611078}"/>
            </c:ext>
          </c:extLst>
        </c:ser>
        <c:ser>
          <c:idx val="5"/>
          <c:order val="2"/>
          <c:tx>
            <c:strRef>
              <c:f>'Meldunek tygodniowy'!$B$413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tygodniowy'!$J$408,'Meldunek tygodniowy'!$M$408,'Meldunek tygodniowy'!$P$408,'Meldunek tygodniowy'!$S$408,'Meldunek tygodniowy'!$V$408)</c:f>
              <c:strCache>
                <c:ptCount val="5"/>
                <c:pt idx="0">
                  <c:v>28.07.2019 - 03.08.2019</c:v>
                </c:pt>
                <c:pt idx="1">
                  <c:v>04.08.2019 - 10.08.2019</c:v>
                </c:pt>
                <c:pt idx="2">
                  <c:v>11.08.2019 - 17.08.2019</c:v>
                </c:pt>
                <c:pt idx="3">
                  <c:v>18.08.2019 - 24.08.2019</c:v>
                </c:pt>
                <c:pt idx="4">
                  <c:v>25.08.2019 - 31.08.2019</c:v>
                </c:pt>
              </c:strCache>
            </c:strRef>
          </c:cat>
          <c:val>
            <c:numRef>
              <c:f>('Meldunek tygodniowy'!$J$413,'Meldunek tygodniowy'!$M$413,'Meldunek tygodniowy'!$P$413,'Meldunek tygodniowy'!$S$413,'Meldunek tygodniowy'!$V$413)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2-43B3-ABFA-0F6A516110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690014648"/>
        <c:axId val="690004456"/>
        <c:axId val="0"/>
      </c:bar3DChart>
      <c:catAx>
        <c:axId val="690014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90004456"/>
        <c:crosses val="autoZero"/>
        <c:auto val="1"/>
        <c:lblAlgn val="ctr"/>
        <c:lblOffset val="100"/>
        <c:noMultiLvlLbl val="0"/>
      </c:catAx>
      <c:valAx>
        <c:axId val="6900044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690014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9478</c:v>
                </c:pt>
                <c:pt idx="2">
                  <c:v>732</c:v>
                </c:pt>
                <c:pt idx="3">
                  <c:v>492</c:v>
                </c:pt>
                <c:pt idx="4">
                  <c:v>542</c:v>
                </c:pt>
                <c:pt idx="5">
                  <c:v>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D-4FD2-9414-DBF68FDD794D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533</c:v>
                </c:pt>
                <c:pt idx="2">
                  <c:v>89</c:v>
                </c:pt>
                <c:pt idx="3">
                  <c:v>33</c:v>
                </c:pt>
                <c:pt idx="4">
                  <c:v>40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D-4FD2-9414-DBF68FDD794D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345</c:v>
                </c:pt>
                <c:pt idx="2">
                  <c:v>36</c:v>
                </c:pt>
                <c:pt idx="3">
                  <c:v>19</c:v>
                </c:pt>
                <c:pt idx="4">
                  <c:v>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D-4FD2-9414-DBF68FDD794D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D-4FD2-9414-DBF68FDD794D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D-4FD2-9414-DBF68FDD794D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FD-4FD2-9414-DBF68FDD794D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FD-4FD2-9414-DBF68FDD794D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FD-4FD2-9414-DBF68FDD794D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FD-4FD2-9414-DBF68FDD794D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FD-4FD2-9414-DBF68FDD794D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1553</c:v>
                </c:pt>
                <c:pt idx="2">
                  <c:v>464</c:v>
                </c:pt>
                <c:pt idx="3">
                  <c:v>13</c:v>
                </c:pt>
                <c:pt idx="4">
                  <c:v>129</c:v>
                </c:pt>
                <c:pt idx="5">
                  <c:v>125</c:v>
                </c:pt>
                <c:pt idx="6">
                  <c:v>29</c:v>
                </c:pt>
                <c:pt idx="7">
                  <c:v>0</c:v>
                </c:pt>
                <c:pt idx="8">
                  <c:v>117</c:v>
                </c:pt>
                <c:pt idx="9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FD-4FD2-9414-DBF68FDD794D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FD-4FD2-9414-DBF68FDD794D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FD-4FD2-9414-DBF68FDD794D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FD-4FD2-9414-DBF68FDD794D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AFD-4FD2-9414-DBF68FDD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90009552"/>
        <c:axId val="690012688"/>
        <c:axId val="0"/>
      </c:bar3DChart>
      <c:catAx>
        <c:axId val="69000955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0012688"/>
        <c:crosses val="autoZero"/>
        <c:auto val="1"/>
        <c:lblAlgn val="ctr"/>
        <c:lblOffset val="100"/>
        <c:noMultiLvlLbl val="0"/>
      </c:catAx>
      <c:valAx>
        <c:axId val="690012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000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tygodniowy'!$G$259:$R$259</c:f>
              <c:numCache>
                <c:formatCode>General</c:formatCode>
                <c:ptCount val="12"/>
                <c:pt idx="0">
                  <c:v>41</c:v>
                </c:pt>
                <c:pt idx="2">
                  <c:v>139</c:v>
                </c:pt>
                <c:pt idx="4">
                  <c:v>22</c:v>
                </c:pt>
                <c:pt idx="6">
                  <c:v>61</c:v>
                </c:pt>
                <c:pt idx="8">
                  <c:v>8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B85-B26B-A7CCCF913CEF}"/>
            </c:ext>
          </c:extLst>
        </c:ser>
        <c:ser>
          <c:idx val="1"/>
          <c:order val="1"/>
          <c:tx>
            <c:strRef>
              <c:f>'Meldunek tygodniowy'!$C$260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18</c:v>
                </c:pt>
                <c:pt idx="2">
                  <c:v>25</c:v>
                </c:pt>
                <c:pt idx="4">
                  <c:v>15</c:v>
                </c:pt>
                <c:pt idx="6">
                  <c:v>20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7-4B85-B26B-A7CCCF913CEF}"/>
            </c:ext>
          </c:extLst>
        </c:ser>
        <c:ser>
          <c:idx val="2"/>
          <c:order val="2"/>
          <c:tx>
            <c:strRef>
              <c:f>'Meldunek tygodniowy'!$C$261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6</c:v>
                </c:pt>
                <c:pt idx="2">
                  <c:v>14</c:v>
                </c:pt>
                <c:pt idx="4">
                  <c:v>3</c:v>
                </c:pt>
                <c:pt idx="6">
                  <c:v>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7-4B85-B26B-A7CCCF913CEF}"/>
            </c:ext>
          </c:extLst>
        </c:ser>
        <c:ser>
          <c:idx val="3"/>
          <c:order val="3"/>
          <c:tx>
            <c:strRef>
              <c:f>'Meldunek tygodniowy'!$C$262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5</c:v>
                </c:pt>
                <c:pt idx="2">
                  <c:v>12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7-4B85-B26B-A7CCCF913CEF}"/>
            </c:ext>
          </c:extLst>
        </c:ser>
        <c:ser>
          <c:idx val="5"/>
          <c:order val="4"/>
          <c:tx>
            <c:strRef>
              <c:f>'Meldunek tygodniowy'!$C$263</c:f>
              <c:strCache>
                <c:ptCount val="1"/>
                <c:pt idx="0">
                  <c:v>KAZACHSTAN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tygodniowy'!$G$263:$R$263</c:f>
              <c:numCache>
                <c:formatCode>General</c:formatCode>
                <c:ptCount val="12"/>
                <c:pt idx="0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8">
                  <c:v>4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7-4B85-B26B-A7CCCF913CEF}"/>
            </c:ext>
          </c:extLst>
        </c:ser>
        <c:ser>
          <c:idx val="4"/>
          <c:order val="5"/>
          <c:tx>
            <c:strRef>
              <c:f>'Meldunek tygodniowy'!$C$264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tygodniowy'!$G$257:$J$258,'Meldunek tygodniowy'!$K$257:$N$258,'Meldunek tygodniowy'!$O$257:$R$258)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tygodniowy'!$G$264:$R$264</c:f>
              <c:numCache>
                <c:formatCode>General</c:formatCode>
                <c:ptCount val="12"/>
                <c:pt idx="0">
                  <c:v>33</c:v>
                </c:pt>
                <c:pt idx="2">
                  <c:v>38</c:v>
                </c:pt>
                <c:pt idx="4">
                  <c:v>13</c:v>
                </c:pt>
                <c:pt idx="6">
                  <c:v>17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7-4B85-B26B-A7CCCF913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690014256"/>
        <c:axId val="690003280"/>
        <c:axId val="0"/>
      </c:bar3DChart>
      <c:catAx>
        <c:axId val="69001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90003280"/>
        <c:crosses val="autoZero"/>
        <c:auto val="1"/>
        <c:lblAlgn val="ctr"/>
        <c:lblOffset val="100"/>
        <c:noMultiLvlLbl val="0"/>
      </c:catAx>
      <c:valAx>
        <c:axId val="690003280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69001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01.08.2019 - 31.08.2019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17111</c:v>
                </c:pt>
                <c:pt idx="1">
                  <c:v>11048</c:v>
                </c:pt>
                <c:pt idx="2">
                  <c:v>2214</c:v>
                </c:pt>
                <c:pt idx="3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9-4A92-ADE4-BA41E47FF839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01.08.2019 - 31.08.2019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1240</c:v>
                </c:pt>
                <c:pt idx="1">
                  <c:v>1142</c:v>
                </c:pt>
                <c:pt idx="2">
                  <c:v>205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A92-ADE4-BA41E47FF839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01.08.2019 - 31.08.2019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196</c:v>
                </c:pt>
                <c:pt idx="1">
                  <c:v>144</c:v>
                </c:pt>
                <c:pt idx="2">
                  <c:v>95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9-4A92-ADE4-BA41E47FF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0006808"/>
        <c:axId val="690012296"/>
        <c:axId val="0"/>
      </c:bar3DChart>
      <c:catAx>
        <c:axId val="690006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90012296"/>
        <c:crosses val="autoZero"/>
        <c:auto val="1"/>
        <c:lblAlgn val="ctr"/>
        <c:lblOffset val="100"/>
        <c:noMultiLvlLbl val="0"/>
      </c:catAx>
      <c:valAx>
        <c:axId val="690012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90006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2AF-457F-BA2E-9AFA792DF9BE}"/>
            </c:ext>
          </c:extLst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2AF-457F-BA2E-9AFA792DF9BE}"/>
            </c:ext>
          </c:extLst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2AF-457F-BA2E-9AFA792DF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0011120"/>
        <c:axId val="690004064"/>
        <c:axId val="690685664"/>
      </c:bar3DChart>
      <c:catAx>
        <c:axId val="69001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0004064"/>
        <c:crosses val="autoZero"/>
        <c:auto val="1"/>
        <c:lblAlgn val="ctr"/>
        <c:lblOffset val="100"/>
        <c:noMultiLvlLbl val="0"/>
      </c:catAx>
      <c:valAx>
        <c:axId val="6900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0011120"/>
        <c:crosses val="autoZero"/>
        <c:crossBetween val="between"/>
      </c:valAx>
      <c:serAx>
        <c:axId val="690685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9000406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01.01.2019 - 31.08.2019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147825</c:v>
                </c:pt>
                <c:pt idx="1">
                  <c:v>94666</c:v>
                </c:pt>
                <c:pt idx="2">
                  <c:v>20589</c:v>
                </c:pt>
                <c:pt idx="3">
                  <c:v>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DA4-9CCE-E21929D3E6B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01.01.2019 - 31.08.2019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11401</c:v>
                </c:pt>
                <c:pt idx="1">
                  <c:v>10128</c:v>
                </c:pt>
                <c:pt idx="2">
                  <c:v>1788</c:v>
                </c:pt>
                <c:pt idx="3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B-4DA4-9CCE-E21929D3E6B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01.01.2019 - 31.08.2019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1652</c:v>
                </c:pt>
                <c:pt idx="1">
                  <c:v>1094</c:v>
                </c:pt>
                <c:pt idx="2">
                  <c:v>699</c:v>
                </c:pt>
                <c:pt idx="3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B-4DA4-9CCE-E21929D3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0007592"/>
        <c:axId val="690011904"/>
        <c:axId val="0"/>
      </c:bar3DChart>
      <c:catAx>
        <c:axId val="690007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90011904"/>
        <c:crosses val="autoZero"/>
        <c:auto val="1"/>
        <c:lblAlgn val="ctr"/>
        <c:lblOffset val="100"/>
        <c:noMultiLvlLbl val="0"/>
      </c:catAx>
      <c:valAx>
        <c:axId val="69001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90007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300</xdr:row>
      <xdr:rowOff>52389</xdr:rowOff>
    </xdr:from>
    <xdr:to>
      <xdr:col>24</xdr:col>
      <xdr:colOff>19051</xdr:colOff>
      <xdr:row>321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420</xdr:row>
      <xdr:rowOff>65086</xdr:rowOff>
    </xdr:from>
    <xdr:to>
      <xdr:col>23</xdr:col>
      <xdr:colOff>9525</xdr:colOff>
      <xdr:row>434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265</xdr:row>
      <xdr:rowOff>142193</xdr:rowOff>
    </xdr:from>
    <xdr:to>
      <xdr:col>23</xdr:col>
      <xdr:colOff>238126</xdr:colOff>
      <xdr:row>284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360</xdr:row>
      <xdr:rowOff>0</xdr:rowOff>
    </xdr:from>
    <xdr:to>
      <xdr:col>20</xdr:col>
      <xdr:colOff>234084</xdr:colOff>
      <xdr:row>360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293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323</xdr:row>
      <xdr:rowOff>31751</xdr:rowOff>
    </xdr:from>
    <xdr:to>
      <xdr:col>25</xdr:col>
      <xdr:colOff>21167</xdr:colOff>
      <xdr:row>333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360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388</xdr:row>
      <xdr:rowOff>190499</xdr:rowOff>
    </xdr:from>
    <xdr:to>
      <xdr:col>25</xdr:col>
      <xdr:colOff>10584</xdr:colOff>
      <xdr:row>399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437</xdr:row>
      <xdr:rowOff>180975</xdr:rowOff>
    </xdr:from>
    <xdr:to>
      <xdr:col>25</xdr:col>
      <xdr:colOff>10584</xdr:colOff>
      <xdr:row>454</xdr:row>
      <xdr:rowOff>38100</xdr:rowOff>
    </xdr:to>
    <xdr:sp macro="" textlink="">
      <xdr:nvSpPr>
        <xdr:cNvPr id="24" name="Prostokąt 23"/>
        <xdr:cNvSpPr/>
      </xdr:nvSpPr>
      <xdr:spPr>
        <a:xfrm>
          <a:off x="0" y="92040075"/>
          <a:ext cx="8268759" cy="30670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0</xdr:rowOff>
    </xdr:from>
    <xdr:to>
      <xdr:col>25</xdr:col>
      <xdr:colOff>10584</xdr:colOff>
      <xdr:row>182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217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239</xdr:row>
      <xdr:rowOff>0</xdr:rowOff>
    </xdr:from>
    <xdr:to>
      <xdr:col>25</xdr:col>
      <xdr:colOff>10584</xdr:colOff>
      <xdr:row>248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458</xdr:row>
      <xdr:rowOff>190499</xdr:rowOff>
    </xdr:from>
    <xdr:to>
      <xdr:col>25</xdr:col>
      <xdr:colOff>10584</xdr:colOff>
      <xdr:row>484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6"/>
  <sheetViews>
    <sheetView showGridLines="0" tabSelected="1" topLeftCell="A426" zoomScaleNormal="100" zoomScalePageLayoutView="70" workbookViewId="0">
      <selection activeCell="N456" sqref="N456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26" width="11.42578125" style="3" customWidth="1"/>
    <col min="27" max="16384" width="4.140625" style="3"/>
  </cols>
  <sheetData>
    <row r="1" spans="1:29" x14ac:dyDescent="0.25">
      <c r="T1" s="52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Q2" s="5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x14ac:dyDescent="0.25"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x14ac:dyDescent="0.25"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29" x14ac:dyDescent="0.25">
      <c r="E5" s="295" t="s">
        <v>69</v>
      </c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T5" s="53"/>
      <c r="U5" s="53"/>
      <c r="V5" s="53"/>
      <c r="W5" s="53"/>
      <c r="X5" s="53"/>
      <c r="Y5" s="53"/>
      <c r="Z5" s="53"/>
      <c r="AA5" s="53"/>
      <c r="AB5" s="53"/>
      <c r="AC5" s="53"/>
    </row>
    <row r="6" spans="1:29" x14ac:dyDescent="0.25"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x14ac:dyDescent="0.25"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29" x14ac:dyDescent="0.25"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spans="1:29" ht="19.5" x14ac:dyDescent="0.3">
      <c r="E9" s="296" t="str">
        <f>CONCATENATE("w okresie ",Arkusz18!A2," - ",Arkusz18!B2," r.")</f>
        <v>w okresie 01.08.2019 - 31.08.2019 r.</v>
      </c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spans="1:29" x14ac:dyDescent="0.25"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x14ac:dyDescent="0.25"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spans="1:29" x14ac:dyDescent="0.25"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 x14ac:dyDescent="0.25"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29" ht="18.75" x14ac:dyDescent="0.25">
      <c r="A15" s="8" t="s">
        <v>73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18.75" x14ac:dyDescent="0.25">
      <c r="A16" s="8"/>
    </row>
    <row r="18" spans="1:26" x14ac:dyDescent="0.25">
      <c r="A18" s="130" t="s">
        <v>145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</row>
    <row r="19" spans="1:26" x14ac:dyDescent="0.2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</row>
    <row r="20" spans="1:26" x14ac:dyDescent="0.2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2" t="s">
        <v>2</v>
      </c>
      <c r="H22" s="83"/>
      <c r="I22" s="83"/>
      <c r="J22" s="83"/>
      <c r="K22" s="83" t="s">
        <v>3</v>
      </c>
      <c r="L22" s="83"/>
      <c r="M22" s="86" t="str">
        <f>CONCATENATE("decyzje ",Arkusz18!A2," - ",Arkusz18!B2," r.")</f>
        <v>decyzje 01.08.2019 - 31.08.2019 r.</v>
      </c>
      <c r="N22" s="86"/>
      <c r="O22" s="86"/>
      <c r="P22" s="86"/>
      <c r="Q22" s="86"/>
      <c r="R22" s="87"/>
    </row>
    <row r="23" spans="1:26" ht="60" customHeight="1" x14ac:dyDescent="0.25">
      <c r="G23" s="84"/>
      <c r="H23" s="85"/>
      <c r="I23" s="85"/>
      <c r="J23" s="85"/>
      <c r="K23" s="85"/>
      <c r="L23" s="85"/>
      <c r="M23" s="88" t="s">
        <v>25</v>
      </c>
      <c r="N23" s="88"/>
      <c r="O23" s="88" t="s">
        <v>26</v>
      </c>
      <c r="P23" s="88"/>
      <c r="Q23" s="88" t="s">
        <v>27</v>
      </c>
      <c r="R23" s="103"/>
    </row>
    <row r="24" spans="1:26" x14ac:dyDescent="0.25">
      <c r="G24" s="220" t="s">
        <v>37</v>
      </c>
      <c r="H24" s="221"/>
      <c r="I24" s="221"/>
      <c r="J24" s="221"/>
      <c r="K24" s="158">
        <f>Arkusz9!B5</f>
        <v>17111</v>
      </c>
      <c r="L24" s="158"/>
      <c r="M24" s="109">
        <f>Arkusz9!B3</f>
        <v>11048</v>
      </c>
      <c r="N24" s="109"/>
      <c r="O24" s="109">
        <f>Arkusz9!B2</f>
        <v>2214</v>
      </c>
      <c r="P24" s="109"/>
      <c r="Q24" s="109">
        <f>Arkusz9!B4</f>
        <v>767</v>
      </c>
      <c r="R24" s="110"/>
    </row>
    <row r="25" spans="1:26" x14ac:dyDescent="0.25">
      <c r="G25" s="260" t="s">
        <v>38</v>
      </c>
      <c r="H25" s="261"/>
      <c r="I25" s="261"/>
      <c r="J25" s="261"/>
      <c r="K25" s="259">
        <f>Arkusz9!B13</f>
        <v>1240</v>
      </c>
      <c r="L25" s="259"/>
      <c r="M25" s="264">
        <f>Arkusz9!B11</f>
        <v>1142</v>
      </c>
      <c r="N25" s="264"/>
      <c r="O25" s="264">
        <f>Arkusz9!B10</f>
        <v>205</v>
      </c>
      <c r="P25" s="264"/>
      <c r="Q25" s="264">
        <f>Arkusz9!B12</f>
        <v>58</v>
      </c>
      <c r="R25" s="265"/>
    </row>
    <row r="26" spans="1:26" ht="15.75" thickBot="1" x14ac:dyDescent="0.3">
      <c r="G26" s="96" t="s">
        <v>24</v>
      </c>
      <c r="H26" s="97"/>
      <c r="I26" s="97"/>
      <c r="J26" s="97"/>
      <c r="K26" s="219">
        <f>Arkusz9!B9</f>
        <v>196</v>
      </c>
      <c r="L26" s="219"/>
      <c r="M26" s="217">
        <f>Arkusz9!B7</f>
        <v>144</v>
      </c>
      <c r="N26" s="217"/>
      <c r="O26" s="217">
        <f>Arkusz9!B6</f>
        <v>95</v>
      </c>
      <c r="P26" s="217"/>
      <c r="Q26" s="217">
        <f>Arkusz9!B8</f>
        <v>35</v>
      </c>
      <c r="R26" s="218"/>
    </row>
    <row r="27" spans="1:26" ht="15.75" thickBot="1" x14ac:dyDescent="0.3">
      <c r="G27" s="266" t="s">
        <v>75</v>
      </c>
      <c r="H27" s="267"/>
      <c r="I27" s="267"/>
      <c r="J27" s="267"/>
      <c r="K27" s="262">
        <f>SUM(K24:K26)</f>
        <v>18547</v>
      </c>
      <c r="L27" s="262"/>
      <c r="M27" s="262">
        <f>SUM(M24:M26)</f>
        <v>12334</v>
      </c>
      <c r="N27" s="262"/>
      <c r="O27" s="262">
        <f>SUM(O24:O26)</f>
        <v>2514</v>
      </c>
      <c r="P27" s="262"/>
      <c r="Q27" s="262">
        <f>SUM(Q24:Q26)</f>
        <v>860</v>
      </c>
      <c r="R27" s="263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70" t="s">
        <v>2</v>
      </c>
      <c r="H46" s="71"/>
      <c r="I46" s="71"/>
      <c r="J46" s="71"/>
      <c r="K46" s="71"/>
      <c r="L46" s="71"/>
      <c r="M46" s="71"/>
      <c r="N46" s="71"/>
      <c r="O46" s="74" t="s">
        <v>3</v>
      </c>
      <c r="P46" s="74"/>
      <c r="Q46" s="65" t="s">
        <v>80</v>
      </c>
      <c r="R46" s="66"/>
      <c r="U46" s="24"/>
      <c r="V46" s="24"/>
      <c r="W46" s="24"/>
      <c r="X46" s="24"/>
      <c r="Y46" s="26"/>
    </row>
    <row r="47" spans="7:26" x14ac:dyDescent="0.25">
      <c r="G47" s="72"/>
      <c r="H47" s="73"/>
      <c r="I47" s="73"/>
      <c r="J47" s="73"/>
      <c r="K47" s="73"/>
      <c r="L47" s="73"/>
      <c r="M47" s="73"/>
      <c r="N47" s="73"/>
      <c r="O47" s="75"/>
      <c r="P47" s="75"/>
      <c r="Q47" s="67"/>
      <c r="R47" s="68"/>
      <c r="U47" s="24"/>
      <c r="V47" s="24"/>
      <c r="W47" s="24"/>
      <c r="X47" s="24"/>
      <c r="Y47" s="26"/>
    </row>
    <row r="48" spans="7:26" x14ac:dyDescent="0.25">
      <c r="G48" s="76" t="s">
        <v>76</v>
      </c>
      <c r="H48" s="77"/>
      <c r="I48" s="77"/>
      <c r="J48" s="77"/>
      <c r="K48" s="77"/>
      <c r="L48" s="77"/>
      <c r="M48" s="77"/>
      <c r="N48" s="77"/>
      <c r="O48" s="78">
        <f>Arkusz10!A2</f>
        <v>516</v>
      </c>
      <c r="P48" s="78"/>
      <c r="Q48" s="55">
        <f>Arkusz10!A3</f>
        <v>568</v>
      </c>
      <c r="R48" s="56"/>
      <c r="U48" s="24"/>
      <c r="V48" s="24"/>
      <c r="W48" s="24"/>
      <c r="X48" s="24"/>
      <c r="Y48" s="26"/>
    </row>
    <row r="49" spans="7:26" x14ac:dyDescent="0.25">
      <c r="G49" s="79" t="s">
        <v>77</v>
      </c>
      <c r="H49" s="80"/>
      <c r="I49" s="80"/>
      <c r="J49" s="80"/>
      <c r="K49" s="80"/>
      <c r="L49" s="80"/>
      <c r="M49" s="80"/>
      <c r="N49" s="80"/>
      <c r="O49" s="81">
        <f>Arkusz10!A4</f>
        <v>70</v>
      </c>
      <c r="P49" s="81"/>
      <c r="Q49" s="61">
        <f>Arkusz10!A5</f>
        <v>179</v>
      </c>
      <c r="R49" s="62"/>
      <c r="U49" s="24"/>
      <c r="V49" s="24"/>
      <c r="W49" s="24"/>
      <c r="X49" s="24"/>
      <c r="Y49" s="26"/>
    </row>
    <row r="50" spans="7:26" x14ac:dyDescent="0.25">
      <c r="G50" s="76" t="s">
        <v>78</v>
      </c>
      <c r="H50" s="77"/>
      <c r="I50" s="77"/>
      <c r="J50" s="77"/>
      <c r="K50" s="77"/>
      <c r="L50" s="77"/>
      <c r="M50" s="77"/>
      <c r="N50" s="77"/>
      <c r="O50" s="78">
        <f>Arkusz10!A6</f>
        <v>20</v>
      </c>
      <c r="P50" s="78"/>
      <c r="Q50" s="55">
        <f>Arkusz10!A7</f>
        <v>29</v>
      </c>
      <c r="R50" s="56"/>
      <c r="U50" s="24"/>
      <c r="V50" s="24"/>
      <c r="W50" s="24"/>
      <c r="X50" s="24"/>
      <c r="Y50" s="26"/>
    </row>
    <row r="51" spans="7:26" ht="15.75" thickBot="1" x14ac:dyDescent="0.3">
      <c r="G51" s="99" t="s">
        <v>79</v>
      </c>
      <c r="H51" s="100"/>
      <c r="I51" s="100"/>
      <c r="J51" s="100"/>
      <c r="K51" s="100"/>
      <c r="L51" s="100"/>
      <c r="M51" s="100"/>
      <c r="N51" s="100"/>
      <c r="O51" s="98">
        <f>Arkusz10!A8</f>
        <v>1</v>
      </c>
      <c r="P51" s="98"/>
      <c r="Q51" s="57">
        <f>Arkusz10!A9</f>
        <v>1</v>
      </c>
      <c r="R51" s="58"/>
      <c r="U51" s="24"/>
      <c r="V51" s="24"/>
      <c r="W51" s="24"/>
      <c r="X51" s="24"/>
      <c r="Y51" s="26"/>
    </row>
    <row r="52" spans="7:26" ht="15.75" thickBot="1" x14ac:dyDescent="0.3">
      <c r="G52" s="101" t="s">
        <v>75</v>
      </c>
      <c r="H52" s="102"/>
      <c r="I52" s="102"/>
      <c r="J52" s="102"/>
      <c r="K52" s="102"/>
      <c r="L52" s="102"/>
      <c r="M52" s="102"/>
      <c r="N52" s="102"/>
      <c r="O52" s="63">
        <f>SUM(O48:O51)</f>
        <v>607</v>
      </c>
      <c r="P52" s="63"/>
      <c r="Q52" s="59">
        <f>SUM(Q48:Q51)</f>
        <v>777</v>
      </c>
      <c r="R52" s="60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2" t="s">
        <v>2</v>
      </c>
      <c r="H56" s="83"/>
      <c r="I56" s="83"/>
      <c r="J56" s="83"/>
      <c r="K56" s="83" t="s">
        <v>3</v>
      </c>
      <c r="L56" s="83"/>
      <c r="M56" s="86" t="str">
        <f>CONCATENATE("decyzje ",Arkusz18!C2," - ",Arkusz18!B2," r.")</f>
        <v>decyzje 01.01.2019 - 31.08.2019 r.</v>
      </c>
      <c r="N56" s="86"/>
      <c r="O56" s="86"/>
      <c r="P56" s="86"/>
      <c r="Q56" s="86"/>
      <c r="R56" s="87"/>
      <c r="V56" s="24"/>
      <c r="W56" s="24"/>
      <c r="X56" s="24"/>
      <c r="Y56" s="26"/>
      <c r="Z56" s="24"/>
    </row>
    <row r="57" spans="7:26" ht="63.75" customHeight="1" x14ac:dyDescent="0.25">
      <c r="G57" s="84"/>
      <c r="H57" s="85"/>
      <c r="I57" s="85"/>
      <c r="J57" s="85"/>
      <c r="K57" s="85"/>
      <c r="L57" s="85"/>
      <c r="M57" s="88" t="s">
        <v>25</v>
      </c>
      <c r="N57" s="88"/>
      <c r="O57" s="88" t="s">
        <v>26</v>
      </c>
      <c r="P57" s="88"/>
      <c r="Q57" s="88" t="s">
        <v>27</v>
      </c>
      <c r="R57" s="103"/>
      <c r="V57" s="24"/>
      <c r="W57" s="24"/>
      <c r="X57" s="24"/>
      <c r="Y57" s="26"/>
      <c r="Z57" s="24"/>
    </row>
    <row r="58" spans="7:26" x14ac:dyDescent="0.25">
      <c r="G58" s="220" t="s">
        <v>37</v>
      </c>
      <c r="H58" s="221"/>
      <c r="I58" s="221"/>
      <c r="J58" s="221"/>
      <c r="K58" s="158">
        <f>Arkusz11!B5</f>
        <v>147825</v>
      </c>
      <c r="L58" s="158"/>
      <c r="M58" s="109">
        <f>Arkusz11!B3</f>
        <v>94666</v>
      </c>
      <c r="N58" s="109"/>
      <c r="O58" s="109">
        <f>Arkusz11!B2</f>
        <v>20589</v>
      </c>
      <c r="P58" s="109"/>
      <c r="Q58" s="109">
        <f>Arkusz11!B4</f>
        <v>6309</v>
      </c>
      <c r="R58" s="110"/>
      <c r="V58" s="24"/>
      <c r="W58" s="24"/>
      <c r="X58" s="24"/>
      <c r="Y58" s="26"/>
      <c r="Z58" s="24"/>
    </row>
    <row r="59" spans="7:26" x14ac:dyDescent="0.25">
      <c r="G59" s="260" t="s">
        <v>38</v>
      </c>
      <c r="H59" s="261"/>
      <c r="I59" s="261"/>
      <c r="J59" s="261"/>
      <c r="K59" s="259">
        <f>Arkusz11!B13</f>
        <v>11401</v>
      </c>
      <c r="L59" s="259"/>
      <c r="M59" s="264">
        <f>Arkusz11!B11</f>
        <v>10128</v>
      </c>
      <c r="N59" s="264"/>
      <c r="O59" s="264">
        <f>Arkusz11!B10</f>
        <v>1788</v>
      </c>
      <c r="P59" s="264"/>
      <c r="Q59" s="264">
        <f>Arkusz11!B12</f>
        <v>535</v>
      </c>
      <c r="R59" s="265"/>
      <c r="V59" s="24"/>
      <c r="W59" s="24"/>
      <c r="X59" s="24"/>
      <c r="Y59" s="26"/>
      <c r="Z59" s="24"/>
    </row>
    <row r="60" spans="7:26" ht="15.75" thickBot="1" x14ac:dyDescent="0.3">
      <c r="G60" s="96" t="s">
        <v>24</v>
      </c>
      <c r="H60" s="97"/>
      <c r="I60" s="97"/>
      <c r="J60" s="97"/>
      <c r="K60" s="219">
        <f>Arkusz11!B9</f>
        <v>1652</v>
      </c>
      <c r="L60" s="219"/>
      <c r="M60" s="217">
        <f>Arkusz11!B7</f>
        <v>1094</v>
      </c>
      <c r="N60" s="217"/>
      <c r="O60" s="217">
        <f>Arkusz11!B6</f>
        <v>699</v>
      </c>
      <c r="P60" s="217"/>
      <c r="Q60" s="217">
        <f>Arkusz11!B8</f>
        <v>292</v>
      </c>
      <c r="R60" s="218"/>
      <c r="V60" s="24"/>
      <c r="W60" s="24"/>
      <c r="X60" s="24"/>
      <c r="Y60" s="26"/>
      <c r="Z60" s="24"/>
    </row>
    <row r="61" spans="7:26" ht="15.75" thickBot="1" x14ac:dyDescent="0.3">
      <c r="G61" s="266" t="s">
        <v>75</v>
      </c>
      <c r="H61" s="267"/>
      <c r="I61" s="267"/>
      <c r="J61" s="267"/>
      <c r="K61" s="262">
        <f>SUM(K58:L60)</f>
        <v>160878</v>
      </c>
      <c r="L61" s="262"/>
      <c r="M61" s="262">
        <f t="shared" ref="M61" si="0">SUM(M58:N60)</f>
        <v>105888</v>
      </c>
      <c r="N61" s="262"/>
      <c r="O61" s="262">
        <f t="shared" ref="O61" si="1">SUM(O58:P60)</f>
        <v>23076</v>
      </c>
      <c r="P61" s="262"/>
      <c r="Q61" s="262">
        <f t="shared" ref="Q61" si="2">SUM(Q58:R60)</f>
        <v>7136</v>
      </c>
      <c r="R61" s="263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70" t="s">
        <v>2</v>
      </c>
      <c r="H82" s="71"/>
      <c r="I82" s="71"/>
      <c r="J82" s="71"/>
      <c r="K82" s="71"/>
      <c r="L82" s="71"/>
      <c r="M82" s="71"/>
      <c r="N82" s="71"/>
      <c r="O82" s="74" t="s">
        <v>3</v>
      </c>
      <c r="P82" s="74"/>
      <c r="Q82" s="65" t="s">
        <v>80</v>
      </c>
      <c r="R82" s="66"/>
    </row>
    <row r="83" spans="1:25" x14ac:dyDescent="0.25">
      <c r="G83" s="72"/>
      <c r="H83" s="73"/>
      <c r="I83" s="73"/>
      <c r="J83" s="73"/>
      <c r="K83" s="73"/>
      <c r="L83" s="73"/>
      <c r="M83" s="73"/>
      <c r="N83" s="73"/>
      <c r="O83" s="75"/>
      <c r="P83" s="75"/>
      <c r="Q83" s="67"/>
      <c r="R83" s="68"/>
    </row>
    <row r="84" spans="1:25" x14ac:dyDescent="0.25">
      <c r="G84" s="76" t="s">
        <v>76</v>
      </c>
      <c r="H84" s="77"/>
      <c r="I84" s="77"/>
      <c r="J84" s="77"/>
      <c r="K84" s="77"/>
      <c r="L84" s="77"/>
      <c r="M84" s="77"/>
      <c r="N84" s="77"/>
      <c r="O84" s="78">
        <f>Arkusz12!A2</f>
        <v>4589</v>
      </c>
      <c r="P84" s="78"/>
      <c r="Q84" s="55">
        <f>Arkusz12!A3</f>
        <v>4887</v>
      </c>
      <c r="R84" s="56"/>
    </row>
    <row r="85" spans="1:25" x14ac:dyDescent="0.25">
      <c r="G85" s="79" t="s">
        <v>77</v>
      </c>
      <c r="H85" s="80"/>
      <c r="I85" s="80"/>
      <c r="J85" s="80"/>
      <c r="K85" s="80"/>
      <c r="L85" s="80"/>
      <c r="M85" s="80"/>
      <c r="N85" s="80"/>
      <c r="O85" s="81">
        <f>Arkusz12!A4</f>
        <v>548</v>
      </c>
      <c r="P85" s="81"/>
      <c r="Q85" s="61">
        <f>Arkusz12!A5</f>
        <v>1163</v>
      </c>
      <c r="R85" s="62"/>
    </row>
    <row r="86" spans="1:25" x14ac:dyDescent="0.25">
      <c r="G86" s="76" t="s">
        <v>78</v>
      </c>
      <c r="H86" s="77"/>
      <c r="I86" s="77"/>
      <c r="J86" s="77"/>
      <c r="K86" s="77"/>
      <c r="L86" s="77"/>
      <c r="M86" s="77"/>
      <c r="N86" s="77"/>
      <c r="O86" s="78">
        <f>Arkusz12!A6</f>
        <v>204</v>
      </c>
      <c r="P86" s="78"/>
      <c r="Q86" s="55">
        <f>Arkusz12!A7</f>
        <v>236</v>
      </c>
      <c r="R86" s="56"/>
    </row>
    <row r="87" spans="1:25" ht="15.75" thickBot="1" x14ac:dyDescent="0.3">
      <c r="G87" s="99" t="s">
        <v>79</v>
      </c>
      <c r="H87" s="100"/>
      <c r="I87" s="100"/>
      <c r="J87" s="100"/>
      <c r="K87" s="100"/>
      <c r="L87" s="100"/>
      <c r="M87" s="100"/>
      <c r="N87" s="100"/>
      <c r="O87" s="98">
        <f>Arkusz12!A8</f>
        <v>12</v>
      </c>
      <c r="P87" s="98"/>
      <c r="Q87" s="57">
        <f>Arkusz12!A9</f>
        <v>16</v>
      </c>
      <c r="R87" s="58"/>
    </row>
    <row r="88" spans="1:25" ht="15.75" thickBot="1" x14ac:dyDescent="0.3">
      <c r="G88" s="101" t="s">
        <v>75</v>
      </c>
      <c r="H88" s="102"/>
      <c r="I88" s="102"/>
      <c r="J88" s="102"/>
      <c r="K88" s="102"/>
      <c r="L88" s="102"/>
      <c r="M88" s="102"/>
      <c r="N88" s="102"/>
      <c r="O88" s="63">
        <f>SUM(O84:P87)</f>
        <v>5353</v>
      </c>
      <c r="P88" s="63"/>
      <c r="Q88" s="63">
        <f>SUM(Q84:R87)</f>
        <v>6302</v>
      </c>
      <c r="R88" s="64"/>
    </row>
    <row r="91" spans="1:25" x14ac:dyDescent="0.25">
      <c r="A91" s="129" t="s">
        <v>125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</row>
    <row r="92" spans="1:25" x14ac:dyDescent="0.25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</row>
    <row r="93" spans="1:25" x14ac:dyDescent="0.25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</row>
    <row r="94" spans="1:25" x14ac:dyDescent="0.25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</row>
    <row r="95" spans="1:25" x14ac:dyDescent="0.25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pans="1:25" x14ac:dyDescent="0.25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pans="1:26" x14ac:dyDescent="0.25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pans="1:26" x14ac:dyDescent="0.25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pans="1:26" x14ac:dyDescent="0.25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4" spans="1:26" ht="36" customHeight="1" x14ac:dyDescent="0.25">
      <c r="A104" s="130" t="s">
        <v>146</v>
      </c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</row>
    <row r="105" spans="1:26" x14ac:dyDescent="0.2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69" t="str">
        <f>CONCATENATE(Arkusz18!C2," - ",Arkusz18!B2," r.")</f>
        <v>01.01.2019 - 31.08.2019 r.</v>
      </c>
      <c r="M106" s="69"/>
      <c r="N106" s="69"/>
      <c r="O106" s="69"/>
      <c r="P106" s="69"/>
      <c r="Q106" s="69"/>
      <c r="R106" s="69"/>
      <c r="S106" s="69"/>
      <c r="T106" s="69"/>
      <c r="U106" s="69"/>
      <c r="V106" s="69"/>
    </row>
    <row r="107" spans="1:26" ht="187.5" x14ac:dyDescent="0.25">
      <c r="C107" s="215" t="s">
        <v>2</v>
      </c>
      <c r="D107" s="216"/>
      <c r="E107" s="216"/>
      <c r="F107" s="216"/>
      <c r="G107" s="216"/>
      <c r="H107" s="216"/>
      <c r="I107" s="216"/>
      <c r="J107" s="216"/>
      <c r="K107" s="216"/>
      <c r="L107" s="299" t="s">
        <v>82</v>
      </c>
      <c r="M107" s="299"/>
      <c r="N107" s="31" t="s">
        <v>12</v>
      </c>
      <c r="O107" s="31" t="s">
        <v>97</v>
      </c>
      <c r="P107" s="31" t="s">
        <v>87</v>
      </c>
      <c r="Q107" s="31" t="s">
        <v>56</v>
      </c>
      <c r="R107" s="31" t="s">
        <v>42</v>
      </c>
      <c r="S107" s="31" t="s">
        <v>4</v>
      </c>
      <c r="T107" s="31" t="s">
        <v>45</v>
      </c>
      <c r="U107" s="31" t="s">
        <v>86</v>
      </c>
      <c r="V107" s="299" t="s">
        <v>81</v>
      </c>
      <c r="W107" s="300"/>
      <c r="Y107" s="3"/>
      <c r="Z107" s="6"/>
    </row>
    <row r="108" spans="1:26" x14ac:dyDescent="0.25">
      <c r="C108" s="176" t="s">
        <v>37</v>
      </c>
      <c r="D108" s="177"/>
      <c r="E108" s="177"/>
      <c r="F108" s="177"/>
      <c r="G108" s="177"/>
      <c r="H108" s="177"/>
      <c r="I108" s="177"/>
      <c r="J108" s="177"/>
      <c r="K108" s="177"/>
      <c r="L108" s="109">
        <f>Arkusz13!C2</f>
        <v>9478</v>
      </c>
      <c r="M108" s="109"/>
      <c r="N108" s="32">
        <f>Arkusz13!C18</f>
        <v>732</v>
      </c>
      <c r="O108" s="32">
        <f>Arkusz13!C34</f>
        <v>492</v>
      </c>
      <c r="P108" s="32">
        <f>Arkusz13!C50</f>
        <v>542</v>
      </c>
      <c r="Q108" s="32">
        <f>Arkusz13!C66</f>
        <v>59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2024</v>
      </c>
      <c r="V108" s="158">
        <f t="shared" ref="V108:V122" si="3">SUM(N108:U108)</f>
        <v>3849</v>
      </c>
      <c r="W108" s="159"/>
      <c r="Y108" s="3"/>
      <c r="Z108" s="6"/>
    </row>
    <row r="109" spans="1:26" x14ac:dyDescent="0.25">
      <c r="C109" s="174" t="s">
        <v>38</v>
      </c>
      <c r="D109" s="175"/>
      <c r="E109" s="175"/>
      <c r="F109" s="175"/>
      <c r="G109" s="175"/>
      <c r="H109" s="175"/>
      <c r="I109" s="175"/>
      <c r="J109" s="175"/>
      <c r="K109" s="175"/>
      <c r="L109" s="109">
        <f>Arkusz13!C3</f>
        <v>533</v>
      </c>
      <c r="M109" s="109"/>
      <c r="N109" s="32">
        <f>Arkusz13!C19</f>
        <v>89</v>
      </c>
      <c r="O109" s="32">
        <f>Arkusz13!C35</f>
        <v>33</v>
      </c>
      <c r="P109" s="32">
        <f>Arkusz13!C51</f>
        <v>40</v>
      </c>
      <c r="Q109" s="32">
        <f>Arkusz13!C67</f>
        <v>12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84</v>
      </c>
      <c r="V109" s="158">
        <f t="shared" si="3"/>
        <v>258</v>
      </c>
      <c r="W109" s="159"/>
      <c r="Y109" s="3"/>
      <c r="Z109" s="6"/>
    </row>
    <row r="110" spans="1:26" x14ac:dyDescent="0.25">
      <c r="C110" s="176" t="s">
        <v>39</v>
      </c>
      <c r="D110" s="177"/>
      <c r="E110" s="177"/>
      <c r="F110" s="177"/>
      <c r="G110" s="177"/>
      <c r="H110" s="177"/>
      <c r="I110" s="177"/>
      <c r="J110" s="177"/>
      <c r="K110" s="177"/>
      <c r="L110" s="109">
        <f>Arkusz13!C4</f>
        <v>345</v>
      </c>
      <c r="M110" s="109"/>
      <c r="N110" s="32">
        <f>Arkusz13!C20</f>
        <v>36</v>
      </c>
      <c r="O110" s="32">
        <f>Arkusz13!C36</f>
        <v>19</v>
      </c>
      <c r="P110" s="32">
        <f>Arkusz13!C52</f>
        <v>91</v>
      </c>
      <c r="Q110" s="32">
        <f>Arkusz13!C68</f>
        <v>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54</v>
      </c>
      <c r="V110" s="158">
        <f t="shared" si="3"/>
        <v>200</v>
      </c>
      <c r="W110" s="159"/>
      <c r="Y110" s="3"/>
      <c r="Z110" s="6"/>
    </row>
    <row r="111" spans="1:26" x14ac:dyDescent="0.25">
      <c r="C111" s="174" t="s">
        <v>40</v>
      </c>
      <c r="D111" s="175"/>
      <c r="E111" s="175"/>
      <c r="F111" s="175"/>
      <c r="G111" s="175"/>
      <c r="H111" s="175"/>
      <c r="I111" s="175"/>
      <c r="J111" s="175"/>
      <c r="K111" s="175"/>
      <c r="L111" s="109">
        <f>Arkusz13!C5</f>
        <v>5</v>
      </c>
      <c r="M111" s="109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0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0</v>
      </c>
      <c r="V111" s="158">
        <f t="shared" si="3"/>
        <v>0</v>
      </c>
      <c r="W111" s="159"/>
      <c r="Y111" s="3"/>
      <c r="Z111" s="6"/>
    </row>
    <row r="112" spans="1:26" x14ac:dyDescent="0.25">
      <c r="C112" s="176" t="s">
        <v>41</v>
      </c>
      <c r="D112" s="177"/>
      <c r="E112" s="177"/>
      <c r="F112" s="177"/>
      <c r="G112" s="177"/>
      <c r="H112" s="177"/>
      <c r="I112" s="177"/>
      <c r="J112" s="177"/>
      <c r="K112" s="177"/>
      <c r="L112" s="109">
        <f>Arkusz13!C6</f>
        <v>4</v>
      </c>
      <c r="M112" s="109"/>
      <c r="N112" s="32">
        <f>Arkusz13!C22</f>
        <v>0</v>
      </c>
      <c r="O112" s="32">
        <f>Arkusz13!C38</f>
        <v>0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158">
        <f t="shared" si="3"/>
        <v>0</v>
      </c>
      <c r="W112" s="159"/>
      <c r="Y112" s="3"/>
      <c r="Z112" s="6"/>
    </row>
    <row r="113" spans="1:26" x14ac:dyDescent="0.25">
      <c r="C113" s="174" t="s">
        <v>49</v>
      </c>
      <c r="D113" s="175"/>
      <c r="E113" s="175"/>
      <c r="F113" s="175"/>
      <c r="G113" s="175"/>
      <c r="H113" s="175"/>
      <c r="I113" s="175"/>
      <c r="J113" s="175"/>
      <c r="K113" s="175"/>
      <c r="L113" s="109">
        <f>Arkusz13!C7</f>
        <v>2</v>
      </c>
      <c r="M113" s="109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1</v>
      </c>
      <c r="V113" s="158">
        <f t="shared" si="3"/>
        <v>1</v>
      </c>
      <c r="W113" s="159"/>
      <c r="Y113" s="3"/>
      <c r="Z113" s="6"/>
    </row>
    <row r="114" spans="1:26" x14ac:dyDescent="0.25">
      <c r="C114" s="176" t="s">
        <v>50</v>
      </c>
      <c r="D114" s="177"/>
      <c r="E114" s="177"/>
      <c r="F114" s="177"/>
      <c r="G114" s="177"/>
      <c r="H114" s="177"/>
      <c r="I114" s="177"/>
      <c r="J114" s="177"/>
      <c r="K114" s="177"/>
      <c r="L114" s="109">
        <f>Arkusz13!C8</f>
        <v>0</v>
      </c>
      <c r="M114" s="109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158">
        <f t="shared" si="3"/>
        <v>0</v>
      </c>
      <c r="W114" s="159"/>
      <c r="Y114" s="3"/>
      <c r="Z114" s="6"/>
    </row>
    <row r="115" spans="1:26" x14ac:dyDescent="0.25">
      <c r="C115" s="174" t="s">
        <v>4</v>
      </c>
      <c r="D115" s="175"/>
      <c r="E115" s="175"/>
      <c r="F115" s="175"/>
      <c r="G115" s="175"/>
      <c r="H115" s="175"/>
      <c r="I115" s="175"/>
      <c r="J115" s="175"/>
      <c r="K115" s="175"/>
      <c r="L115" s="109">
        <f>Arkusz13!C9</f>
        <v>1</v>
      </c>
      <c r="M115" s="109"/>
      <c r="N115" s="32">
        <f>Arkusz13!C25</f>
        <v>0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58">
        <f t="shared" si="3"/>
        <v>0</v>
      </c>
      <c r="W115" s="159"/>
      <c r="Y115" s="3"/>
      <c r="Z115" s="6"/>
    </row>
    <row r="116" spans="1:26" x14ac:dyDescent="0.25">
      <c r="C116" s="176" t="s">
        <v>42</v>
      </c>
      <c r="D116" s="177"/>
      <c r="E116" s="177"/>
      <c r="F116" s="177"/>
      <c r="G116" s="177"/>
      <c r="H116" s="177"/>
      <c r="I116" s="177"/>
      <c r="J116" s="177"/>
      <c r="K116" s="177"/>
      <c r="L116" s="109">
        <f>Arkusz13!C10</f>
        <v>11</v>
      </c>
      <c r="M116" s="109"/>
      <c r="N116" s="32">
        <f>Arkusz13!C26</f>
        <v>3</v>
      </c>
      <c r="O116" s="32">
        <f>Arkusz13!C42</f>
        <v>0</v>
      </c>
      <c r="P116" s="32">
        <f>Arkusz13!C58</f>
        <v>5</v>
      </c>
      <c r="Q116" s="32">
        <f>Arkusz13!C74</f>
        <v>0</v>
      </c>
      <c r="R116" s="32">
        <f>Arkusz13!C90</f>
        <v>2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58">
        <f t="shared" si="3"/>
        <v>10</v>
      </c>
      <c r="W116" s="159"/>
      <c r="Y116" s="3"/>
      <c r="Z116" s="6"/>
    </row>
    <row r="117" spans="1:26" x14ac:dyDescent="0.25">
      <c r="C117" s="174" t="s">
        <v>43</v>
      </c>
      <c r="D117" s="175"/>
      <c r="E117" s="175"/>
      <c r="F117" s="175"/>
      <c r="G117" s="175"/>
      <c r="H117" s="175"/>
      <c r="I117" s="175"/>
      <c r="J117" s="175"/>
      <c r="K117" s="175"/>
      <c r="L117" s="109">
        <f>Arkusz13!C11</f>
        <v>1</v>
      </c>
      <c r="M117" s="109"/>
      <c r="N117" s="32">
        <f>Arkusz13!C27</f>
        <v>1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158">
        <f t="shared" si="3"/>
        <v>1</v>
      </c>
      <c r="W117" s="159"/>
      <c r="Y117" s="3"/>
      <c r="Z117" s="6"/>
    </row>
    <row r="118" spans="1:26" x14ac:dyDescent="0.25">
      <c r="C118" s="176" t="s">
        <v>44</v>
      </c>
      <c r="D118" s="177"/>
      <c r="E118" s="177"/>
      <c r="F118" s="177"/>
      <c r="G118" s="177"/>
      <c r="H118" s="177"/>
      <c r="I118" s="177"/>
      <c r="J118" s="177"/>
      <c r="K118" s="177"/>
      <c r="L118" s="109">
        <f>Arkusz13!C12</f>
        <v>1553</v>
      </c>
      <c r="M118" s="109"/>
      <c r="N118" s="32">
        <f>Arkusz13!C28</f>
        <v>464</v>
      </c>
      <c r="O118" s="32">
        <f>Arkusz13!C44</f>
        <v>13</v>
      </c>
      <c r="P118" s="32">
        <f>Arkusz13!C60</f>
        <v>129</v>
      </c>
      <c r="Q118" s="32">
        <f>Arkusz13!C76</f>
        <v>125</v>
      </c>
      <c r="R118" s="32">
        <f>Arkusz13!C92</f>
        <v>29</v>
      </c>
      <c r="S118" s="32">
        <f>Arkusz13!C108</f>
        <v>0</v>
      </c>
      <c r="T118" s="32">
        <f>Arkusz13!C124</f>
        <v>117</v>
      </c>
      <c r="U118" s="32">
        <f>Arkusz13!C140-SUM(N118:T118)</f>
        <v>180</v>
      </c>
      <c r="V118" s="158">
        <f t="shared" si="3"/>
        <v>1057</v>
      </c>
      <c r="W118" s="159"/>
      <c r="Y118" s="3"/>
      <c r="Z118" s="6"/>
    </row>
    <row r="119" spans="1:26" x14ac:dyDescent="0.25">
      <c r="C119" s="176" t="s">
        <v>11</v>
      </c>
      <c r="D119" s="177"/>
      <c r="E119" s="177"/>
      <c r="F119" s="177"/>
      <c r="G119" s="177"/>
      <c r="H119" s="177"/>
      <c r="I119" s="177"/>
      <c r="J119" s="177"/>
      <c r="K119" s="177"/>
      <c r="L119" s="109">
        <f>Arkusz13!C14</f>
        <v>15</v>
      </c>
      <c r="M119" s="109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9</v>
      </c>
      <c r="V119" s="158">
        <f t="shared" si="3"/>
        <v>9</v>
      </c>
      <c r="W119" s="159"/>
      <c r="Y119" s="3"/>
      <c r="Z119" s="6"/>
    </row>
    <row r="120" spans="1:26" x14ac:dyDescent="0.25">
      <c r="C120" s="174" t="s">
        <v>46</v>
      </c>
      <c r="D120" s="175"/>
      <c r="E120" s="175"/>
      <c r="F120" s="175"/>
      <c r="G120" s="175"/>
      <c r="H120" s="175"/>
      <c r="I120" s="175"/>
      <c r="J120" s="175"/>
      <c r="K120" s="175"/>
      <c r="L120" s="109">
        <f>Arkusz13!C15</f>
        <v>7</v>
      </c>
      <c r="M120" s="109"/>
      <c r="N120" s="32">
        <f>Arkusz13!C31</f>
        <v>7</v>
      </c>
      <c r="O120" s="32">
        <f>Arkusz13!C47</f>
        <v>0</v>
      </c>
      <c r="P120" s="32">
        <f>Arkusz13!C63</f>
        <v>0</v>
      </c>
      <c r="Q120" s="32">
        <f>Arkusz13!C79</f>
        <v>1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1</v>
      </c>
      <c r="V120" s="158">
        <f t="shared" si="3"/>
        <v>9</v>
      </c>
      <c r="W120" s="159"/>
      <c r="Y120" s="3"/>
      <c r="Z120" s="6"/>
    </row>
    <row r="121" spans="1:26" x14ac:dyDescent="0.25">
      <c r="C121" s="176" t="s">
        <v>47</v>
      </c>
      <c r="D121" s="177"/>
      <c r="E121" s="177"/>
      <c r="F121" s="177"/>
      <c r="G121" s="177"/>
      <c r="H121" s="177"/>
      <c r="I121" s="177"/>
      <c r="J121" s="177"/>
      <c r="K121" s="177"/>
      <c r="L121" s="109">
        <f>Arkusz13!C16</f>
        <v>0</v>
      </c>
      <c r="M121" s="109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158">
        <f t="shared" si="3"/>
        <v>0</v>
      </c>
      <c r="W121" s="159"/>
      <c r="Y121" s="3"/>
      <c r="Z121" s="6"/>
    </row>
    <row r="122" spans="1:26" ht="15.75" thickBot="1" x14ac:dyDescent="0.3">
      <c r="C122" s="297" t="s">
        <v>48</v>
      </c>
      <c r="D122" s="298"/>
      <c r="E122" s="298"/>
      <c r="F122" s="298"/>
      <c r="G122" s="298"/>
      <c r="H122" s="298"/>
      <c r="I122" s="298"/>
      <c r="J122" s="298"/>
      <c r="K122" s="298"/>
      <c r="L122" s="109">
        <f>Arkusz13!C17</f>
        <v>5</v>
      </c>
      <c r="M122" s="109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1</v>
      </c>
      <c r="V122" s="158">
        <f t="shared" si="3"/>
        <v>1</v>
      </c>
      <c r="W122" s="159"/>
      <c r="Y122" s="3"/>
      <c r="Z122" s="6"/>
    </row>
    <row r="123" spans="1:26" ht="15.75" thickBot="1" x14ac:dyDescent="0.3">
      <c r="C123" s="274" t="s">
        <v>1</v>
      </c>
      <c r="D123" s="275"/>
      <c r="E123" s="275"/>
      <c r="F123" s="275"/>
      <c r="G123" s="275"/>
      <c r="H123" s="275"/>
      <c r="I123" s="275"/>
      <c r="J123" s="275"/>
      <c r="K123" s="275"/>
      <c r="L123" s="169">
        <f>SUM(L108:L122)</f>
        <v>11960</v>
      </c>
      <c r="M123" s="169"/>
      <c r="N123" s="33">
        <f t="shared" ref="N123:V123" si="4">SUM(N108:N122)</f>
        <v>1332</v>
      </c>
      <c r="O123" s="33">
        <f t="shared" si="4"/>
        <v>557</v>
      </c>
      <c r="P123" s="33">
        <f t="shared" si="4"/>
        <v>807</v>
      </c>
      <c r="Q123" s="33">
        <f t="shared" si="4"/>
        <v>197</v>
      </c>
      <c r="R123" s="33">
        <f t="shared" si="4"/>
        <v>31</v>
      </c>
      <c r="S123" s="33">
        <f t="shared" si="4"/>
        <v>0</v>
      </c>
      <c r="T123" s="33">
        <f t="shared" si="4"/>
        <v>117</v>
      </c>
      <c r="U123" s="33">
        <f t="shared" si="4"/>
        <v>2354</v>
      </c>
      <c r="V123" s="169">
        <f t="shared" si="4"/>
        <v>5395</v>
      </c>
      <c r="W123" s="304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227" t="s">
        <v>2</v>
      </c>
      <c r="E149" s="228"/>
      <c r="F149" s="228"/>
      <c r="G149" s="228"/>
      <c r="H149" s="228"/>
      <c r="I149" s="228"/>
      <c r="J149" s="228"/>
      <c r="K149" s="228"/>
      <c r="L149" s="228" t="s">
        <v>3</v>
      </c>
      <c r="M149" s="228"/>
      <c r="N149" s="124" t="s">
        <v>89</v>
      </c>
      <c r="O149" s="124"/>
      <c r="P149" s="124"/>
      <c r="Q149" s="301" t="s">
        <v>90</v>
      </c>
      <c r="R149" s="302"/>
      <c r="S149" s="303"/>
    </row>
    <row r="150" spans="1:25" ht="15.75" thickBot="1" x14ac:dyDescent="0.3">
      <c r="D150" s="225" t="s">
        <v>88</v>
      </c>
      <c r="E150" s="226"/>
      <c r="F150" s="226"/>
      <c r="G150" s="226"/>
      <c r="H150" s="226"/>
      <c r="I150" s="226"/>
      <c r="J150" s="226"/>
      <c r="K150" s="226"/>
      <c r="L150" s="224">
        <f>Arkusz14!B2</f>
        <v>17</v>
      </c>
      <c r="M150" s="224"/>
      <c r="N150" s="224">
        <f>Arkusz14!B3</f>
        <v>10</v>
      </c>
      <c r="O150" s="224"/>
      <c r="P150" s="224"/>
      <c r="Q150" s="276">
        <f>Arkusz14!B4</f>
        <v>0</v>
      </c>
      <c r="R150" s="277"/>
      <c r="S150" s="278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129" t="s">
        <v>125</v>
      </c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</row>
    <row r="153" spans="1:25" x14ac:dyDescent="0.25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</row>
    <row r="154" spans="1:25" x14ac:dyDescent="0.25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</row>
    <row r="155" spans="1:25" x14ac:dyDescent="0.25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</row>
    <row r="156" spans="1:25" x14ac:dyDescent="0.25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</row>
    <row r="157" spans="1:25" x14ac:dyDescent="0.25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</row>
    <row r="159" spans="1:25" x14ac:dyDescent="0.25">
      <c r="A159" s="130" t="s">
        <v>147</v>
      </c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</row>
    <row r="160" spans="1:25" ht="15.75" thickBot="1" x14ac:dyDescent="0.3"/>
    <row r="161" spans="1:25" x14ac:dyDescent="0.25">
      <c r="G161" s="215" t="s">
        <v>23</v>
      </c>
      <c r="H161" s="216"/>
      <c r="I161" s="216"/>
      <c r="J161" s="216"/>
      <c r="K161" s="83" t="s">
        <v>8</v>
      </c>
      <c r="L161" s="180"/>
    </row>
    <row r="162" spans="1:25" x14ac:dyDescent="0.25">
      <c r="G162" s="281" t="s">
        <v>13</v>
      </c>
      <c r="H162" s="282"/>
      <c r="I162" s="282"/>
      <c r="J162" s="282"/>
      <c r="K162" s="158"/>
      <c r="L162" s="159"/>
    </row>
    <row r="163" spans="1:25" x14ac:dyDescent="0.25">
      <c r="G163" s="283" t="s">
        <v>14</v>
      </c>
      <c r="H163" s="284"/>
      <c r="I163" s="284"/>
      <c r="J163" s="284"/>
      <c r="K163" s="158"/>
      <c r="L163" s="159"/>
    </row>
    <row r="164" spans="1:25" x14ac:dyDescent="0.25">
      <c r="G164" s="281" t="s">
        <v>15</v>
      </c>
      <c r="H164" s="282"/>
      <c r="I164" s="282"/>
      <c r="J164" s="282"/>
      <c r="K164" s="158"/>
      <c r="L164" s="159"/>
    </row>
    <row r="165" spans="1:25" x14ac:dyDescent="0.25">
      <c r="G165" s="283" t="s">
        <v>83</v>
      </c>
      <c r="H165" s="284"/>
      <c r="I165" s="284"/>
      <c r="J165" s="284"/>
      <c r="K165" s="158"/>
      <c r="L165" s="159"/>
    </row>
    <row r="166" spans="1:25" x14ac:dyDescent="0.25">
      <c r="G166" s="281" t="s">
        <v>84</v>
      </c>
      <c r="H166" s="282"/>
      <c r="I166" s="282"/>
      <c r="J166" s="282"/>
      <c r="K166" s="158"/>
      <c r="L166" s="159"/>
    </row>
    <row r="167" spans="1:25" x14ac:dyDescent="0.25">
      <c r="G167" s="222" t="s">
        <v>94</v>
      </c>
      <c r="H167" s="223"/>
      <c r="I167" s="223"/>
      <c r="J167" s="223"/>
      <c r="K167" s="158"/>
      <c r="L167" s="159"/>
    </row>
    <row r="168" spans="1:25" x14ac:dyDescent="0.25">
      <c r="G168" s="279" t="s">
        <v>16</v>
      </c>
      <c r="H168" s="280"/>
      <c r="I168" s="280"/>
      <c r="J168" s="280"/>
      <c r="K168" s="158"/>
      <c r="L168" s="159"/>
    </row>
    <row r="169" spans="1:25" x14ac:dyDescent="0.25">
      <c r="G169" s="222" t="s">
        <v>17</v>
      </c>
      <c r="H169" s="223"/>
      <c r="I169" s="223"/>
      <c r="J169" s="223"/>
      <c r="K169" s="158"/>
      <c r="L169" s="159"/>
    </row>
    <row r="170" spans="1:25" x14ac:dyDescent="0.25">
      <c r="G170" s="279" t="s">
        <v>18</v>
      </c>
      <c r="H170" s="280"/>
      <c r="I170" s="280"/>
      <c r="J170" s="280"/>
      <c r="K170" s="158"/>
      <c r="L170" s="159"/>
    </row>
    <row r="171" spans="1:25" x14ac:dyDescent="0.25">
      <c r="G171" s="222" t="s">
        <v>19</v>
      </c>
      <c r="H171" s="223"/>
      <c r="I171" s="223"/>
      <c r="J171" s="223"/>
      <c r="K171" s="158"/>
      <c r="L171" s="159"/>
    </row>
    <row r="172" spans="1:25" ht="15.75" thickBot="1" x14ac:dyDescent="0.3">
      <c r="G172" s="289" t="s">
        <v>85</v>
      </c>
      <c r="H172" s="290"/>
      <c r="I172" s="290"/>
      <c r="J172" s="290"/>
      <c r="K172" s="158"/>
      <c r="L172" s="159"/>
    </row>
    <row r="173" spans="1:25" ht="15.75" thickBot="1" x14ac:dyDescent="0.3">
      <c r="G173" s="305" t="s">
        <v>1</v>
      </c>
      <c r="H173" s="306"/>
      <c r="I173" s="306"/>
      <c r="J173" s="306"/>
      <c r="K173" s="91"/>
      <c r="L173" s="92"/>
    </row>
    <row r="175" spans="1:25" x14ac:dyDescent="0.25">
      <c r="A175" s="129" t="s">
        <v>125</v>
      </c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pans="1:25" x14ac:dyDescent="0.25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</row>
    <row r="177" spans="1:25" x14ac:dyDescent="0.2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</row>
    <row r="178" spans="1:25" x14ac:dyDescent="0.25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pans="1:25" x14ac:dyDescent="0.25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pans="1:25" x14ac:dyDescent="0.25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pans="1:25" x14ac:dyDescent="0.2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pans="1:25" x14ac:dyDescent="0.2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5" spans="1:25" x14ac:dyDescent="0.25">
      <c r="A185" s="10" t="s">
        <v>148</v>
      </c>
      <c r="B185" s="10"/>
      <c r="C185" s="10"/>
      <c r="D185" s="10"/>
      <c r="E185" s="10"/>
      <c r="F185" s="10"/>
    </row>
    <row r="186" spans="1:25" ht="15.75" thickBot="1" x14ac:dyDescent="0.3"/>
    <row r="187" spans="1:25" x14ac:dyDescent="0.25">
      <c r="D187" s="82" t="s">
        <v>31</v>
      </c>
      <c r="E187" s="83"/>
      <c r="F187" s="83"/>
      <c r="G187" s="83"/>
      <c r="H187" s="83" t="s">
        <v>3</v>
      </c>
      <c r="I187" s="83"/>
      <c r="J187" s="83"/>
      <c r="K187" s="83" t="s">
        <v>22</v>
      </c>
      <c r="L187" s="83"/>
      <c r="M187" s="180"/>
    </row>
    <row r="188" spans="1:25" x14ac:dyDescent="0.25">
      <c r="D188" s="181" t="s">
        <v>20</v>
      </c>
      <c r="E188" s="182"/>
      <c r="F188" s="182"/>
      <c r="G188" s="182"/>
      <c r="H188" s="158"/>
      <c r="I188" s="158"/>
      <c r="J188" s="158"/>
      <c r="K188" s="158"/>
      <c r="L188" s="158"/>
      <c r="M188" s="159"/>
    </row>
    <row r="189" spans="1:25" x14ac:dyDescent="0.25">
      <c r="D189" s="160" t="s">
        <v>144</v>
      </c>
      <c r="E189" s="161"/>
      <c r="F189" s="161"/>
      <c r="G189" s="161"/>
      <c r="H189" s="158"/>
      <c r="I189" s="158"/>
      <c r="J189" s="158"/>
      <c r="K189" s="158"/>
      <c r="L189" s="158"/>
      <c r="M189" s="159"/>
    </row>
    <row r="190" spans="1:25" ht="15.75" thickBot="1" x14ac:dyDescent="0.3">
      <c r="D190" s="293" t="s">
        <v>21</v>
      </c>
      <c r="E190" s="294"/>
      <c r="F190" s="294"/>
      <c r="G190" s="294"/>
      <c r="H190" s="158"/>
      <c r="I190" s="158"/>
      <c r="J190" s="158"/>
      <c r="K190" s="158"/>
      <c r="L190" s="158"/>
      <c r="M190" s="159"/>
    </row>
    <row r="191" spans="1:25" ht="15.75" thickBot="1" x14ac:dyDescent="0.3">
      <c r="D191" s="291" t="s">
        <v>1</v>
      </c>
      <c r="E191" s="292"/>
      <c r="F191" s="292"/>
      <c r="G191" s="292"/>
      <c r="H191" s="91"/>
      <c r="I191" s="91"/>
      <c r="J191" s="91"/>
      <c r="K191" s="91"/>
      <c r="L191" s="91"/>
      <c r="M191" s="92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25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2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25">
      <c r="A210" s="129" t="s">
        <v>125</v>
      </c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pans="1:25" x14ac:dyDescent="0.25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</row>
    <row r="212" spans="1:25" x14ac:dyDescent="0.25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pans="1:25" x14ac:dyDescent="0.2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pans="1:25" x14ac:dyDescent="0.25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pans="1:25" x14ac:dyDescent="0.25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6" spans="1:25" x14ac:dyDescent="0.25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</row>
    <row r="217" spans="1:25" x14ac:dyDescent="0.25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</row>
    <row r="220" spans="1:25" x14ac:dyDescent="0.25">
      <c r="A220" s="10" t="s">
        <v>149</v>
      </c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2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ht="15.75" thickBo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x14ac:dyDescent="0.25">
      <c r="D223" s="285" t="s">
        <v>52</v>
      </c>
      <c r="E223" s="286"/>
      <c r="F223" s="286"/>
      <c r="G223" s="145" t="str">
        <f>CONCATENATE(Arkusz18!A2," - ",Arkusz18!B2," r.")</f>
        <v>01.08.2019 - 31.08.2019 r.</v>
      </c>
      <c r="H223" s="145"/>
      <c r="I223" s="145"/>
      <c r="J223" s="145"/>
      <c r="K223" s="145"/>
      <c r="L223" s="145"/>
      <c r="M223" s="145"/>
      <c r="N223" s="145"/>
      <c r="O223" s="145"/>
      <c r="P223" s="145"/>
      <c r="Q223" s="145"/>
      <c r="R223" s="146"/>
    </row>
    <row r="224" spans="1:25" ht="31.5" customHeight="1" x14ac:dyDescent="0.25">
      <c r="D224" s="287"/>
      <c r="E224" s="288"/>
      <c r="F224" s="288"/>
      <c r="G224" s="150" t="s">
        <v>68</v>
      </c>
      <c r="H224" s="150"/>
      <c r="I224" s="150"/>
      <c r="J224" s="150" t="s">
        <v>93</v>
      </c>
      <c r="K224" s="150"/>
      <c r="L224" s="150"/>
      <c r="M224" s="150" t="s">
        <v>67</v>
      </c>
      <c r="N224" s="150"/>
      <c r="O224" s="150"/>
      <c r="P224" s="150" t="s">
        <v>92</v>
      </c>
      <c r="Q224" s="150"/>
      <c r="R224" s="166"/>
    </row>
    <row r="225" spans="1:25" x14ac:dyDescent="0.25">
      <c r="D225" s="147" t="s">
        <v>91</v>
      </c>
      <c r="E225" s="148"/>
      <c r="F225" s="148"/>
      <c r="G225" s="149">
        <f>Arkusz16!A2</f>
        <v>0</v>
      </c>
      <c r="H225" s="149"/>
      <c r="I225" s="149"/>
      <c r="J225" s="149">
        <f>Arkusz16!A3</f>
        <v>0</v>
      </c>
      <c r="K225" s="149"/>
      <c r="L225" s="149"/>
      <c r="M225" s="149">
        <f>Arkusz16!A4</f>
        <v>0</v>
      </c>
      <c r="N225" s="149"/>
      <c r="O225" s="149"/>
      <c r="P225" s="149">
        <f>Arkusz16!A5</f>
        <v>0</v>
      </c>
      <c r="Q225" s="149"/>
      <c r="R225" s="149"/>
    </row>
    <row r="226" spans="1:25" x14ac:dyDescent="0.25">
      <c r="D226" s="136" t="s">
        <v>54</v>
      </c>
      <c r="E226" s="137"/>
      <c r="F226" s="137"/>
      <c r="G226" s="138">
        <f>Arkusz16!A6</f>
        <v>565</v>
      </c>
      <c r="H226" s="138"/>
      <c r="I226" s="138"/>
      <c r="J226" s="139">
        <f>Arkusz16!A7</f>
        <v>6</v>
      </c>
      <c r="K226" s="140"/>
      <c r="L226" s="141"/>
      <c r="M226" s="139">
        <f>Arkusz16!A8</f>
        <v>0</v>
      </c>
      <c r="N226" s="140"/>
      <c r="O226" s="141"/>
      <c r="P226" s="139">
        <f>Arkusz16!A9</f>
        <v>0</v>
      </c>
      <c r="Q226" s="140"/>
      <c r="R226" s="141"/>
    </row>
    <row r="227" spans="1:25" ht="15.75" thickBot="1" x14ac:dyDescent="0.3">
      <c r="D227" s="269" t="s">
        <v>55</v>
      </c>
      <c r="E227" s="270"/>
      <c r="F227" s="270"/>
      <c r="G227" s="168">
        <f>Arkusz16!A10</f>
        <v>236</v>
      </c>
      <c r="H227" s="168"/>
      <c r="I227" s="168"/>
      <c r="J227" s="168">
        <f>Arkusz16!A11</f>
        <v>0</v>
      </c>
      <c r="K227" s="168"/>
      <c r="L227" s="168"/>
      <c r="M227" s="168">
        <f>Arkusz16!A12</f>
        <v>5</v>
      </c>
      <c r="N227" s="168"/>
      <c r="O227" s="168"/>
      <c r="P227" s="168">
        <f>Arkusz16!A13</f>
        <v>0</v>
      </c>
      <c r="Q227" s="168"/>
      <c r="R227" s="168"/>
    </row>
    <row r="228" spans="1:25" ht="15.75" thickBot="1" x14ac:dyDescent="0.3">
      <c r="D228" s="151" t="s">
        <v>53</v>
      </c>
      <c r="E228" s="152"/>
      <c r="F228" s="152"/>
      <c r="G228" s="144">
        <f>SUM(G225:I227)</f>
        <v>801</v>
      </c>
      <c r="H228" s="144"/>
      <c r="I228" s="144"/>
      <c r="J228" s="144">
        <f t="shared" ref="J228" si="5">SUM(J225:L227)</f>
        <v>6</v>
      </c>
      <c r="K228" s="144"/>
      <c r="L228" s="144"/>
      <c r="M228" s="144">
        <f t="shared" ref="M228" si="6">SUM(M225:O227)</f>
        <v>5</v>
      </c>
      <c r="N228" s="144"/>
      <c r="O228" s="144"/>
      <c r="P228" s="144">
        <f t="shared" ref="P228" si="7">SUM(P225:R227)</f>
        <v>0</v>
      </c>
      <c r="Q228" s="144"/>
      <c r="R228" s="167"/>
    </row>
    <row r="229" spans="1:25" x14ac:dyDescent="0.25">
      <c r="A229" s="39"/>
      <c r="B229" s="39"/>
      <c r="C229" s="39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1" spans="1:25" ht="15.75" thickBot="1" x14ac:dyDescent="0.3"/>
    <row r="232" spans="1:25" x14ac:dyDescent="0.25">
      <c r="D232" s="285" t="s">
        <v>52</v>
      </c>
      <c r="E232" s="286"/>
      <c r="F232" s="286"/>
      <c r="G232" s="145" t="str">
        <f>CONCATENATE(Arkusz18!C2," - ",Arkusz18!B2," r.")</f>
        <v>01.01.2019 - 31.08.2019 r.</v>
      </c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6"/>
    </row>
    <row r="233" spans="1:25" ht="32.25" customHeight="1" x14ac:dyDescent="0.25">
      <c r="D233" s="287"/>
      <c r="E233" s="288"/>
      <c r="F233" s="288"/>
      <c r="G233" s="150" t="s">
        <v>68</v>
      </c>
      <c r="H233" s="150"/>
      <c r="I233" s="150"/>
      <c r="J233" s="150" t="s">
        <v>93</v>
      </c>
      <c r="K233" s="150"/>
      <c r="L233" s="150"/>
      <c r="M233" s="150" t="s">
        <v>67</v>
      </c>
      <c r="N233" s="150"/>
      <c r="O233" s="150"/>
      <c r="P233" s="150" t="s">
        <v>92</v>
      </c>
      <c r="Q233" s="150"/>
      <c r="R233" s="166"/>
    </row>
    <row r="234" spans="1:25" x14ac:dyDescent="0.25">
      <c r="D234" s="147" t="s">
        <v>91</v>
      </c>
      <c r="E234" s="148"/>
      <c r="F234" s="148"/>
      <c r="G234" s="149">
        <f>Arkusz17!A2</f>
        <v>0</v>
      </c>
      <c r="H234" s="149"/>
      <c r="I234" s="149"/>
      <c r="J234" s="149">
        <f>Arkusz17!A3</f>
        <v>0</v>
      </c>
      <c r="K234" s="149"/>
      <c r="L234" s="149"/>
      <c r="M234" s="149">
        <f>Arkusz17!A4</f>
        <v>0</v>
      </c>
      <c r="N234" s="149"/>
      <c r="O234" s="149"/>
      <c r="P234" s="149">
        <f>Arkusz17!A5</f>
        <v>0</v>
      </c>
      <c r="Q234" s="149"/>
      <c r="R234" s="149"/>
    </row>
    <row r="235" spans="1:25" x14ac:dyDescent="0.25">
      <c r="D235" s="136" t="s">
        <v>54</v>
      </c>
      <c r="E235" s="137"/>
      <c r="F235" s="137"/>
      <c r="G235" s="138">
        <f>Arkusz17!A6</f>
        <v>7147</v>
      </c>
      <c r="H235" s="138"/>
      <c r="I235" s="138"/>
      <c r="J235" s="138">
        <f>Arkusz17!A7</f>
        <v>71</v>
      </c>
      <c r="K235" s="138"/>
      <c r="L235" s="138"/>
      <c r="M235" s="138">
        <f>Arkusz17!A8</f>
        <v>54</v>
      </c>
      <c r="N235" s="138"/>
      <c r="O235" s="138"/>
      <c r="P235" s="138">
        <f>Arkusz17!A9</f>
        <v>5</v>
      </c>
      <c r="Q235" s="138"/>
      <c r="R235" s="138"/>
    </row>
    <row r="236" spans="1:25" ht="15.75" thickBot="1" x14ac:dyDescent="0.3">
      <c r="D236" s="269" t="s">
        <v>55</v>
      </c>
      <c r="E236" s="270"/>
      <c r="F236" s="270"/>
      <c r="G236" s="168">
        <f>Arkusz17!A10</f>
        <v>3043</v>
      </c>
      <c r="H236" s="168"/>
      <c r="I236" s="168"/>
      <c r="J236" s="168">
        <f>Arkusz17!A11</f>
        <v>11</v>
      </c>
      <c r="K236" s="168"/>
      <c r="L236" s="168"/>
      <c r="M236" s="168">
        <f>Arkusz17!A12</f>
        <v>74</v>
      </c>
      <c r="N236" s="168"/>
      <c r="O236" s="168"/>
      <c r="P236" s="168">
        <f>Arkusz17!A13</f>
        <v>12</v>
      </c>
      <c r="Q236" s="168"/>
      <c r="R236" s="168"/>
    </row>
    <row r="237" spans="1:25" ht="15.75" thickBot="1" x14ac:dyDescent="0.3">
      <c r="D237" s="151" t="s">
        <v>53</v>
      </c>
      <c r="E237" s="152"/>
      <c r="F237" s="152"/>
      <c r="G237" s="144">
        <f>SUM(G234:I236)</f>
        <v>10190</v>
      </c>
      <c r="H237" s="144"/>
      <c r="I237" s="144"/>
      <c r="J237" s="144">
        <f t="shared" ref="J237" si="8">SUM(J234:L236)</f>
        <v>82</v>
      </c>
      <c r="K237" s="144"/>
      <c r="L237" s="144"/>
      <c r="M237" s="144">
        <f t="shared" ref="M237" si="9">SUM(M234:O236)</f>
        <v>128</v>
      </c>
      <c r="N237" s="144"/>
      <c r="O237" s="144"/>
      <c r="P237" s="144">
        <f t="shared" ref="P237" si="10">SUM(P234:R236)</f>
        <v>17</v>
      </c>
      <c r="Q237" s="144"/>
      <c r="R237" s="167"/>
    </row>
    <row r="240" spans="1:25" x14ac:dyDescent="0.25">
      <c r="A240" s="129" t="s">
        <v>125</v>
      </c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pans="1:25" x14ac:dyDescent="0.25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pans="1:25" x14ac:dyDescent="0.25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</row>
    <row r="243" spans="1:25" x14ac:dyDescent="0.25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4" spans="1:25" x14ac:dyDescent="0.25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</row>
    <row r="245" spans="1:25" x14ac:dyDescent="0.25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</row>
    <row r="246" spans="1:25" x14ac:dyDescent="0.25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</row>
    <row r="247" spans="1:25" x14ac:dyDescent="0.25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</row>
    <row r="248" spans="1:25" x14ac:dyDescent="0.25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</row>
    <row r="251" spans="1:25" ht="18.75" x14ac:dyDescent="0.25">
      <c r="A251" s="8" t="s">
        <v>70</v>
      </c>
      <c r="F251" s="9"/>
    </row>
    <row r="252" spans="1:25" x14ac:dyDescent="0.25">
      <c r="F252" s="9"/>
    </row>
    <row r="253" spans="1:25" x14ac:dyDescent="0.25">
      <c r="A253" s="243" t="s">
        <v>150</v>
      </c>
      <c r="B253" s="243"/>
      <c r="C253" s="243"/>
      <c r="D253" s="243"/>
      <c r="E253" s="243"/>
      <c r="F253" s="243"/>
      <c r="G253" s="243"/>
      <c r="H253" s="243"/>
      <c r="I253" s="243"/>
      <c r="J253" s="243"/>
      <c r="K253" s="243"/>
      <c r="L253" s="243"/>
      <c r="M253" s="243"/>
      <c r="N253" s="243"/>
      <c r="O253" s="243"/>
      <c r="P253" s="243"/>
      <c r="Q253" s="243"/>
      <c r="R253" s="243"/>
      <c r="S253" s="243"/>
      <c r="T253" s="243"/>
      <c r="U253" s="243"/>
    </row>
    <row r="254" spans="1:2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5" ht="15.75" thickBo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x14ac:dyDescent="0.25">
      <c r="C256" s="162" t="s">
        <v>0</v>
      </c>
      <c r="D256" s="163"/>
      <c r="E256" s="163"/>
      <c r="F256" s="163"/>
      <c r="G256" s="154" t="str">
        <f>CONCATENATE(Arkusz18!A2," - ",Arkusz18!B2," r.")</f>
        <v>01.08.2019 - 31.08.2019 r.</v>
      </c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6"/>
    </row>
    <row r="257" spans="3:22" x14ac:dyDescent="0.25">
      <c r="C257" s="164"/>
      <c r="D257" s="165"/>
      <c r="E257" s="165"/>
      <c r="F257" s="165"/>
      <c r="G257" s="111" t="s">
        <v>34</v>
      </c>
      <c r="H257" s="115"/>
      <c r="I257" s="115"/>
      <c r="J257" s="153"/>
      <c r="K257" s="111" t="s">
        <v>35</v>
      </c>
      <c r="L257" s="115"/>
      <c r="M257" s="115"/>
      <c r="N257" s="153"/>
      <c r="O257" s="111" t="s">
        <v>106</v>
      </c>
      <c r="P257" s="115"/>
      <c r="Q257" s="115"/>
      <c r="R257" s="153"/>
      <c r="S257" s="111" t="s">
        <v>58</v>
      </c>
      <c r="T257" s="115"/>
      <c r="U257" s="115"/>
      <c r="V257" s="112"/>
    </row>
    <row r="258" spans="3:22" x14ac:dyDescent="0.25">
      <c r="C258" s="164"/>
      <c r="D258" s="165"/>
      <c r="E258" s="165"/>
      <c r="F258" s="165"/>
      <c r="G258" s="113" t="s">
        <v>33</v>
      </c>
      <c r="H258" s="114"/>
      <c r="I258" s="111" t="s">
        <v>10</v>
      </c>
      <c r="J258" s="153"/>
      <c r="K258" s="113" t="s">
        <v>36</v>
      </c>
      <c r="L258" s="114"/>
      <c r="M258" s="111" t="s">
        <v>10</v>
      </c>
      <c r="N258" s="153"/>
      <c r="O258" s="113" t="s">
        <v>33</v>
      </c>
      <c r="P258" s="114"/>
      <c r="Q258" s="111" t="s">
        <v>10</v>
      </c>
      <c r="R258" s="153"/>
      <c r="S258" s="113" t="s">
        <v>33</v>
      </c>
      <c r="T258" s="114"/>
      <c r="U258" s="111" t="s">
        <v>10</v>
      </c>
      <c r="V258" s="112"/>
    </row>
    <row r="259" spans="3:22" x14ac:dyDescent="0.25">
      <c r="C259" s="142" t="str">
        <f>Arkusz2!B2</f>
        <v>ROSJA</v>
      </c>
      <c r="D259" s="143"/>
      <c r="E259" s="143"/>
      <c r="F259" s="143"/>
      <c r="G259" s="89">
        <f>Arkusz2!F2</f>
        <v>41</v>
      </c>
      <c r="H259" s="90"/>
      <c r="I259" s="89">
        <f>Arkusz2!F8</f>
        <v>139</v>
      </c>
      <c r="J259" s="90"/>
      <c r="K259" s="89">
        <f>SUM(Arkusz2!F14,-G259)</f>
        <v>22</v>
      </c>
      <c r="L259" s="90"/>
      <c r="M259" s="89">
        <f>SUM(Arkusz2!F20,-I259)</f>
        <v>61</v>
      </c>
      <c r="N259" s="90"/>
      <c r="O259" s="89">
        <f>Arkusz2!F26</f>
        <v>8</v>
      </c>
      <c r="P259" s="90"/>
      <c r="Q259" s="89">
        <f>Arkusz2!F32</f>
        <v>28</v>
      </c>
      <c r="R259" s="90"/>
      <c r="S259" s="89">
        <f>SUM(Arkusz2!F14,O259)</f>
        <v>71</v>
      </c>
      <c r="T259" s="90"/>
      <c r="U259" s="89">
        <f>SUM(Arkusz2!F20,Q259)</f>
        <v>228</v>
      </c>
      <c r="V259" s="116"/>
    </row>
    <row r="260" spans="3:22" x14ac:dyDescent="0.25">
      <c r="C260" s="76" t="str">
        <f>Arkusz2!B3</f>
        <v>UKRAINA</v>
      </c>
      <c r="D260" s="77"/>
      <c r="E260" s="77"/>
      <c r="F260" s="77"/>
      <c r="G260" s="105">
        <f>Arkusz2!F3</f>
        <v>18</v>
      </c>
      <c r="H260" s="106"/>
      <c r="I260" s="105">
        <f>Arkusz2!F9</f>
        <v>25</v>
      </c>
      <c r="J260" s="106"/>
      <c r="K260" s="105">
        <f>SUM(Arkusz2!F15,-G260)</f>
        <v>15</v>
      </c>
      <c r="L260" s="106"/>
      <c r="M260" s="105">
        <f>SUM(Arkusz2!F21,-I260)</f>
        <v>20</v>
      </c>
      <c r="N260" s="106"/>
      <c r="O260" s="105">
        <f>Arkusz2!F27</f>
        <v>0</v>
      </c>
      <c r="P260" s="106"/>
      <c r="Q260" s="105">
        <f>Arkusz2!F33</f>
        <v>0</v>
      </c>
      <c r="R260" s="106"/>
      <c r="S260" s="105">
        <f>SUM(Arkusz2!F15,O260)</f>
        <v>33</v>
      </c>
      <c r="T260" s="106"/>
      <c r="U260" s="105">
        <f>SUM(Arkusz2!F21,Q260)</f>
        <v>45</v>
      </c>
      <c r="V260" s="157"/>
    </row>
    <row r="261" spans="3:22" x14ac:dyDescent="0.25">
      <c r="C261" s="142" t="str">
        <f>Arkusz2!B4</f>
        <v>TADŻYKISTAN</v>
      </c>
      <c r="D261" s="143"/>
      <c r="E261" s="143"/>
      <c r="F261" s="143"/>
      <c r="G261" s="89">
        <f>Arkusz2!F4</f>
        <v>6</v>
      </c>
      <c r="H261" s="90"/>
      <c r="I261" s="89">
        <f>Arkusz2!F10</f>
        <v>14</v>
      </c>
      <c r="J261" s="90"/>
      <c r="K261" s="89">
        <f>SUM(Arkusz2!F16,-G261)</f>
        <v>3</v>
      </c>
      <c r="L261" s="90"/>
      <c r="M261" s="89">
        <f>SUM(Arkusz2!F22,-I261)</f>
        <v>8</v>
      </c>
      <c r="N261" s="90"/>
      <c r="O261" s="89">
        <f>Arkusz2!F28</f>
        <v>0</v>
      </c>
      <c r="P261" s="90"/>
      <c r="Q261" s="89">
        <f>Arkusz2!F34</f>
        <v>0</v>
      </c>
      <c r="R261" s="90"/>
      <c r="S261" s="89">
        <f>SUM(Arkusz2!F16,O261)</f>
        <v>9</v>
      </c>
      <c r="T261" s="90"/>
      <c r="U261" s="89">
        <f>SUM(Arkusz2!F22,Q261)</f>
        <v>22</v>
      </c>
      <c r="V261" s="116"/>
    </row>
    <row r="262" spans="3:22" x14ac:dyDescent="0.25">
      <c r="C262" s="76" t="str">
        <f>Arkusz2!B5</f>
        <v>TURCJA</v>
      </c>
      <c r="D262" s="77"/>
      <c r="E262" s="77"/>
      <c r="F262" s="77"/>
      <c r="G262" s="105">
        <f>Arkusz2!F5</f>
        <v>5</v>
      </c>
      <c r="H262" s="106"/>
      <c r="I262" s="105">
        <f>Arkusz2!F11</f>
        <v>12</v>
      </c>
      <c r="J262" s="106"/>
      <c r="K262" s="105">
        <f>SUM(Arkusz2!F17,-G262)</f>
        <v>1</v>
      </c>
      <c r="L262" s="106"/>
      <c r="M262" s="105">
        <f>SUM(Arkusz2!F23,-I262)</f>
        <v>1</v>
      </c>
      <c r="N262" s="106"/>
      <c r="O262" s="105">
        <f>Arkusz2!F29</f>
        <v>0</v>
      </c>
      <c r="P262" s="106"/>
      <c r="Q262" s="105">
        <f>Arkusz2!F35</f>
        <v>0</v>
      </c>
      <c r="R262" s="106"/>
      <c r="S262" s="105">
        <f>SUM(Arkusz2!F17,O262)</f>
        <v>6</v>
      </c>
      <c r="T262" s="106"/>
      <c r="U262" s="105">
        <f>SUM(Arkusz2!F23,Q262)</f>
        <v>13</v>
      </c>
      <c r="V262" s="157"/>
    </row>
    <row r="263" spans="3:22" x14ac:dyDescent="0.25">
      <c r="C263" s="142" t="str">
        <f>Arkusz2!B6</f>
        <v>KAZACHSTAN</v>
      </c>
      <c r="D263" s="143"/>
      <c r="E263" s="143"/>
      <c r="F263" s="143"/>
      <c r="G263" s="89">
        <f>Arkusz2!F6</f>
        <v>1</v>
      </c>
      <c r="H263" s="90"/>
      <c r="I263" s="89">
        <f>Arkusz2!F12</f>
        <v>2</v>
      </c>
      <c r="J263" s="90"/>
      <c r="K263" s="89">
        <f>SUM(Arkusz2!F18,-G263)</f>
        <v>0</v>
      </c>
      <c r="L263" s="90"/>
      <c r="M263" s="89">
        <f>SUM(Arkusz2!F24,-I263)</f>
        <v>0</v>
      </c>
      <c r="N263" s="90"/>
      <c r="O263" s="89">
        <f>Arkusz2!F30</f>
        <v>4</v>
      </c>
      <c r="P263" s="90"/>
      <c r="Q263" s="89">
        <f>Arkusz2!F36</f>
        <v>8</v>
      </c>
      <c r="R263" s="90"/>
      <c r="S263" s="89">
        <f>SUM(Arkusz2!F18,O263)</f>
        <v>5</v>
      </c>
      <c r="T263" s="90"/>
      <c r="U263" s="89">
        <f>SUM(Arkusz2!F24,Q263)</f>
        <v>10</v>
      </c>
      <c r="V263" s="116"/>
    </row>
    <row r="264" spans="3:22" ht="15.75" thickBot="1" x14ac:dyDescent="0.3">
      <c r="C264" s="172" t="str">
        <f>Arkusz2!B7</f>
        <v>Pozostałe</v>
      </c>
      <c r="D264" s="173"/>
      <c r="E264" s="173"/>
      <c r="F264" s="173"/>
      <c r="G264" s="196">
        <f>Arkusz2!F7</f>
        <v>33</v>
      </c>
      <c r="H264" s="197"/>
      <c r="I264" s="196">
        <f>Arkusz2!F13</f>
        <v>38</v>
      </c>
      <c r="J264" s="197"/>
      <c r="K264" s="196">
        <f>SUM(Arkusz2!F19,-G264)</f>
        <v>13</v>
      </c>
      <c r="L264" s="197"/>
      <c r="M264" s="196">
        <f>SUM(Arkusz2!F25,-I264)</f>
        <v>17</v>
      </c>
      <c r="N264" s="197"/>
      <c r="O264" s="196">
        <f>Arkusz2!F31</f>
        <v>0</v>
      </c>
      <c r="P264" s="197"/>
      <c r="Q264" s="196">
        <f>Arkusz2!F37</f>
        <v>0</v>
      </c>
      <c r="R264" s="197"/>
      <c r="S264" s="196">
        <f>SUM(Arkusz2!F19,O264)</f>
        <v>46</v>
      </c>
      <c r="T264" s="197"/>
      <c r="U264" s="196">
        <f>SUM(Arkusz2!F25,Q264)</f>
        <v>55</v>
      </c>
      <c r="V264" s="246"/>
    </row>
    <row r="265" spans="3:22" ht="15.75" thickBot="1" x14ac:dyDescent="0.3">
      <c r="C265" s="170" t="s">
        <v>1</v>
      </c>
      <c r="D265" s="171"/>
      <c r="E265" s="171"/>
      <c r="F265" s="171"/>
      <c r="G265" s="178">
        <f>SUM(G259:G264)</f>
        <v>104</v>
      </c>
      <c r="H265" s="179"/>
      <c r="I265" s="178">
        <f>SUM(I259:I264)</f>
        <v>230</v>
      </c>
      <c r="J265" s="179"/>
      <c r="K265" s="178">
        <f>SUM(K259:K264)</f>
        <v>54</v>
      </c>
      <c r="L265" s="179"/>
      <c r="M265" s="178">
        <f>SUM(M259:M264)</f>
        <v>107</v>
      </c>
      <c r="N265" s="179"/>
      <c r="O265" s="178">
        <f>SUM(O259:O264)</f>
        <v>12</v>
      </c>
      <c r="P265" s="179"/>
      <c r="Q265" s="178">
        <f>SUM(Q259:Q264)</f>
        <v>36</v>
      </c>
      <c r="R265" s="179"/>
      <c r="S265" s="178">
        <f>SUM(S259:S264)</f>
        <v>170</v>
      </c>
      <c r="T265" s="179"/>
      <c r="U265" s="178">
        <f>SUM(U259:U264)</f>
        <v>373</v>
      </c>
      <c r="V265" s="245"/>
    </row>
    <row r="269" spans="3:22" x14ac:dyDescent="0.25">
      <c r="M269" s="11"/>
      <c r="N269" s="11"/>
      <c r="O269" s="11"/>
      <c r="P269" s="11"/>
      <c r="Q269" s="11"/>
      <c r="R269" s="11"/>
      <c r="S269" s="11"/>
    </row>
    <row r="270" spans="3:22" x14ac:dyDescent="0.25">
      <c r="M270" s="11"/>
      <c r="N270" s="11"/>
      <c r="O270" s="11"/>
      <c r="P270" s="11"/>
      <c r="Q270" s="11"/>
      <c r="R270" s="11"/>
      <c r="S270" s="11"/>
    </row>
    <row r="271" spans="3:22" x14ac:dyDescent="0.25">
      <c r="M271" s="11"/>
      <c r="N271" s="11"/>
      <c r="O271" s="11"/>
      <c r="P271" s="11"/>
      <c r="Q271" s="11"/>
      <c r="R271" s="11"/>
      <c r="S271" s="11"/>
    </row>
    <row r="272" spans="3:22" x14ac:dyDescent="0.25">
      <c r="M272" s="11"/>
      <c r="N272" s="11"/>
      <c r="O272" s="11"/>
      <c r="P272" s="11"/>
      <c r="Q272" s="11"/>
      <c r="R272" s="11"/>
      <c r="S272" s="11"/>
    </row>
    <row r="273" spans="1:22" x14ac:dyDescent="0.25">
      <c r="M273" s="11"/>
      <c r="N273" s="11"/>
      <c r="O273" s="11"/>
      <c r="P273" s="11"/>
      <c r="Q273" s="11"/>
      <c r="R273" s="11"/>
      <c r="S273" s="11"/>
    </row>
    <row r="274" spans="1:22" x14ac:dyDescent="0.25">
      <c r="M274" s="11"/>
      <c r="N274" s="11"/>
      <c r="O274" s="11"/>
      <c r="P274" s="11"/>
      <c r="Q274" s="11"/>
      <c r="R274" s="11"/>
      <c r="S274" s="11"/>
    </row>
    <row r="275" spans="1:22" x14ac:dyDescent="0.25">
      <c r="M275" s="11"/>
      <c r="N275" s="11"/>
      <c r="O275" s="11"/>
      <c r="P275" s="11"/>
      <c r="Q275" s="11"/>
      <c r="R275" s="11"/>
      <c r="S275" s="11"/>
    </row>
    <row r="276" spans="1:22" x14ac:dyDescent="0.25">
      <c r="M276" s="11"/>
      <c r="N276" s="11"/>
      <c r="O276" s="11"/>
      <c r="P276" s="11"/>
      <c r="Q276" s="11"/>
      <c r="R276" s="11"/>
      <c r="S276" s="11"/>
    </row>
    <row r="277" spans="1:22" x14ac:dyDescent="0.25">
      <c r="D277" s="198"/>
      <c r="E277" s="198"/>
    </row>
    <row r="281" spans="1:22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7" spans="1:22" ht="15.75" thickBot="1" x14ac:dyDescent="0.3"/>
    <row r="288" spans="1:22" x14ac:dyDescent="0.25">
      <c r="C288" s="162" t="s">
        <v>0</v>
      </c>
      <c r="D288" s="163"/>
      <c r="E288" s="163"/>
      <c r="F288" s="163"/>
      <c r="G288" s="209" t="str">
        <f>CONCATENATE(Arkusz18!C2," - ",Arkusz18!B2," r.")</f>
        <v>01.01.2019 - 31.08.2019 r.</v>
      </c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10"/>
    </row>
    <row r="289" spans="1:26" x14ac:dyDescent="0.25">
      <c r="C289" s="164"/>
      <c r="D289" s="165"/>
      <c r="E289" s="165"/>
      <c r="F289" s="165"/>
      <c r="G289" s="165" t="s">
        <v>34</v>
      </c>
      <c r="H289" s="165"/>
      <c r="I289" s="165"/>
      <c r="J289" s="165"/>
      <c r="K289" s="165" t="s">
        <v>35</v>
      </c>
      <c r="L289" s="165"/>
      <c r="M289" s="165"/>
      <c r="N289" s="165"/>
      <c r="O289" s="165" t="s">
        <v>139</v>
      </c>
      <c r="P289" s="165"/>
      <c r="Q289" s="165"/>
      <c r="R289" s="165"/>
      <c r="S289" s="165" t="s">
        <v>58</v>
      </c>
      <c r="T289" s="165"/>
      <c r="U289" s="165"/>
      <c r="V289" s="244"/>
    </row>
    <row r="290" spans="1:26" x14ac:dyDescent="0.25">
      <c r="C290" s="164"/>
      <c r="D290" s="165"/>
      <c r="E290" s="165"/>
      <c r="F290" s="165"/>
      <c r="G290" s="239" t="s">
        <v>33</v>
      </c>
      <c r="H290" s="239"/>
      <c r="I290" s="165" t="s">
        <v>10</v>
      </c>
      <c r="J290" s="165"/>
      <c r="K290" s="239" t="s">
        <v>36</v>
      </c>
      <c r="L290" s="239"/>
      <c r="M290" s="165" t="s">
        <v>10</v>
      </c>
      <c r="N290" s="165"/>
      <c r="O290" s="239" t="s">
        <v>33</v>
      </c>
      <c r="P290" s="239"/>
      <c r="Q290" s="165" t="s">
        <v>10</v>
      </c>
      <c r="R290" s="165"/>
      <c r="S290" s="239" t="s">
        <v>33</v>
      </c>
      <c r="T290" s="239"/>
      <c r="U290" s="165" t="s">
        <v>10</v>
      </c>
      <c r="V290" s="244"/>
    </row>
    <row r="291" spans="1:26" x14ac:dyDescent="0.25">
      <c r="C291" s="142" t="str">
        <f>Arkusz3!B2</f>
        <v>ROSJA</v>
      </c>
      <c r="D291" s="143"/>
      <c r="E291" s="143"/>
      <c r="F291" s="143"/>
      <c r="G291" s="125">
        <f>Arkusz3!F2</f>
        <v>344</v>
      </c>
      <c r="H291" s="125"/>
      <c r="I291" s="125">
        <f>Arkusz3!F8</f>
        <v>1026</v>
      </c>
      <c r="J291" s="125"/>
      <c r="K291" s="125">
        <f>SUM(Arkusz3!F14,-G291)</f>
        <v>151</v>
      </c>
      <c r="L291" s="125"/>
      <c r="M291" s="125">
        <f>SUM(Arkusz3!F20,-I291)</f>
        <v>397</v>
      </c>
      <c r="N291" s="125"/>
      <c r="O291" s="125">
        <f>Arkusz3!F26</f>
        <v>54</v>
      </c>
      <c r="P291" s="125"/>
      <c r="Q291" s="125">
        <f>Arkusz3!F32</f>
        <v>186</v>
      </c>
      <c r="R291" s="125"/>
      <c r="S291" s="125">
        <f>SUM(Arkusz3!F14,O291)</f>
        <v>549</v>
      </c>
      <c r="T291" s="125"/>
      <c r="U291" s="125">
        <f>SUM(Arkusz3!F20,Q291)</f>
        <v>1609</v>
      </c>
      <c r="V291" s="241"/>
    </row>
    <row r="292" spans="1:26" x14ac:dyDescent="0.25">
      <c r="C292" s="76" t="str">
        <f>Arkusz3!B3</f>
        <v>UKRAINA</v>
      </c>
      <c r="D292" s="77"/>
      <c r="E292" s="77"/>
      <c r="F292" s="77"/>
      <c r="G292" s="240">
        <f>Arkusz3!F3</f>
        <v>114</v>
      </c>
      <c r="H292" s="240"/>
      <c r="I292" s="240">
        <f>Arkusz3!F9</f>
        <v>137</v>
      </c>
      <c r="J292" s="240"/>
      <c r="K292" s="240">
        <f>SUM(Arkusz3!F15,-G292)</f>
        <v>96</v>
      </c>
      <c r="L292" s="240"/>
      <c r="M292" s="240">
        <f>SUM(Arkusz3!F21,-I292)</f>
        <v>163</v>
      </c>
      <c r="N292" s="240"/>
      <c r="O292" s="240">
        <f>Arkusz3!F27</f>
        <v>9</v>
      </c>
      <c r="P292" s="240"/>
      <c r="Q292" s="240">
        <f>Arkusz3!F33</f>
        <v>9</v>
      </c>
      <c r="R292" s="240"/>
      <c r="S292" s="240">
        <f>SUM(Arkusz3!F15,O292)</f>
        <v>219</v>
      </c>
      <c r="T292" s="240"/>
      <c r="U292" s="240">
        <f>SUM(Arkusz3!F21,Q292)</f>
        <v>309</v>
      </c>
      <c r="V292" s="247"/>
    </row>
    <row r="293" spans="1:26" x14ac:dyDescent="0.25">
      <c r="C293" s="142" t="str">
        <f>Arkusz3!B4</f>
        <v>TADŻYKISTAN</v>
      </c>
      <c r="D293" s="143"/>
      <c r="E293" s="143"/>
      <c r="F293" s="143"/>
      <c r="G293" s="125">
        <f>Arkusz3!F4</f>
        <v>24</v>
      </c>
      <c r="H293" s="125"/>
      <c r="I293" s="125">
        <f>Arkusz3!F10</f>
        <v>51</v>
      </c>
      <c r="J293" s="125"/>
      <c r="K293" s="125">
        <f>SUM(Arkusz3!F16,-G293)</f>
        <v>10</v>
      </c>
      <c r="L293" s="125"/>
      <c r="M293" s="125">
        <f>SUM(Arkusz3!F22,-I293)</f>
        <v>25</v>
      </c>
      <c r="N293" s="125"/>
      <c r="O293" s="125">
        <f>Arkusz3!F28</f>
        <v>0</v>
      </c>
      <c r="P293" s="125"/>
      <c r="Q293" s="125">
        <f>Arkusz3!F34</f>
        <v>0</v>
      </c>
      <c r="R293" s="125"/>
      <c r="S293" s="125">
        <f>SUM(Arkusz3!F16,O293)</f>
        <v>34</v>
      </c>
      <c r="T293" s="125"/>
      <c r="U293" s="125">
        <f>SUM(Arkusz3!F22,Q293)</f>
        <v>76</v>
      </c>
      <c r="V293" s="241"/>
    </row>
    <row r="294" spans="1:26" x14ac:dyDescent="0.25">
      <c r="C294" s="76" t="str">
        <f>Arkusz3!B5</f>
        <v>TURCJA</v>
      </c>
      <c r="D294" s="77"/>
      <c r="E294" s="77"/>
      <c r="F294" s="77"/>
      <c r="G294" s="240">
        <f>Arkusz3!F5</f>
        <v>29</v>
      </c>
      <c r="H294" s="240"/>
      <c r="I294" s="240">
        <f>Arkusz3!F11</f>
        <v>54</v>
      </c>
      <c r="J294" s="240"/>
      <c r="K294" s="240">
        <f>SUM(Arkusz3!F17,-G294)</f>
        <v>2</v>
      </c>
      <c r="L294" s="240"/>
      <c r="M294" s="240">
        <f>SUM(Arkusz3!F23,-I294)</f>
        <v>2</v>
      </c>
      <c r="N294" s="240"/>
      <c r="O294" s="240">
        <f>Arkusz3!F29</f>
        <v>0</v>
      </c>
      <c r="P294" s="240"/>
      <c r="Q294" s="240">
        <f>Arkusz3!F35</f>
        <v>0</v>
      </c>
      <c r="R294" s="240"/>
      <c r="S294" s="240">
        <f>SUM(Arkusz3!F17,O294)</f>
        <v>31</v>
      </c>
      <c r="T294" s="240"/>
      <c r="U294" s="240">
        <f>SUM(Arkusz3!F23,Q294)</f>
        <v>56</v>
      </c>
      <c r="V294" s="247"/>
    </row>
    <row r="295" spans="1:26" x14ac:dyDescent="0.25">
      <c r="C295" s="142" t="str">
        <f>Arkusz3!B6</f>
        <v>AFGANISTAN</v>
      </c>
      <c r="D295" s="143"/>
      <c r="E295" s="143"/>
      <c r="F295" s="143"/>
      <c r="G295" s="125">
        <f>Arkusz3!F6</f>
        <v>48</v>
      </c>
      <c r="H295" s="125"/>
      <c r="I295" s="125">
        <f>Arkusz3!F12</f>
        <v>48</v>
      </c>
      <c r="J295" s="125"/>
      <c r="K295" s="125">
        <f>SUM(Arkusz3!F18,-G295)</f>
        <v>3</v>
      </c>
      <c r="L295" s="125"/>
      <c r="M295" s="125">
        <f>SUM(Arkusz3!F24,-I295)</f>
        <v>3</v>
      </c>
      <c r="N295" s="125"/>
      <c r="O295" s="125">
        <f>Arkusz3!F30</f>
        <v>0</v>
      </c>
      <c r="P295" s="125"/>
      <c r="Q295" s="125">
        <f>Arkusz3!F36</f>
        <v>0</v>
      </c>
      <c r="R295" s="125"/>
      <c r="S295" s="125">
        <f>SUM(Arkusz3!F18,O295)</f>
        <v>51</v>
      </c>
      <c r="T295" s="125"/>
      <c r="U295" s="125">
        <f>SUM(Arkusz3!F24,Q295)</f>
        <v>51</v>
      </c>
      <c r="V295" s="241"/>
    </row>
    <row r="296" spans="1:26" ht="15.75" thickBot="1" x14ac:dyDescent="0.3">
      <c r="C296" s="172" t="str">
        <f>Arkusz3!B7</f>
        <v>Pozostałe</v>
      </c>
      <c r="D296" s="173"/>
      <c r="E296" s="173"/>
      <c r="F296" s="173"/>
      <c r="G296" s="238">
        <f>Arkusz3!F7</f>
        <v>275</v>
      </c>
      <c r="H296" s="238"/>
      <c r="I296" s="238">
        <f>Arkusz3!F13</f>
        <v>320</v>
      </c>
      <c r="J296" s="238"/>
      <c r="K296" s="238">
        <f>SUM(Arkusz3!F19,-G296)</f>
        <v>82</v>
      </c>
      <c r="L296" s="238"/>
      <c r="M296" s="238">
        <f>SUM(Arkusz3!F25,-I296)</f>
        <v>110</v>
      </c>
      <c r="N296" s="238"/>
      <c r="O296" s="238">
        <f>Arkusz3!F31</f>
        <v>13</v>
      </c>
      <c r="P296" s="238"/>
      <c r="Q296" s="238">
        <f>Arkusz3!F37</f>
        <v>22</v>
      </c>
      <c r="R296" s="238"/>
      <c r="S296" s="238">
        <f>SUM(Arkusz3!F19,O296)</f>
        <v>370</v>
      </c>
      <c r="T296" s="238"/>
      <c r="U296" s="238">
        <f>SUM(Arkusz3!F25,Q296)</f>
        <v>452</v>
      </c>
      <c r="V296" s="250"/>
    </row>
    <row r="297" spans="1:26" x14ac:dyDescent="0.25">
      <c r="C297" s="199" t="s">
        <v>1</v>
      </c>
      <c r="D297" s="200"/>
      <c r="E297" s="200"/>
      <c r="F297" s="200"/>
      <c r="G297" s="126">
        <f>SUM(G291:G296)</f>
        <v>834</v>
      </c>
      <c r="H297" s="126"/>
      <c r="I297" s="126">
        <f>SUM(I291:I296)</f>
        <v>1636</v>
      </c>
      <c r="J297" s="126"/>
      <c r="K297" s="126">
        <f>SUM(K291:K296)</f>
        <v>344</v>
      </c>
      <c r="L297" s="126"/>
      <c r="M297" s="126">
        <f>SUM(M291:M296)</f>
        <v>700</v>
      </c>
      <c r="N297" s="126"/>
      <c r="O297" s="126">
        <f>SUM(O291:O296)</f>
        <v>76</v>
      </c>
      <c r="P297" s="126"/>
      <c r="Q297" s="126">
        <f>SUM(Q291:Q296)</f>
        <v>217</v>
      </c>
      <c r="R297" s="126"/>
      <c r="S297" s="126">
        <f>SUM(S291:S296)</f>
        <v>1254</v>
      </c>
      <c r="T297" s="126"/>
      <c r="U297" s="126">
        <f>SUM(U291:U296)</f>
        <v>2553</v>
      </c>
      <c r="V297" s="127"/>
    </row>
    <row r="298" spans="1:26" x14ac:dyDescent="0.25">
      <c r="A298" s="4"/>
      <c r="B298" s="12"/>
      <c r="C298" s="13"/>
      <c r="D298" s="13"/>
      <c r="E298" s="13"/>
      <c r="F298" s="1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2"/>
    </row>
    <row r="299" spans="1:26" x14ac:dyDescent="0.25">
      <c r="A299" s="201" t="s">
        <v>142</v>
      </c>
      <c r="B299" s="201"/>
      <c r="C299" s="201"/>
      <c r="D299" s="201"/>
      <c r="E299" s="201"/>
      <c r="F299" s="201"/>
      <c r="G299" s="201"/>
      <c r="H299" s="201"/>
      <c r="I299" s="201"/>
      <c r="J299" s="201"/>
      <c r="K299" s="201"/>
      <c r="L299" s="201"/>
      <c r="M299" s="201"/>
      <c r="N299" s="201"/>
      <c r="O299" s="201"/>
      <c r="P299" s="201"/>
      <c r="Q299" s="201"/>
      <c r="R299" s="201"/>
      <c r="S299" s="201"/>
      <c r="T299" s="201"/>
      <c r="U299" s="201"/>
      <c r="V299" s="201"/>
      <c r="W299" s="201"/>
      <c r="X299" s="201"/>
      <c r="Y299" s="201"/>
      <c r="Z299" s="201"/>
    </row>
    <row r="300" spans="1:26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6"/>
      <c r="Z300" s="15"/>
    </row>
    <row r="304" spans="1:26" x14ac:dyDescent="0.25">
      <c r="M304" s="11"/>
      <c r="N304" s="11"/>
      <c r="O304" s="11"/>
      <c r="P304" s="11"/>
      <c r="Q304" s="11"/>
      <c r="R304" s="11"/>
      <c r="S304" s="11"/>
    </row>
    <row r="305" spans="1:26" x14ac:dyDescent="0.25">
      <c r="M305" s="11"/>
      <c r="N305" s="11"/>
      <c r="O305" s="11"/>
      <c r="P305" s="11"/>
      <c r="Q305" s="11"/>
      <c r="R305" s="11"/>
      <c r="S305" s="11"/>
    </row>
    <row r="306" spans="1:26" x14ac:dyDescent="0.25">
      <c r="M306" s="11"/>
      <c r="N306" s="11"/>
      <c r="O306" s="11"/>
      <c r="P306" s="11"/>
      <c r="Q306" s="11"/>
      <c r="R306" s="11"/>
      <c r="S306" s="11"/>
    </row>
    <row r="307" spans="1:26" x14ac:dyDescent="0.25">
      <c r="M307" s="11"/>
      <c r="N307" s="11"/>
      <c r="O307" s="11"/>
      <c r="P307" s="11"/>
      <c r="Q307" s="11"/>
      <c r="R307" s="11"/>
      <c r="S307" s="11"/>
    </row>
    <row r="308" spans="1:26" x14ac:dyDescent="0.25">
      <c r="M308" s="11"/>
      <c r="N308" s="11"/>
      <c r="O308" s="11"/>
      <c r="P308" s="11"/>
      <c r="Q308" s="11"/>
      <c r="R308" s="11"/>
      <c r="S308" s="11"/>
    </row>
    <row r="309" spans="1:26" x14ac:dyDescent="0.25">
      <c r="M309" s="11"/>
      <c r="N309" s="11"/>
      <c r="O309" s="11"/>
      <c r="P309" s="11"/>
      <c r="Q309" s="11"/>
      <c r="R309" s="11"/>
      <c r="S309" s="11"/>
    </row>
    <row r="310" spans="1:26" x14ac:dyDescent="0.25">
      <c r="M310" s="11"/>
      <c r="N310" s="11"/>
      <c r="O310" s="11"/>
      <c r="P310" s="11"/>
      <c r="Q310" s="11"/>
      <c r="R310" s="11"/>
      <c r="S310" s="11"/>
    </row>
    <row r="311" spans="1:26" x14ac:dyDescent="0.25">
      <c r="M311" s="11"/>
      <c r="N311" s="11"/>
      <c r="O311" s="11"/>
      <c r="P311" s="11"/>
      <c r="Q311" s="11"/>
      <c r="R311" s="11"/>
      <c r="S311" s="11"/>
    </row>
    <row r="312" spans="1:26" x14ac:dyDescent="0.25">
      <c r="D312" s="198"/>
      <c r="E312" s="198"/>
    </row>
    <row r="317" spans="1:26" x14ac:dyDescent="0.25">
      <c r="V317" s="17"/>
      <c r="W317" s="17"/>
      <c r="X317" s="17"/>
      <c r="Y317" s="18"/>
      <c r="Z317" s="17"/>
    </row>
    <row r="318" spans="1:26" x14ac:dyDescent="0.25">
      <c r="V318" s="17"/>
      <c r="W318" s="17"/>
      <c r="X318" s="17"/>
      <c r="Y318" s="18"/>
      <c r="Z318" s="17"/>
    </row>
    <row r="319" spans="1:2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7"/>
      <c r="W319" s="17"/>
      <c r="X319" s="17"/>
      <c r="Y319" s="18"/>
      <c r="Z319" s="17"/>
    </row>
    <row r="320" spans="1:2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25">
      <c r="A324" s="242" t="s">
        <v>125</v>
      </c>
      <c r="B324" s="242"/>
      <c r="C324" s="242"/>
      <c r="D324" s="242"/>
      <c r="E324" s="242"/>
      <c r="F324" s="242"/>
      <c r="G324" s="242"/>
      <c r="H324" s="242"/>
      <c r="I324" s="242"/>
      <c r="J324" s="242"/>
      <c r="K324" s="242"/>
      <c r="L324" s="242"/>
      <c r="M324" s="242"/>
      <c r="N324" s="242"/>
      <c r="O324" s="242"/>
      <c r="P324" s="242"/>
      <c r="Q324" s="242"/>
      <c r="R324" s="242"/>
      <c r="S324" s="242"/>
      <c r="T324" s="242"/>
      <c r="U324" s="242"/>
      <c r="V324" s="242"/>
      <c r="W324" s="242"/>
      <c r="X324" s="242"/>
      <c r="Y324" s="242"/>
    </row>
    <row r="325" spans="1:26" x14ac:dyDescent="0.25">
      <c r="A325" s="242"/>
      <c r="B325" s="242"/>
      <c r="C325" s="242"/>
      <c r="D325" s="242"/>
      <c r="E325" s="242"/>
      <c r="F325" s="242"/>
      <c r="G325" s="242"/>
      <c r="H325" s="242"/>
      <c r="I325" s="242"/>
      <c r="J325" s="242"/>
      <c r="K325" s="242"/>
      <c r="L325" s="242"/>
      <c r="M325" s="242"/>
      <c r="N325" s="242"/>
      <c r="O325" s="242"/>
      <c r="P325" s="242"/>
      <c r="Q325" s="242"/>
      <c r="R325" s="242"/>
      <c r="S325" s="242"/>
      <c r="T325" s="242"/>
      <c r="U325" s="242"/>
      <c r="V325" s="242"/>
      <c r="W325" s="242"/>
      <c r="X325" s="242"/>
      <c r="Y325" s="242"/>
    </row>
    <row r="326" spans="1:26" x14ac:dyDescent="0.25">
      <c r="A326" s="242"/>
      <c r="B326" s="242"/>
      <c r="C326" s="242"/>
      <c r="D326" s="242"/>
      <c r="E326" s="242"/>
      <c r="F326" s="242"/>
      <c r="G326" s="242"/>
      <c r="H326" s="242"/>
      <c r="I326" s="242"/>
      <c r="J326" s="242"/>
      <c r="K326" s="242"/>
      <c r="L326" s="242"/>
      <c r="M326" s="242"/>
      <c r="N326" s="242"/>
      <c r="O326" s="242"/>
      <c r="P326" s="242"/>
      <c r="Q326" s="242"/>
      <c r="R326" s="242"/>
      <c r="S326" s="242"/>
      <c r="T326" s="242"/>
      <c r="U326" s="242"/>
      <c r="V326" s="242"/>
      <c r="W326" s="242"/>
      <c r="X326" s="242"/>
      <c r="Y326" s="242"/>
    </row>
    <row r="327" spans="1:26" x14ac:dyDescent="0.25">
      <c r="A327" s="242"/>
      <c r="B327" s="242"/>
      <c r="C327" s="242"/>
      <c r="D327" s="242"/>
      <c r="E327" s="242"/>
      <c r="F327" s="242"/>
      <c r="G327" s="242"/>
      <c r="H327" s="242"/>
      <c r="I327" s="242"/>
      <c r="J327" s="242"/>
      <c r="K327" s="242"/>
      <c r="L327" s="242"/>
      <c r="M327" s="242"/>
      <c r="N327" s="242"/>
      <c r="O327" s="242"/>
      <c r="P327" s="242"/>
      <c r="Q327" s="242"/>
      <c r="R327" s="242"/>
      <c r="S327" s="242"/>
      <c r="T327" s="242"/>
      <c r="U327" s="242"/>
      <c r="V327" s="242"/>
      <c r="W327" s="242"/>
      <c r="X327" s="242"/>
      <c r="Y327" s="242"/>
    </row>
    <row r="328" spans="1:26" x14ac:dyDescent="0.25">
      <c r="A328" s="242"/>
      <c r="B328" s="242"/>
      <c r="C328" s="242"/>
      <c r="D328" s="242"/>
      <c r="E328" s="242"/>
      <c r="F328" s="242"/>
      <c r="G328" s="242"/>
      <c r="H328" s="242"/>
      <c r="I328" s="242"/>
      <c r="J328" s="242"/>
      <c r="K328" s="242"/>
      <c r="L328" s="242"/>
      <c r="M328" s="242"/>
      <c r="N328" s="242"/>
      <c r="O328" s="242"/>
      <c r="P328" s="242"/>
      <c r="Q328" s="242"/>
      <c r="R328" s="242"/>
      <c r="S328" s="242"/>
      <c r="T328" s="242"/>
      <c r="U328" s="242"/>
      <c r="V328" s="242"/>
      <c r="W328" s="242"/>
      <c r="X328" s="242"/>
      <c r="Y328" s="242"/>
    </row>
    <row r="329" spans="1:26" x14ac:dyDescent="0.25">
      <c r="A329" s="242"/>
      <c r="B329" s="242"/>
      <c r="C329" s="242"/>
      <c r="D329" s="242"/>
      <c r="E329" s="242"/>
      <c r="F329" s="242"/>
      <c r="G329" s="242"/>
      <c r="H329" s="242"/>
      <c r="I329" s="242"/>
      <c r="J329" s="242"/>
      <c r="K329" s="242"/>
      <c r="L329" s="242"/>
      <c r="M329" s="242"/>
      <c r="N329" s="242"/>
      <c r="O329" s="242"/>
      <c r="P329" s="242"/>
      <c r="Q329" s="242"/>
      <c r="R329" s="242"/>
      <c r="S329" s="242"/>
      <c r="T329" s="242"/>
      <c r="U329" s="242"/>
      <c r="V329" s="242"/>
      <c r="W329" s="242"/>
      <c r="X329" s="242"/>
      <c r="Y329" s="242"/>
    </row>
    <row r="330" spans="1:26" x14ac:dyDescent="0.25">
      <c r="A330" s="242"/>
      <c r="B330" s="242"/>
      <c r="C330" s="242"/>
      <c r="D330" s="242"/>
      <c r="E330" s="242"/>
      <c r="F330" s="242"/>
      <c r="G330" s="242"/>
      <c r="H330" s="242"/>
      <c r="I330" s="242"/>
      <c r="J330" s="242"/>
      <c r="K330" s="242"/>
      <c r="L330" s="242"/>
      <c r="M330" s="242"/>
      <c r="N330" s="242"/>
      <c r="O330" s="242"/>
      <c r="P330" s="242"/>
      <c r="Q330" s="242"/>
      <c r="R330" s="242"/>
      <c r="S330" s="242"/>
      <c r="T330" s="242"/>
      <c r="U330" s="242"/>
      <c r="V330" s="242"/>
      <c r="W330" s="242"/>
      <c r="X330" s="242"/>
      <c r="Y330" s="242"/>
    </row>
    <row r="331" spans="1:26" x14ac:dyDescent="0.25">
      <c r="A331" s="242"/>
      <c r="B331" s="242"/>
      <c r="C331" s="242"/>
      <c r="D331" s="242"/>
      <c r="E331" s="242"/>
      <c r="F331" s="242"/>
      <c r="G331" s="242"/>
      <c r="H331" s="242"/>
      <c r="I331" s="242"/>
      <c r="J331" s="242"/>
      <c r="K331" s="242"/>
      <c r="L331" s="242"/>
      <c r="M331" s="242"/>
      <c r="N331" s="242"/>
      <c r="O331" s="242"/>
      <c r="P331" s="242"/>
      <c r="Q331" s="242"/>
      <c r="R331" s="242"/>
      <c r="S331" s="242"/>
      <c r="T331" s="242"/>
      <c r="U331" s="242"/>
      <c r="V331" s="242"/>
      <c r="W331" s="242"/>
      <c r="X331" s="242"/>
      <c r="Y331" s="242"/>
    </row>
    <row r="332" spans="1:26" x14ac:dyDescent="0.25">
      <c r="A332" s="242"/>
      <c r="B332" s="242"/>
      <c r="C332" s="242"/>
      <c r="D332" s="242"/>
      <c r="E332" s="242"/>
      <c r="F332" s="242"/>
      <c r="G332" s="242"/>
      <c r="H332" s="242"/>
      <c r="I332" s="242"/>
      <c r="J332" s="242"/>
      <c r="K332" s="242"/>
      <c r="L332" s="242"/>
      <c r="M332" s="242"/>
      <c r="N332" s="242"/>
      <c r="O332" s="242"/>
      <c r="P332" s="242"/>
      <c r="Q332" s="242"/>
      <c r="R332" s="242"/>
      <c r="S332" s="242"/>
      <c r="T332" s="242"/>
      <c r="U332" s="242"/>
      <c r="V332" s="242"/>
      <c r="W332" s="242"/>
      <c r="X332" s="242"/>
      <c r="Y332" s="242"/>
    </row>
    <row r="333" spans="1:26" x14ac:dyDescent="0.25">
      <c r="A333" s="242"/>
      <c r="B333" s="242"/>
      <c r="C333" s="242"/>
      <c r="D333" s="242"/>
      <c r="E333" s="242"/>
      <c r="F333" s="242"/>
      <c r="G333" s="242"/>
      <c r="H333" s="242"/>
      <c r="I333" s="242"/>
      <c r="J333" s="242"/>
      <c r="K333" s="242"/>
      <c r="L333" s="242"/>
      <c r="M333" s="242"/>
      <c r="N333" s="242"/>
      <c r="O333" s="242"/>
      <c r="P333" s="242"/>
      <c r="Q333" s="242"/>
      <c r="R333" s="242"/>
      <c r="S333" s="242"/>
      <c r="T333" s="242"/>
      <c r="U333" s="242"/>
      <c r="V333" s="242"/>
      <c r="W333" s="242"/>
      <c r="X333" s="242"/>
      <c r="Y333" s="242"/>
    </row>
    <row r="338" spans="1:21" x14ac:dyDescent="0.25">
      <c r="A338" s="130" t="s">
        <v>151</v>
      </c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</row>
    <row r="339" spans="1:2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1" spans="1:21" ht="15.75" thickBot="1" x14ac:dyDescent="0.3"/>
    <row r="342" spans="1:21" x14ac:dyDescent="0.25">
      <c r="A342" s="235" t="str">
        <f>CONCATENATE(Arkusz18!C2," - ",Arkusz18!B2," r.")</f>
        <v>01.01.2019 - 31.08.2019 r.</v>
      </c>
      <c r="B342" s="236"/>
      <c r="C342" s="236"/>
      <c r="D342" s="236"/>
      <c r="E342" s="236"/>
      <c r="F342" s="236"/>
      <c r="G342" s="236"/>
      <c r="H342" s="236"/>
      <c r="I342" s="237"/>
      <c r="M342" s="235" t="str">
        <f>CONCATENATE(Arkusz18!C2," - ",Arkusz18!B2," r.")</f>
        <v>01.01.2019 - 31.08.2019 r.</v>
      </c>
      <c r="N342" s="236"/>
      <c r="O342" s="236"/>
      <c r="P342" s="236"/>
      <c r="Q342" s="236"/>
      <c r="R342" s="236"/>
      <c r="S342" s="236"/>
      <c r="T342" s="236"/>
      <c r="U342" s="237"/>
    </row>
    <row r="343" spans="1:21" ht="52.5" customHeight="1" x14ac:dyDescent="0.25">
      <c r="A343" s="229" t="s">
        <v>59</v>
      </c>
      <c r="B343" s="230"/>
      <c r="C343" s="231"/>
      <c r="D343" s="192" t="s">
        <v>60</v>
      </c>
      <c r="E343" s="193"/>
      <c r="F343" s="192" t="s">
        <v>61</v>
      </c>
      <c r="G343" s="193"/>
      <c r="H343" s="192" t="s">
        <v>57</v>
      </c>
      <c r="I343" s="251"/>
      <c r="M343" s="229" t="s">
        <v>59</v>
      </c>
      <c r="N343" s="230"/>
      <c r="O343" s="231"/>
      <c r="P343" s="192" t="s">
        <v>62</v>
      </c>
      <c r="Q343" s="193"/>
      <c r="R343" s="192" t="s">
        <v>61</v>
      </c>
      <c r="S343" s="193"/>
      <c r="T343" s="192" t="s">
        <v>57</v>
      </c>
      <c r="U343" s="251"/>
    </row>
    <row r="344" spans="1:21" x14ac:dyDescent="0.25">
      <c r="A344" s="232"/>
      <c r="B344" s="233"/>
      <c r="C344" s="234"/>
      <c r="D344" s="194"/>
      <c r="E344" s="195"/>
      <c r="F344" s="194"/>
      <c r="G344" s="195"/>
      <c r="H344" s="194"/>
      <c r="I344" s="252"/>
      <c r="M344" s="232"/>
      <c r="N344" s="233"/>
      <c r="O344" s="234"/>
      <c r="P344" s="194"/>
      <c r="Q344" s="195"/>
      <c r="R344" s="194"/>
      <c r="S344" s="195"/>
      <c r="T344" s="194"/>
      <c r="U344" s="252"/>
    </row>
    <row r="345" spans="1:21" x14ac:dyDescent="0.25">
      <c r="A345" s="118" t="str">
        <f>Arkusz4!B2</f>
        <v>NIEMCY</v>
      </c>
      <c r="B345" s="119"/>
      <c r="C345" s="119"/>
      <c r="D345" s="120">
        <f>Arkusz4!C2</f>
        <v>1219</v>
      </c>
      <c r="E345" s="120"/>
      <c r="F345" s="120">
        <f>Arkusz4!D2</f>
        <v>1075</v>
      </c>
      <c r="G345" s="120"/>
      <c r="H345" s="120">
        <f>Arkusz4!E2</f>
        <v>358</v>
      </c>
      <c r="I345" s="120"/>
      <c r="M345" s="118" t="str">
        <f>Arkusz5!B2</f>
        <v>GRECJA</v>
      </c>
      <c r="N345" s="119"/>
      <c r="O345" s="119"/>
      <c r="P345" s="120">
        <f>Arkusz5!C2</f>
        <v>29</v>
      </c>
      <c r="Q345" s="120"/>
      <c r="R345" s="120">
        <f>Arkusz5!D2</f>
        <v>5</v>
      </c>
      <c r="S345" s="120"/>
      <c r="T345" s="120">
        <f>Arkusz5!E2</f>
        <v>1</v>
      </c>
      <c r="U345" s="202"/>
    </row>
    <row r="346" spans="1:21" x14ac:dyDescent="0.25">
      <c r="A346" s="132" t="str">
        <f>Arkusz4!B3</f>
        <v>FRANCJA</v>
      </c>
      <c r="B346" s="133"/>
      <c r="C346" s="133"/>
      <c r="D346" s="117">
        <f>Arkusz4!C3</f>
        <v>760</v>
      </c>
      <c r="E346" s="117"/>
      <c r="F346" s="117">
        <f>Arkusz4!D3</f>
        <v>492</v>
      </c>
      <c r="G346" s="117"/>
      <c r="H346" s="117">
        <f>Arkusz4!E3</f>
        <v>38</v>
      </c>
      <c r="I346" s="117"/>
      <c r="M346" s="132" t="str">
        <f>Arkusz5!B3</f>
        <v>NIEMCY</v>
      </c>
      <c r="N346" s="133"/>
      <c r="O346" s="133"/>
      <c r="P346" s="117">
        <f>Arkusz5!C3</f>
        <v>27</v>
      </c>
      <c r="Q346" s="117"/>
      <c r="R346" s="117">
        <f>Arkusz5!D3</f>
        <v>31</v>
      </c>
      <c r="S346" s="117"/>
      <c r="T346" s="117">
        <f>Arkusz5!E3</f>
        <v>18</v>
      </c>
      <c r="U346" s="203"/>
    </row>
    <row r="347" spans="1:21" x14ac:dyDescent="0.25">
      <c r="A347" s="118" t="str">
        <f>Arkusz4!B4</f>
        <v>BELGIA</v>
      </c>
      <c r="B347" s="119"/>
      <c r="C347" s="119"/>
      <c r="D347" s="120">
        <f>Arkusz4!C4</f>
        <v>144</v>
      </c>
      <c r="E347" s="120"/>
      <c r="F347" s="120">
        <f>Arkusz4!D4</f>
        <v>115</v>
      </c>
      <c r="G347" s="120"/>
      <c r="H347" s="120">
        <f>Arkusz4!E4</f>
        <v>1</v>
      </c>
      <c r="I347" s="120"/>
      <c r="M347" s="118" t="str">
        <f>Arkusz5!B4</f>
        <v>FRANCJA</v>
      </c>
      <c r="N347" s="119"/>
      <c r="O347" s="119"/>
      <c r="P347" s="120">
        <f>Arkusz5!C4</f>
        <v>20</v>
      </c>
      <c r="Q347" s="120"/>
      <c r="R347" s="120">
        <f>Arkusz5!D4</f>
        <v>13</v>
      </c>
      <c r="S347" s="120"/>
      <c r="T347" s="120">
        <f>Arkusz5!E4</f>
        <v>3</v>
      </c>
      <c r="U347" s="202"/>
    </row>
    <row r="348" spans="1:21" x14ac:dyDescent="0.25">
      <c r="A348" s="132" t="str">
        <f>Arkusz4!B5</f>
        <v>SZWECJA</v>
      </c>
      <c r="B348" s="133"/>
      <c r="C348" s="133"/>
      <c r="D348" s="117">
        <f>Arkusz4!C5</f>
        <v>116</v>
      </c>
      <c r="E348" s="117"/>
      <c r="F348" s="117">
        <f>Arkusz4!D5</f>
        <v>101</v>
      </c>
      <c r="G348" s="117"/>
      <c r="H348" s="117">
        <f>Arkusz4!E5</f>
        <v>28</v>
      </c>
      <c r="I348" s="117"/>
      <c r="M348" s="132" t="str">
        <f>Arkusz5!B5</f>
        <v>BUŁGARIA</v>
      </c>
      <c r="N348" s="133"/>
      <c r="O348" s="133"/>
      <c r="P348" s="117">
        <f>Arkusz5!C5</f>
        <v>17</v>
      </c>
      <c r="Q348" s="117"/>
      <c r="R348" s="117">
        <f>Arkusz5!D5</f>
        <v>16</v>
      </c>
      <c r="S348" s="117"/>
      <c r="T348" s="117">
        <f>Arkusz5!E5</f>
        <v>6</v>
      </c>
      <c r="U348" s="203"/>
    </row>
    <row r="349" spans="1:21" x14ac:dyDescent="0.25">
      <c r="A349" s="118" t="str">
        <f>Arkusz4!B6</f>
        <v>NIDERLANDY</v>
      </c>
      <c r="B349" s="119"/>
      <c r="C349" s="119"/>
      <c r="D349" s="120">
        <f>Arkusz4!C6</f>
        <v>101</v>
      </c>
      <c r="E349" s="120"/>
      <c r="F349" s="120">
        <f>Arkusz4!D6</f>
        <v>96</v>
      </c>
      <c r="G349" s="120"/>
      <c r="H349" s="120">
        <f>Arkusz4!E6</f>
        <v>12</v>
      </c>
      <c r="I349" s="120"/>
      <c r="M349" s="118" t="str">
        <f>Arkusz5!B6</f>
        <v>LITWA</v>
      </c>
      <c r="N349" s="119"/>
      <c r="O349" s="119"/>
      <c r="P349" s="120">
        <f>Arkusz5!C6</f>
        <v>7</v>
      </c>
      <c r="Q349" s="120"/>
      <c r="R349" s="120">
        <f>Arkusz5!D6</f>
        <v>7</v>
      </c>
      <c r="S349" s="120"/>
      <c r="T349" s="120">
        <f>Arkusz5!E6</f>
        <v>0</v>
      </c>
      <c r="U349" s="202"/>
    </row>
    <row r="350" spans="1:21" ht="15.75" thickBot="1" x14ac:dyDescent="0.3">
      <c r="A350" s="211" t="str">
        <f>Arkusz4!B7</f>
        <v>Pozostałe</v>
      </c>
      <c r="B350" s="212"/>
      <c r="C350" s="212"/>
      <c r="D350" s="128">
        <f>Arkusz4!C7</f>
        <v>228</v>
      </c>
      <c r="E350" s="128"/>
      <c r="F350" s="128">
        <f>Arkusz4!D7</f>
        <v>173</v>
      </c>
      <c r="G350" s="128"/>
      <c r="H350" s="128">
        <f>Arkusz4!E7</f>
        <v>55</v>
      </c>
      <c r="I350" s="128"/>
      <c r="M350" s="211" t="str">
        <f>Arkusz5!B7</f>
        <v>Pozostałe</v>
      </c>
      <c r="N350" s="212"/>
      <c r="O350" s="212"/>
      <c r="P350" s="128">
        <f>Arkusz5!C7</f>
        <v>40</v>
      </c>
      <c r="Q350" s="128"/>
      <c r="R350" s="128">
        <f>Arkusz5!D7</f>
        <v>31</v>
      </c>
      <c r="S350" s="128"/>
      <c r="T350" s="128">
        <f>Arkusz5!E7</f>
        <v>9</v>
      </c>
      <c r="U350" s="131"/>
    </row>
    <row r="351" spans="1:21" ht="15.75" thickBot="1" x14ac:dyDescent="0.3">
      <c r="A351" s="213" t="s">
        <v>72</v>
      </c>
      <c r="B351" s="214"/>
      <c r="C351" s="214"/>
      <c r="D351" s="207">
        <f>SUM(D345:E350)</f>
        <v>2568</v>
      </c>
      <c r="E351" s="207"/>
      <c r="F351" s="207">
        <f>SUM(F345:G350)</f>
        <v>2052</v>
      </c>
      <c r="G351" s="207"/>
      <c r="H351" s="207">
        <f>SUM(H345:I350)</f>
        <v>492</v>
      </c>
      <c r="I351" s="208"/>
      <c r="M351" s="213" t="s">
        <v>72</v>
      </c>
      <c r="N351" s="214"/>
      <c r="O351" s="214"/>
      <c r="P351" s="207">
        <f>SUM(P345:Q350)</f>
        <v>140</v>
      </c>
      <c r="Q351" s="207"/>
      <c r="R351" s="207">
        <f t="shared" ref="R351" si="11">SUM(R345:S350)</f>
        <v>103</v>
      </c>
      <c r="S351" s="207"/>
      <c r="T351" s="207">
        <f>SUM(T345:U350)</f>
        <v>37</v>
      </c>
      <c r="U351" s="208"/>
    </row>
    <row r="353" spans="1:26" x14ac:dyDescent="0.25">
      <c r="A353" s="129" t="s">
        <v>125</v>
      </c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pans="1:26" x14ac:dyDescent="0.25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</row>
    <row r="355" spans="1:26" x14ac:dyDescent="0.2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pans="1:26" x14ac:dyDescent="0.25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</row>
    <row r="357" spans="1:26" x14ac:dyDescent="0.25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pans="1:26" x14ac:dyDescent="0.25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pans="1:26" x14ac:dyDescent="0.25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0" spans="1:26" x14ac:dyDescent="0.25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</row>
    <row r="362" spans="1:26" x14ac:dyDescent="0.25">
      <c r="A362" s="201" t="s">
        <v>71</v>
      </c>
      <c r="B362" s="201"/>
      <c r="C362" s="201"/>
      <c r="D362" s="201"/>
      <c r="E362" s="201"/>
      <c r="F362" s="201"/>
      <c r="G362" s="201"/>
      <c r="H362" s="201"/>
      <c r="I362" s="201"/>
      <c r="J362" s="201"/>
      <c r="K362" s="201"/>
      <c r="L362" s="201"/>
      <c r="M362" s="201"/>
      <c r="N362" s="201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</row>
    <row r="363" spans="1:26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1:26" x14ac:dyDescent="0.25">
      <c r="A364" s="130" t="s">
        <v>152</v>
      </c>
      <c r="B364" s="130"/>
      <c r="C364" s="130"/>
      <c r="D364" s="130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</row>
    <row r="365" spans="1:26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 spans="1:26" ht="15.75" thickBo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x14ac:dyDescent="0.25">
      <c r="C367" s="123" t="s">
        <v>0</v>
      </c>
      <c r="D367" s="124"/>
      <c r="E367" s="124"/>
      <c r="F367" s="124"/>
      <c r="G367" s="209" t="str">
        <f>CONCATENATE(Arkusz18!A2," - ",Arkusz18!B2," r.")</f>
        <v>01.08.2019 - 31.08.2019 r.</v>
      </c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10"/>
    </row>
    <row r="368" spans="1:26" ht="73.5" customHeight="1" x14ac:dyDescent="0.25">
      <c r="C368" s="190"/>
      <c r="D368" s="191"/>
      <c r="E368" s="191"/>
      <c r="F368" s="191"/>
      <c r="G368" s="93" t="s">
        <v>63</v>
      </c>
      <c r="H368" s="94"/>
      <c r="I368" s="95"/>
      <c r="J368" s="93" t="s">
        <v>64</v>
      </c>
      <c r="K368" s="94"/>
      <c r="L368" s="95"/>
      <c r="M368" s="93" t="s">
        <v>65</v>
      </c>
      <c r="N368" s="94"/>
      <c r="O368" s="95"/>
      <c r="P368" s="93" t="s">
        <v>74</v>
      </c>
      <c r="Q368" s="94"/>
      <c r="R368" s="95"/>
      <c r="S368" s="93" t="s">
        <v>66</v>
      </c>
      <c r="T368" s="94"/>
      <c r="U368" s="204"/>
    </row>
    <row r="369" spans="3:21" x14ac:dyDescent="0.25">
      <c r="C369" s="185" t="str">
        <f>Arkusz6!B2</f>
        <v>ROSJA</v>
      </c>
      <c r="D369" s="186"/>
      <c r="E369" s="186"/>
      <c r="F369" s="186"/>
      <c r="G369" s="108">
        <f>Arkusz6!C2</f>
        <v>1</v>
      </c>
      <c r="H369" s="108"/>
      <c r="I369" s="108"/>
      <c r="J369" s="108">
        <f>Arkusz6!D2</f>
        <v>4</v>
      </c>
      <c r="K369" s="108"/>
      <c r="L369" s="108"/>
      <c r="M369" s="108">
        <f>Arkusz6!E2</f>
        <v>0</v>
      </c>
      <c r="N369" s="108"/>
      <c r="O369" s="108"/>
      <c r="P369" s="108">
        <f>Arkusz6!F2</f>
        <v>82</v>
      </c>
      <c r="Q369" s="108"/>
      <c r="R369" s="108"/>
      <c r="S369" s="108">
        <f>Arkusz6!G2</f>
        <v>144</v>
      </c>
      <c r="T369" s="108"/>
      <c r="U369" s="108"/>
    </row>
    <row r="370" spans="3:21" x14ac:dyDescent="0.25">
      <c r="C370" s="134" t="str">
        <f>Arkusz6!B3</f>
        <v>UKRAINA</v>
      </c>
      <c r="D370" s="135"/>
      <c r="E370" s="135"/>
      <c r="F370" s="135"/>
      <c r="G370" s="104">
        <f>Arkusz6!C3</f>
        <v>0</v>
      </c>
      <c r="H370" s="104"/>
      <c r="I370" s="104"/>
      <c r="J370" s="104">
        <f>Arkusz6!D3</f>
        <v>3</v>
      </c>
      <c r="K370" s="104"/>
      <c r="L370" s="104"/>
      <c r="M370" s="104">
        <f>Arkusz6!E3</f>
        <v>0</v>
      </c>
      <c r="N370" s="104"/>
      <c r="O370" s="104"/>
      <c r="P370" s="104">
        <f>Arkusz6!F3</f>
        <v>19</v>
      </c>
      <c r="Q370" s="104"/>
      <c r="R370" s="104"/>
      <c r="S370" s="104">
        <f>Arkusz6!G3</f>
        <v>7</v>
      </c>
      <c r="T370" s="104"/>
      <c r="U370" s="104"/>
    </row>
    <row r="371" spans="3:21" x14ac:dyDescent="0.25">
      <c r="C371" s="185" t="str">
        <f>Arkusz6!B4</f>
        <v>TADŻYKISTAN</v>
      </c>
      <c r="D371" s="186"/>
      <c r="E371" s="186"/>
      <c r="F371" s="186"/>
      <c r="G371" s="108">
        <f>Arkusz6!C4</f>
        <v>0</v>
      </c>
      <c r="H371" s="108"/>
      <c r="I371" s="108"/>
      <c r="J371" s="108">
        <f>Arkusz6!D4</f>
        <v>0</v>
      </c>
      <c r="K371" s="108"/>
      <c r="L371" s="108"/>
      <c r="M371" s="108">
        <f>Arkusz6!E4</f>
        <v>0</v>
      </c>
      <c r="N371" s="108"/>
      <c r="O371" s="108"/>
      <c r="P371" s="108">
        <f>Arkusz6!F4</f>
        <v>12</v>
      </c>
      <c r="Q371" s="108"/>
      <c r="R371" s="108"/>
      <c r="S371" s="108">
        <f>Arkusz6!G4</f>
        <v>6</v>
      </c>
      <c r="T371" s="108"/>
      <c r="U371" s="108"/>
    </row>
    <row r="372" spans="3:21" x14ac:dyDescent="0.25">
      <c r="C372" s="134" t="str">
        <f>Arkusz6!B5</f>
        <v>TURCJA</v>
      </c>
      <c r="D372" s="135"/>
      <c r="E372" s="135"/>
      <c r="F372" s="135"/>
      <c r="G372" s="104">
        <f>Arkusz6!C5</f>
        <v>11</v>
      </c>
      <c r="H372" s="104"/>
      <c r="I372" s="104"/>
      <c r="J372" s="104">
        <f>Arkusz6!D5</f>
        <v>0</v>
      </c>
      <c r="K372" s="104"/>
      <c r="L372" s="104"/>
      <c r="M372" s="104">
        <f>Arkusz6!E5</f>
        <v>0</v>
      </c>
      <c r="N372" s="104"/>
      <c r="O372" s="104"/>
      <c r="P372" s="104">
        <f>Arkusz6!F5</f>
        <v>0</v>
      </c>
      <c r="Q372" s="104"/>
      <c r="R372" s="104"/>
      <c r="S372" s="104">
        <f>Arkusz6!G5</f>
        <v>0</v>
      </c>
      <c r="T372" s="104"/>
      <c r="U372" s="104"/>
    </row>
    <row r="373" spans="3:21" x14ac:dyDescent="0.25">
      <c r="C373" s="185" t="str">
        <f>Arkusz6!B6</f>
        <v>AFGANISTAN</v>
      </c>
      <c r="D373" s="186"/>
      <c r="E373" s="186"/>
      <c r="F373" s="186"/>
      <c r="G373" s="108">
        <f>Arkusz6!C6</f>
        <v>0</v>
      </c>
      <c r="H373" s="108"/>
      <c r="I373" s="108"/>
      <c r="J373" s="108">
        <f>Arkusz6!D6</f>
        <v>1</v>
      </c>
      <c r="K373" s="108"/>
      <c r="L373" s="108"/>
      <c r="M373" s="108">
        <f>Arkusz6!E6</f>
        <v>0</v>
      </c>
      <c r="N373" s="108"/>
      <c r="O373" s="108"/>
      <c r="P373" s="108">
        <f>Arkusz6!F6</f>
        <v>1</v>
      </c>
      <c r="Q373" s="108"/>
      <c r="R373" s="108"/>
      <c r="S373" s="108">
        <f>Arkusz6!G6</f>
        <v>9</v>
      </c>
      <c r="T373" s="108"/>
      <c r="U373" s="108"/>
    </row>
    <row r="374" spans="3:21" ht="15.75" thickBot="1" x14ac:dyDescent="0.3">
      <c r="C374" s="205" t="str">
        <f>Arkusz6!B7</f>
        <v>Pozostałe</v>
      </c>
      <c r="D374" s="206"/>
      <c r="E374" s="206"/>
      <c r="F374" s="206"/>
      <c r="G374" s="107">
        <f>Arkusz6!C7</f>
        <v>7</v>
      </c>
      <c r="H374" s="107"/>
      <c r="I374" s="107"/>
      <c r="J374" s="107">
        <f>Arkusz6!D7</f>
        <v>0</v>
      </c>
      <c r="K374" s="107"/>
      <c r="L374" s="107"/>
      <c r="M374" s="107">
        <f>Arkusz6!E7</f>
        <v>0</v>
      </c>
      <c r="N374" s="107"/>
      <c r="O374" s="107"/>
      <c r="P374" s="107">
        <f>Arkusz6!F7</f>
        <v>25</v>
      </c>
      <c r="Q374" s="107"/>
      <c r="R374" s="107"/>
      <c r="S374" s="107">
        <f>Arkusz6!G7</f>
        <v>27</v>
      </c>
      <c r="T374" s="107"/>
      <c r="U374" s="107"/>
    </row>
    <row r="375" spans="3:21" ht="15.75" thickBot="1" x14ac:dyDescent="0.3">
      <c r="C375" s="188" t="s">
        <v>1</v>
      </c>
      <c r="D375" s="189"/>
      <c r="E375" s="189"/>
      <c r="F375" s="189"/>
      <c r="G375" s="91">
        <f>SUM(G369:I374)</f>
        <v>19</v>
      </c>
      <c r="H375" s="91"/>
      <c r="I375" s="91"/>
      <c r="J375" s="91">
        <f t="shared" ref="J375" si="12">SUM(J369:L374)</f>
        <v>8</v>
      </c>
      <c r="K375" s="91"/>
      <c r="L375" s="91"/>
      <c r="M375" s="91">
        <f t="shared" ref="M375" si="13">SUM(M369:O374)</f>
        <v>0</v>
      </c>
      <c r="N375" s="91"/>
      <c r="O375" s="91"/>
      <c r="P375" s="91">
        <f t="shared" ref="P375" si="14">SUM(P369:R374)</f>
        <v>139</v>
      </c>
      <c r="Q375" s="91"/>
      <c r="R375" s="91"/>
      <c r="S375" s="91">
        <f>SUM(S369:U374)</f>
        <v>193</v>
      </c>
      <c r="T375" s="91"/>
      <c r="U375" s="92"/>
    </row>
    <row r="378" spans="3:21" ht="15.75" thickBot="1" x14ac:dyDescent="0.3"/>
    <row r="379" spans="3:21" x14ac:dyDescent="0.25">
      <c r="C379" s="123" t="s">
        <v>0</v>
      </c>
      <c r="D379" s="124"/>
      <c r="E379" s="124"/>
      <c r="F379" s="124"/>
      <c r="G379" s="209" t="str">
        <f>CONCATENATE(Arkusz18!C2," - ",Arkusz18!B2," r.")</f>
        <v>01.01.2019 - 31.08.2019 r.</v>
      </c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10"/>
    </row>
    <row r="380" spans="3:21" ht="71.25" customHeight="1" x14ac:dyDescent="0.25">
      <c r="C380" s="190"/>
      <c r="D380" s="191"/>
      <c r="E380" s="191"/>
      <c r="F380" s="191"/>
      <c r="G380" s="93" t="s">
        <v>63</v>
      </c>
      <c r="H380" s="94"/>
      <c r="I380" s="95"/>
      <c r="J380" s="93" t="s">
        <v>64</v>
      </c>
      <c r="K380" s="94"/>
      <c r="L380" s="95"/>
      <c r="M380" s="93" t="s">
        <v>65</v>
      </c>
      <c r="N380" s="94"/>
      <c r="O380" s="95"/>
      <c r="P380" s="93" t="s">
        <v>74</v>
      </c>
      <c r="Q380" s="94"/>
      <c r="R380" s="95"/>
      <c r="S380" s="93" t="s">
        <v>66</v>
      </c>
      <c r="T380" s="94"/>
      <c r="U380" s="204"/>
    </row>
    <row r="381" spans="3:21" x14ac:dyDescent="0.25">
      <c r="C381" s="185" t="str">
        <f>Arkusz7!B2</f>
        <v>ROSJA</v>
      </c>
      <c r="D381" s="186"/>
      <c r="E381" s="186"/>
      <c r="F381" s="186"/>
      <c r="G381" s="108">
        <f>Arkusz7!C2</f>
        <v>7</v>
      </c>
      <c r="H381" s="108"/>
      <c r="I381" s="108"/>
      <c r="J381" s="108">
        <f>Arkusz7!D2</f>
        <v>56</v>
      </c>
      <c r="K381" s="108"/>
      <c r="L381" s="108"/>
      <c r="M381" s="108">
        <f>Arkusz7!E2</f>
        <v>4</v>
      </c>
      <c r="N381" s="108"/>
      <c r="O381" s="108"/>
      <c r="P381" s="108">
        <f>Arkusz7!F2</f>
        <v>680</v>
      </c>
      <c r="Q381" s="108"/>
      <c r="R381" s="108"/>
      <c r="S381" s="108">
        <f>Arkusz7!G2</f>
        <v>1002</v>
      </c>
      <c r="T381" s="108"/>
      <c r="U381" s="108"/>
    </row>
    <row r="382" spans="3:21" x14ac:dyDescent="0.25">
      <c r="C382" s="134" t="str">
        <f>Arkusz7!B3</f>
        <v>UKRAINA</v>
      </c>
      <c r="D382" s="135"/>
      <c r="E382" s="135"/>
      <c r="F382" s="135"/>
      <c r="G382" s="104">
        <f>Arkusz7!C3</f>
        <v>2</v>
      </c>
      <c r="H382" s="104"/>
      <c r="I382" s="104"/>
      <c r="J382" s="104">
        <f>Arkusz7!D3</f>
        <v>10</v>
      </c>
      <c r="K382" s="104"/>
      <c r="L382" s="104"/>
      <c r="M382" s="104">
        <f>Arkusz7!E3</f>
        <v>0</v>
      </c>
      <c r="N382" s="104"/>
      <c r="O382" s="104"/>
      <c r="P382" s="104">
        <f>Arkusz7!F3</f>
        <v>238</v>
      </c>
      <c r="Q382" s="104"/>
      <c r="R382" s="104"/>
      <c r="S382" s="104">
        <f>Arkusz7!G3</f>
        <v>64</v>
      </c>
      <c r="T382" s="104"/>
      <c r="U382" s="104"/>
    </row>
    <row r="383" spans="3:21" x14ac:dyDescent="0.25">
      <c r="C383" s="185" t="str">
        <f>Arkusz7!B4</f>
        <v>TADŻYKISTAN</v>
      </c>
      <c r="D383" s="186"/>
      <c r="E383" s="186"/>
      <c r="F383" s="186"/>
      <c r="G383" s="108">
        <f>Arkusz7!C4</f>
        <v>7</v>
      </c>
      <c r="H383" s="108"/>
      <c r="I383" s="108"/>
      <c r="J383" s="108">
        <f>Arkusz7!D4</f>
        <v>11</v>
      </c>
      <c r="K383" s="108"/>
      <c r="L383" s="108"/>
      <c r="M383" s="108">
        <f>Arkusz7!E4</f>
        <v>0</v>
      </c>
      <c r="N383" s="108"/>
      <c r="O383" s="108"/>
      <c r="P383" s="108">
        <f>Arkusz7!F4</f>
        <v>52</v>
      </c>
      <c r="Q383" s="108"/>
      <c r="R383" s="108"/>
      <c r="S383" s="108">
        <f>Arkusz7!G4</f>
        <v>21</v>
      </c>
      <c r="T383" s="108"/>
      <c r="U383" s="108"/>
    </row>
    <row r="384" spans="3:21" x14ac:dyDescent="0.25">
      <c r="C384" s="134" t="str">
        <f>Arkusz7!B5</f>
        <v>ARMENIA</v>
      </c>
      <c r="D384" s="135"/>
      <c r="E384" s="135"/>
      <c r="F384" s="135"/>
      <c r="G384" s="104">
        <f>Arkusz7!C5</f>
        <v>0</v>
      </c>
      <c r="H384" s="104"/>
      <c r="I384" s="104"/>
      <c r="J384" s="104">
        <f>Arkusz7!D5</f>
        <v>0</v>
      </c>
      <c r="K384" s="104"/>
      <c r="L384" s="104"/>
      <c r="M384" s="104">
        <f>Arkusz7!E5</f>
        <v>0</v>
      </c>
      <c r="N384" s="104"/>
      <c r="O384" s="104"/>
      <c r="P384" s="104">
        <f>Arkusz7!F5</f>
        <v>25</v>
      </c>
      <c r="Q384" s="104"/>
      <c r="R384" s="104"/>
      <c r="S384" s="104">
        <f>Arkusz7!G5</f>
        <v>26</v>
      </c>
      <c r="T384" s="104"/>
      <c r="U384" s="104"/>
    </row>
    <row r="385" spans="1:25" x14ac:dyDescent="0.25">
      <c r="C385" s="185" t="str">
        <f>Arkusz7!B6</f>
        <v>AFGANISTAN</v>
      </c>
      <c r="D385" s="186"/>
      <c r="E385" s="186"/>
      <c r="F385" s="186"/>
      <c r="G385" s="108">
        <f>Arkusz7!C6</f>
        <v>1</v>
      </c>
      <c r="H385" s="108"/>
      <c r="I385" s="108"/>
      <c r="J385" s="108">
        <f>Arkusz7!D6</f>
        <v>3</v>
      </c>
      <c r="K385" s="108"/>
      <c r="L385" s="108"/>
      <c r="M385" s="108">
        <f>Arkusz7!E6</f>
        <v>0</v>
      </c>
      <c r="N385" s="108"/>
      <c r="O385" s="108"/>
      <c r="P385" s="108">
        <f>Arkusz7!F6</f>
        <v>1</v>
      </c>
      <c r="Q385" s="108"/>
      <c r="R385" s="108"/>
      <c r="S385" s="108">
        <f>Arkusz7!G6</f>
        <v>42</v>
      </c>
      <c r="T385" s="108"/>
      <c r="U385" s="108"/>
    </row>
    <row r="386" spans="1:25" ht="15.75" thickBot="1" x14ac:dyDescent="0.3">
      <c r="C386" s="205" t="str">
        <f>Arkusz7!B7</f>
        <v>Pozostałe</v>
      </c>
      <c r="D386" s="206"/>
      <c r="E386" s="206"/>
      <c r="F386" s="206"/>
      <c r="G386" s="107">
        <f>Arkusz7!C7</f>
        <v>81</v>
      </c>
      <c r="H386" s="107"/>
      <c r="I386" s="107"/>
      <c r="J386" s="107">
        <f>Arkusz7!D7</f>
        <v>20</v>
      </c>
      <c r="K386" s="107"/>
      <c r="L386" s="107"/>
      <c r="M386" s="107">
        <f>Arkusz7!E7</f>
        <v>0</v>
      </c>
      <c r="N386" s="107"/>
      <c r="O386" s="107"/>
      <c r="P386" s="107">
        <f>Arkusz7!F7</f>
        <v>201</v>
      </c>
      <c r="Q386" s="107"/>
      <c r="R386" s="107"/>
      <c r="S386" s="107">
        <f>Arkusz7!G7</f>
        <v>168</v>
      </c>
      <c r="T386" s="107"/>
      <c r="U386" s="107"/>
    </row>
    <row r="387" spans="1:25" ht="15.75" thickBot="1" x14ac:dyDescent="0.3">
      <c r="C387" s="188" t="s">
        <v>1</v>
      </c>
      <c r="D387" s="189"/>
      <c r="E387" s="189"/>
      <c r="F387" s="189"/>
      <c r="G387" s="91">
        <f>SUM(G381:I386)</f>
        <v>98</v>
      </c>
      <c r="H387" s="91"/>
      <c r="I387" s="91"/>
      <c r="J387" s="91">
        <f t="shared" ref="J387" si="15">SUM(J381:L386)</f>
        <v>100</v>
      </c>
      <c r="K387" s="91"/>
      <c r="L387" s="91"/>
      <c r="M387" s="91">
        <f t="shared" ref="M387" si="16">SUM(M381:O386)</f>
        <v>4</v>
      </c>
      <c r="N387" s="91"/>
      <c r="O387" s="91"/>
      <c r="P387" s="91">
        <f t="shared" ref="P387" si="17">SUM(P381:R386)</f>
        <v>1197</v>
      </c>
      <c r="Q387" s="91"/>
      <c r="R387" s="91"/>
      <c r="S387" s="91">
        <f>SUM(S381:U386)</f>
        <v>1323</v>
      </c>
      <c r="T387" s="91"/>
      <c r="U387" s="92"/>
    </row>
    <row r="390" spans="1:25" x14ac:dyDescent="0.25">
      <c r="A390" s="129" t="s">
        <v>125</v>
      </c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1" spans="1:25" x14ac:dyDescent="0.25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</row>
    <row r="392" spans="1:25" x14ac:dyDescent="0.25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pans="1:25" x14ac:dyDescent="0.25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pans="1:25" x14ac:dyDescent="0.25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pans="1:25" x14ac:dyDescent="0.25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pans="1:25" x14ac:dyDescent="0.25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pans="1:25" x14ac:dyDescent="0.25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pans="1:25" x14ac:dyDescent="0.25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399" spans="1:25" x14ac:dyDescent="0.25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pans="1:25" x14ac:dyDescent="0.25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</row>
    <row r="404" spans="1:26" x14ac:dyDescent="0.25">
      <c r="A404" s="130" t="s">
        <v>153</v>
      </c>
      <c r="B404" s="130"/>
      <c r="C404" s="130"/>
      <c r="D404" s="130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  <c r="X404" s="130"/>
      <c r="Y404" s="130"/>
    </row>
    <row r="405" spans="1:26" x14ac:dyDescent="0.25">
      <c r="A405" s="130"/>
      <c r="B405" s="130"/>
      <c r="C405" s="130"/>
      <c r="D405" s="130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</row>
    <row r="406" spans="1:26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 spans="1:26" ht="15.75" thickBot="1" x14ac:dyDescent="0.3"/>
    <row r="408" spans="1:26" ht="30" customHeight="1" x14ac:dyDescent="0.25">
      <c r="B408" s="123" t="s">
        <v>9</v>
      </c>
      <c r="C408" s="124"/>
      <c r="D408" s="124"/>
      <c r="E408" s="124"/>
      <c r="F408" s="124"/>
      <c r="G408" s="124"/>
      <c r="H408" s="124"/>
      <c r="I408" s="124"/>
      <c r="J408" s="254" t="str">
        <f>Arkusz8!C6</f>
        <v>28.07.2019 - 03.08.2019</v>
      </c>
      <c r="K408" s="254"/>
      <c r="L408" s="254"/>
      <c r="M408" s="254" t="str">
        <f>Arkusz8!C10</f>
        <v>04.08.2019 - 10.08.2019</v>
      </c>
      <c r="N408" s="254"/>
      <c r="O408" s="254"/>
      <c r="P408" s="254" t="str">
        <f>Arkusz8!C9</f>
        <v>11.08.2019 - 17.08.2019</v>
      </c>
      <c r="Q408" s="254"/>
      <c r="R408" s="254"/>
      <c r="S408" s="254" t="str">
        <f>Arkusz8!C8</f>
        <v>18.08.2019 - 24.08.2019</v>
      </c>
      <c r="T408" s="254"/>
      <c r="U408" s="254"/>
      <c r="V408" s="254" t="str">
        <f>Arkusz8!C7</f>
        <v>25.08.2019 - 31.08.2019</v>
      </c>
      <c r="W408" s="254"/>
      <c r="X408" s="255"/>
    </row>
    <row r="409" spans="1:26" x14ac:dyDescent="0.25">
      <c r="B409" s="121" t="s">
        <v>32</v>
      </c>
      <c r="C409" s="122"/>
      <c r="D409" s="122"/>
      <c r="E409" s="122"/>
      <c r="F409" s="122"/>
      <c r="G409" s="122"/>
      <c r="H409" s="122"/>
      <c r="I409" s="122"/>
      <c r="J409" s="187">
        <f>Arkusz8!A6</f>
        <v>1284</v>
      </c>
      <c r="K409" s="187"/>
      <c r="L409" s="187"/>
      <c r="M409" s="187">
        <f>Arkusz8!A5</f>
        <v>1308</v>
      </c>
      <c r="N409" s="187"/>
      <c r="O409" s="187"/>
      <c r="P409" s="187">
        <f>Arkusz8!A4</f>
        <v>1291</v>
      </c>
      <c r="Q409" s="187"/>
      <c r="R409" s="187"/>
      <c r="S409" s="187">
        <f>Arkusz8!A3</f>
        <v>1283</v>
      </c>
      <c r="T409" s="187"/>
      <c r="U409" s="187"/>
      <c r="V409" s="187">
        <f>Arkusz8!A2</f>
        <v>1286</v>
      </c>
      <c r="W409" s="187"/>
      <c r="X409" s="187"/>
      <c r="Z409" s="307"/>
    </row>
    <row r="410" spans="1:26" x14ac:dyDescent="0.25">
      <c r="B410" s="183" t="s">
        <v>5</v>
      </c>
      <c r="C410" s="184"/>
      <c r="D410" s="184"/>
      <c r="E410" s="184"/>
      <c r="F410" s="184"/>
      <c r="G410" s="184"/>
      <c r="H410" s="184"/>
      <c r="I410" s="184"/>
      <c r="J410" s="108">
        <f>Arkusz8!A11</f>
        <v>1687</v>
      </c>
      <c r="K410" s="108"/>
      <c r="L410" s="108"/>
      <c r="M410" s="108">
        <f>Arkusz8!A10</f>
        <v>1695</v>
      </c>
      <c r="N410" s="108"/>
      <c r="O410" s="108"/>
      <c r="P410" s="108">
        <f>Arkusz8!A9</f>
        <v>1706</v>
      </c>
      <c r="Q410" s="108"/>
      <c r="R410" s="108"/>
      <c r="S410" s="108">
        <f>Arkusz8!A8</f>
        <v>1688</v>
      </c>
      <c r="T410" s="108"/>
      <c r="U410" s="108"/>
      <c r="V410" s="108">
        <f>Arkusz8!A7</f>
        <v>1680</v>
      </c>
      <c r="W410" s="108"/>
      <c r="X410" s="108"/>
      <c r="Z410" s="307"/>
    </row>
    <row r="411" spans="1:26" x14ac:dyDescent="0.25">
      <c r="B411" s="121" t="s">
        <v>6</v>
      </c>
      <c r="C411" s="122"/>
      <c r="D411" s="122"/>
      <c r="E411" s="122"/>
      <c r="F411" s="122"/>
      <c r="G411" s="122"/>
      <c r="H411" s="122"/>
      <c r="I411" s="122"/>
      <c r="J411" s="187">
        <f>Arkusz8!A16</f>
        <v>81</v>
      </c>
      <c r="K411" s="187"/>
      <c r="L411" s="187"/>
      <c r="M411" s="187">
        <f>Arkusz8!A15</f>
        <v>62</v>
      </c>
      <c r="N411" s="187"/>
      <c r="O411" s="187"/>
      <c r="P411" s="187">
        <f>Arkusz8!A14</f>
        <v>53</v>
      </c>
      <c r="Q411" s="187"/>
      <c r="R411" s="187"/>
      <c r="S411" s="187">
        <f>Arkusz8!A13</f>
        <v>76</v>
      </c>
      <c r="T411" s="187"/>
      <c r="U411" s="187"/>
      <c r="V411" s="187">
        <f>Arkusz8!A12</f>
        <v>41</v>
      </c>
      <c r="W411" s="187"/>
      <c r="X411" s="187"/>
      <c r="Z411" s="307"/>
    </row>
    <row r="412" spans="1:26" x14ac:dyDescent="0.25">
      <c r="B412" s="248" t="s">
        <v>7</v>
      </c>
      <c r="C412" s="249"/>
      <c r="D412" s="249"/>
      <c r="E412" s="249"/>
      <c r="F412" s="249"/>
      <c r="G412" s="249"/>
      <c r="H412" s="249"/>
      <c r="I412" s="249"/>
      <c r="J412" s="108">
        <f>Arkusz8!A21</f>
        <v>39</v>
      </c>
      <c r="K412" s="108"/>
      <c r="L412" s="108"/>
      <c r="M412" s="108">
        <f>Arkusz8!A20</f>
        <v>91</v>
      </c>
      <c r="N412" s="108"/>
      <c r="O412" s="108"/>
      <c r="P412" s="108">
        <f>Arkusz8!A19</f>
        <v>51</v>
      </c>
      <c r="Q412" s="108"/>
      <c r="R412" s="108"/>
      <c r="S412" s="108">
        <f>Arkusz8!A18</f>
        <v>49</v>
      </c>
      <c r="T412" s="108"/>
      <c r="U412" s="108"/>
      <c r="V412" s="108">
        <f>Arkusz8!A17</f>
        <v>42</v>
      </c>
      <c r="W412" s="108"/>
      <c r="X412" s="108"/>
      <c r="Z412" s="307"/>
    </row>
    <row r="413" spans="1:26" ht="15.75" thickBot="1" x14ac:dyDescent="0.3">
      <c r="B413" s="272" t="s">
        <v>95</v>
      </c>
      <c r="C413" s="273"/>
      <c r="D413" s="273"/>
      <c r="E413" s="273"/>
      <c r="F413" s="273"/>
      <c r="G413" s="273"/>
      <c r="H413" s="273"/>
      <c r="I413" s="273"/>
      <c r="J413" s="253">
        <f>Arkusz8!A26</f>
        <v>2</v>
      </c>
      <c r="K413" s="253"/>
      <c r="L413" s="253"/>
      <c r="M413" s="253">
        <f>Arkusz8!A25</f>
        <v>2</v>
      </c>
      <c r="N413" s="253"/>
      <c r="O413" s="253"/>
      <c r="P413" s="253">
        <f>Arkusz8!A24</f>
        <v>2</v>
      </c>
      <c r="Q413" s="253"/>
      <c r="R413" s="253"/>
      <c r="S413" s="253">
        <f>Arkusz8!A23</f>
        <v>2</v>
      </c>
      <c r="T413" s="253"/>
      <c r="U413" s="253"/>
      <c r="V413" s="253">
        <f>Arkusz8!A22</f>
        <v>2</v>
      </c>
      <c r="W413" s="253"/>
      <c r="X413" s="253"/>
      <c r="Z413" s="307"/>
    </row>
    <row r="414" spans="1:26" ht="15.75" thickBot="1" x14ac:dyDescent="0.3">
      <c r="B414" s="257" t="s">
        <v>96</v>
      </c>
      <c r="C414" s="258"/>
      <c r="D414" s="258"/>
      <c r="E414" s="258"/>
      <c r="F414" s="258"/>
      <c r="G414" s="258"/>
      <c r="H414" s="258"/>
      <c r="I414" s="258"/>
      <c r="J414" s="256">
        <f>SUM(J409,J410,J413)</f>
        <v>2973</v>
      </c>
      <c r="K414" s="256"/>
      <c r="L414" s="256"/>
      <c r="M414" s="256">
        <f>SUM(M409,M410,M413)</f>
        <v>3005</v>
      </c>
      <c r="N414" s="256"/>
      <c r="O414" s="256"/>
      <c r="P414" s="256">
        <f>SUM(P409,P410,P413)</f>
        <v>2999</v>
      </c>
      <c r="Q414" s="256"/>
      <c r="R414" s="256"/>
      <c r="S414" s="256">
        <f>SUM(S409,S410,S413)</f>
        <v>2973</v>
      </c>
      <c r="T414" s="256"/>
      <c r="U414" s="256"/>
      <c r="V414" s="256">
        <f>SUM(V409,V410,V413)</f>
        <v>2968</v>
      </c>
      <c r="W414" s="256"/>
      <c r="X414" s="271"/>
      <c r="Z414" s="307"/>
    </row>
    <row r="415" spans="1:26" x14ac:dyDescent="0.25">
      <c r="B415" s="22"/>
      <c r="C415" s="22"/>
      <c r="D415" s="22"/>
      <c r="E415" s="22"/>
      <c r="F415" s="22"/>
      <c r="G415" s="22"/>
      <c r="H415" s="22"/>
      <c r="I415" s="22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1:26" x14ac:dyDescent="0.2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2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2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2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2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35" spans="1:2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2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</row>
    <row r="439" spans="1:25" x14ac:dyDescent="0.25">
      <c r="A439" s="242" t="s">
        <v>174</v>
      </c>
      <c r="B439" s="242"/>
      <c r="C439" s="242"/>
      <c r="D439" s="242"/>
      <c r="E439" s="242"/>
      <c r="F439" s="242"/>
      <c r="G439" s="242"/>
      <c r="H439" s="242"/>
      <c r="I439" s="242"/>
      <c r="J439" s="242"/>
      <c r="K439" s="242"/>
      <c r="L439" s="242"/>
      <c r="M439" s="242"/>
      <c r="N439" s="242"/>
      <c r="O439" s="242"/>
      <c r="P439" s="242"/>
      <c r="Q439" s="242"/>
      <c r="R439" s="242"/>
      <c r="S439" s="242"/>
      <c r="T439" s="242"/>
      <c r="U439" s="242"/>
      <c r="V439" s="242"/>
      <c r="W439" s="242"/>
      <c r="X439" s="242"/>
      <c r="Y439" s="242"/>
    </row>
    <row r="440" spans="1:25" x14ac:dyDescent="0.25">
      <c r="A440" s="242"/>
      <c r="B440" s="242"/>
      <c r="C440" s="242"/>
      <c r="D440" s="242"/>
      <c r="E440" s="242"/>
      <c r="F440" s="242"/>
      <c r="G440" s="242"/>
      <c r="H440" s="242"/>
      <c r="I440" s="242"/>
      <c r="J440" s="242"/>
      <c r="K440" s="242"/>
      <c r="L440" s="242"/>
      <c r="M440" s="242"/>
      <c r="N440" s="242"/>
      <c r="O440" s="242"/>
      <c r="P440" s="242"/>
      <c r="Q440" s="242"/>
      <c r="R440" s="242"/>
      <c r="S440" s="242"/>
      <c r="T440" s="242"/>
      <c r="U440" s="242"/>
      <c r="V440" s="242"/>
      <c r="W440" s="242"/>
      <c r="X440" s="242"/>
      <c r="Y440" s="242"/>
    </row>
    <row r="441" spans="1:25" x14ac:dyDescent="0.25">
      <c r="A441" s="242"/>
      <c r="B441" s="242"/>
      <c r="C441" s="242"/>
      <c r="D441" s="242"/>
      <c r="E441" s="242"/>
      <c r="F441" s="242"/>
      <c r="G441" s="242"/>
      <c r="H441" s="242"/>
      <c r="I441" s="242"/>
      <c r="J441" s="242"/>
      <c r="K441" s="242"/>
      <c r="L441" s="242"/>
      <c r="M441" s="242"/>
      <c r="N441" s="242"/>
      <c r="O441" s="242"/>
      <c r="P441" s="242"/>
      <c r="Q441" s="242"/>
      <c r="R441" s="242"/>
      <c r="S441" s="242"/>
      <c r="T441" s="242"/>
      <c r="U441" s="242"/>
      <c r="V441" s="242"/>
      <c r="W441" s="242"/>
      <c r="X441" s="242"/>
      <c r="Y441" s="242"/>
    </row>
    <row r="442" spans="1:25" x14ac:dyDescent="0.25">
      <c r="A442" s="242"/>
      <c r="B442" s="242"/>
      <c r="C442" s="242"/>
      <c r="D442" s="242"/>
      <c r="E442" s="242"/>
      <c r="F442" s="242"/>
      <c r="G442" s="242"/>
      <c r="H442" s="242"/>
      <c r="I442" s="242"/>
      <c r="J442" s="242"/>
      <c r="K442" s="242"/>
      <c r="L442" s="242"/>
      <c r="M442" s="242"/>
      <c r="N442" s="242"/>
      <c r="O442" s="242"/>
      <c r="P442" s="242"/>
      <c r="Q442" s="242"/>
      <c r="R442" s="242"/>
      <c r="S442" s="242"/>
      <c r="T442" s="242"/>
      <c r="U442" s="242"/>
      <c r="V442" s="242"/>
      <c r="W442" s="242"/>
      <c r="X442" s="242"/>
      <c r="Y442" s="242"/>
    </row>
    <row r="443" spans="1:25" x14ac:dyDescent="0.25">
      <c r="A443" s="242"/>
      <c r="B443" s="242"/>
      <c r="C443" s="242"/>
      <c r="D443" s="242"/>
      <c r="E443" s="242"/>
      <c r="F443" s="242"/>
      <c r="G443" s="242"/>
      <c r="H443" s="242"/>
      <c r="I443" s="242"/>
      <c r="J443" s="242"/>
      <c r="K443" s="242"/>
      <c r="L443" s="242"/>
      <c r="M443" s="242"/>
      <c r="N443" s="242"/>
      <c r="O443" s="242"/>
      <c r="P443" s="242"/>
      <c r="Q443" s="242"/>
      <c r="R443" s="242"/>
      <c r="S443" s="242"/>
      <c r="T443" s="242"/>
      <c r="U443" s="242"/>
      <c r="V443" s="242"/>
      <c r="W443" s="242"/>
      <c r="X443" s="242"/>
      <c r="Y443" s="242"/>
    </row>
    <row r="444" spans="1:25" x14ac:dyDescent="0.25">
      <c r="A444" s="242"/>
      <c r="B444" s="242"/>
      <c r="C444" s="242"/>
      <c r="D444" s="242"/>
      <c r="E444" s="242"/>
      <c r="F444" s="242"/>
      <c r="G444" s="242"/>
      <c r="H444" s="242"/>
      <c r="I444" s="242"/>
      <c r="J444" s="242"/>
      <c r="K444" s="242"/>
      <c r="L444" s="242"/>
      <c r="M444" s="242"/>
      <c r="N444" s="242"/>
      <c r="O444" s="242"/>
      <c r="P444" s="242"/>
      <c r="Q444" s="242"/>
      <c r="R444" s="242"/>
      <c r="S444" s="242"/>
      <c r="T444" s="242"/>
      <c r="U444" s="242"/>
      <c r="V444" s="242"/>
      <c r="W444" s="242"/>
      <c r="X444" s="242"/>
      <c r="Y444" s="242"/>
    </row>
    <row r="445" spans="1:25" x14ac:dyDescent="0.25">
      <c r="A445" s="242"/>
      <c r="B445" s="242"/>
      <c r="C445" s="242"/>
      <c r="D445" s="242"/>
      <c r="E445" s="242"/>
      <c r="F445" s="242"/>
      <c r="G445" s="242"/>
      <c r="H445" s="242"/>
      <c r="I445" s="242"/>
      <c r="J445" s="242"/>
      <c r="K445" s="242"/>
      <c r="L445" s="242"/>
      <c r="M445" s="242"/>
      <c r="N445" s="242"/>
      <c r="O445" s="242"/>
      <c r="P445" s="242"/>
      <c r="Q445" s="242"/>
      <c r="R445" s="242"/>
      <c r="S445" s="242"/>
      <c r="T445" s="242"/>
      <c r="U445" s="242"/>
      <c r="V445" s="242"/>
      <c r="W445" s="242"/>
      <c r="X445" s="242"/>
      <c r="Y445" s="242"/>
    </row>
    <row r="446" spans="1:25" x14ac:dyDescent="0.25">
      <c r="A446" s="242"/>
      <c r="B446" s="242"/>
      <c r="C446" s="242"/>
      <c r="D446" s="242"/>
      <c r="E446" s="242"/>
      <c r="F446" s="242"/>
      <c r="G446" s="242"/>
      <c r="H446" s="242"/>
      <c r="I446" s="242"/>
      <c r="J446" s="242"/>
      <c r="K446" s="242"/>
      <c r="L446" s="242"/>
      <c r="M446" s="242"/>
      <c r="N446" s="242"/>
      <c r="O446" s="242"/>
      <c r="P446" s="242"/>
      <c r="Q446" s="242"/>
      <c r="R446" s="242"/>
      <c r="S446" s="242"/>
      <c r="T446" s="242"/>
      <c r="U446" s="242"/>
      <c r="V446" s="242"/>
      <c r="W446" s="242"/>
      <c r="X446" s="242"/>
      <c r="Y446" s="242"/>
    </row>
    <row r="447" spans="1:25" ht="14.25" customHeight="1" x14ac:dyDescent="0.25">
      <c r="A447" s="242"/>
      <c r="B447" s="242"/>
      <c r="C447" s="242"/>
      <c r="D447" s="242"/>
      <c r="E447" s="242"/>
      <c r="F447" s="242"/>
      <c r="G447" s="242"/>
      <c r="H447" s="242"/>
      <c r="I447" s="242"/>
      <c r="J447" s="242"/>
      <c r="K447" s="242"/>
      <c r="L447" s="242"/>
      <c r="M447" s="242"/>
      <c r="N447" s="242"/>
      <c r="O447" s="242"/>
      <c r="P447" s="242"/>
      <c r="Q447" s="242"/>
      <c r="R447" s="242"/>
      <c r="S447" s="242"/>
      <c r="T447" s="242"/>
      <c r="U447" s="242"/>
      <c r="V447" s="242"/>
      <c r="W447" s="242"/>
      <c r="X447" s="242"/>
      <c r="Y447" s="242"/>
    </row>
    <row r="448" spans="1:25" s="51" customFormat="1" ht="14.25" customHeight="1" x14ac:dyDescent="0.25">
      <c r="A448" s="242"/>
      <c r="B448" s="242"/>
      <c r="C448" s="242"/>
      <c r="D448" s="242"/>
      <c r="E448" s="242"/>
      <c r="F448" s="242"/>
      <c r="G448" s="242"/>
      <c r="H448" s="242"/>
      <c r="I448" s="242"/>
      <c r="J448" s="242"/>
      <c r="K448" s="242"/>
      <c r="L448" s="242"/>
      <c r="M448" s="242"/>
      <c r="N448" s="242"/>
      <c r="O448" s="242"/>
      <c r="P448" s="242"/>
      <c r="Q448" s="242"/>
      <c r="R448" s="242"/>
      <c r="S448" s="242"/>
      <c r="T448" s="242"/>
      <c r="U448" s="242"/>
      <c r="V448" s="242"/>
      <c r="W448" s="242"/>
      <c r="X448" s="242"/>
      <c r="Y448" s="242"/>
    </row>
    <row r="449" spans="1:25" s="51" customFormat="1" ht="14.25" customHeight="1" x14ac:dyDescent="0.25">
      <c r="A449" s="242"/>
      <c r="B449" s="242"/>
      <c r="C449" s="242"/>
      <c r="D449" s="242"/>
      <c r="E449" s="242"/>
      <c r="F449" s="242"/>
      <c r="G449" s="242"/>
      <c r="H449" s="242"/>
      <c r="I449" s="242"/>
      <c r="J449" s="242"/>
      <c r="K449" s="242"/>
      <c r="L449" s="242"/>
      <c r="M449" s="242"/>
      <c r="N449" s="242"/>
      <c r="O449" s="242"/>
      <c r="P449" s="242"/>
      <c r="Q449" s="242"/>
      <c r="R449" s="242"/>
      <c r="S449" s="242"/>
      <c r="T449" s="242"/>
      <c r="U449" s="242"/>
      <c r="V449" s="242"/>
      <c r="W449" s="242"/>
      <c r="X449" s="242"/>
      <c r="Y449" s="242"/>
    </row>
    <row r="450" spans="1:25" x14ac:dyDescent="0.25">
      <c r="A450" s="242"/>
      <c r="B450" s="242"/>
      <c r="C450" s="242"/>
      <c r="D450" s="242"/>
      <c r="E450" s="242"/>
      <c r="F450" s="242"/>
      <c r="G450" s="242"/>
      <c r="H450" s="242"/>
      <c r="I450" s="242"/>
      <c r="J450" s="242"/>
      <c r="K450" s="242"/>
      <c r="L450" s="242"/>
      <c r="M450" s="242"/>
      <c r="N450" s="242"/>
      <c r="O450" s="242"/>
      <c r="P450" s="242"/>
      <c r="Q450" s="242"/>
      <c r="R450" s="242"/>
      <c r="S450" s="242"/>
      <c r="T450" s="242"/>
      <c r="U450" s="242"/>
      <c r="V450" s="242"/>
      <c r="W450" s="242"/>
      <c r="X450" s="242"/>
      <c r="Y450" s="242"/>
    </row>
    <row r="451" spans="1:25" s="51" customFormat="1" x14ac:dyDescent="0.25">
      <c r="A451" s="242"/>
      <c r="B451" s="242"/>
      <c r="C451" s="242"/>
      <c r="D451" s="242"/>
      <c r="E451" s="242"/>
      <c r="F451" s="242"/>
      <c r="G451" s="242"/>
      <c r="H451" s="242"/>
      <c r="I451" s="242"/>
      <c r="J451" s="242"/>
      <c r="K451" s="242"/>
      <c r="L451" s="242"/>
      <c r="M451" s="242"/>
      <c r="N451" s="242"/>
      <c r="O451" s="242"/>
      <c r="P451" s="242"/>
      <c r="Q451" s="242"/>
      <c r="R451" s="242"/>
      <c r="S451" s="242"/>
      <c r="T451" s="242"/>
      <c r="U451" s="242"/>
      <c r="V451" s="242"/>
      <c r="W451" s="242"/>
      <c r="X451" s="242"/>
      <c r="Y451" s="242"/>
    </row>
    <row r="452" spans="1:25" s="51" customFormat="1" x14ac:dyDescent="0.25">
      <c r="A452" s="242"/>
      <c r="B452" s="242"/>
      <c r="C452" s="242"/>
      <c r="D452" s="242"/>
      <c r="E452" s="242"/>
      <c r="F452" s="242"/>
      <c r="G452" s="242"/>
      <c r="H452" s="242"/>
      <c r="I452" s="242"/>
      <c r="J452" s="242"/>
      <c r="K452" s="242"/>
      <c r="L452" s="242"/>
      <c r="M452" s="242"/>
      <c r="N452" s="242"/>
      <c r="O452" s="242"/>
      <c r="P452" s="242"/>
      <c r="Q452" s="242"/>
      <c r="R452" s="242"/>
      <c r="S452" s="242"/>
      <c r="T452" s="242"/>
      <c r="U452" s="242"/>
      <c r="V452" s="242"/>
      <c r="W452" s="242"/>
      <c r="X452" s="242"/>
      <c r="Y452" s="242"/>
    </row>
    <row r="453" spans="1:25" s="51" customFormat="1" x14ac:dyDescent="0.25">
      <c r="A453" s="242"/>
      <c r="B453" s="242"/>
      <c r="C453" s="242"/>
      <c r="D453" s="242"/>
      <c r="E453" s="242"/>
      <c r="F453" s="242"/>
      <c r="G453" s="242"/>
      <c r="H453" s="242"/>
      <c r="I453" s="242"/>
      <c r="J453" s="242"/>
      <c r="K453" s="242"/>
      <c r="L453" s="242"/>
      <c r="M453" s="242"/>
      <c r="N453" s="242"/>
      <c r="O453" s="242"/>
      <c r="P453" s="242"/>
      <c r="Q453" s="242"/>
      <c r="R453" s="242"/>
      <c r="S453" s="242"/>
      <c r="T453" s="242"/>
      <c r="U453" s="242"/>
      <c r="V453" s="242"/>
      <c r="W453" s="242"/>
      <c r="X453" s="242"/>
      <c r="Y453" s="242"/>
    </row>
    <row r="454" spans="1:25" x14ac:dyDescent="0.25">
      <c r="A454" s="242"/>
      <c r="B454" s="242"/>
      <c r="C454" s="242"/>
      <c r="D454" s="242"/>
      <c r="E454" s="242"/>
      <c r="F454" s="242"/>
      <c r="G454" s="242"/>
      <c r="H454" s="242"/>
      <c r="I454" s="242"/>
      <c r="J454" s="242"/>
      <c r="K454" s="242"/>
      <c r="L454" s="242"/>
      <c r="M454" s="242"/>
      <c r="N454" s="242"/>
      <c r="O454" s="242"/>
      <c r="P454" s="242"/>
      <c r="Q454" s="242"/>
      <c r="R454" s="242"/>
      <c r="S454" s="242"/>
      <c r="T454" s="242"/>
      <c r="U454" s="242"/>
      <c r="V454" s="242"/>
      <c r="W454" s="242"/>
      <c r="X454" s="242"/>
      <c r="Y454" s="242"/>
    </row>
    <row r="457" spans="1:25" x14ac:dyDescent="0.25">
      <c r="A457" s="40" t="s">
        <v>51</v>
      </c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R457" s="41"/>
      <c r="S457" s="41"/>
      <c r="T457" s="41"/>
    </row>
    <row r="458" spans="1:25" x14ac:dyDescent="0.25">
      <c r="P458" s="42"/>
      <c r="Q458" s="42"/>
      <c r="R458" s="41"/>
      <c r="S458" s="41"/>
      <c r="T458" s="41"/>
      <c r="U458" s="42"/>
    </row>
    <row r="459" spans="1:25" x14ac:dyDescent="0.25"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5" x14ac:dyDescent="0.25">
      <c r="A460" s="129" t="s">
        <v>125</v>
      </c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</row>
    <row r="461" spans="1:25" x14ac:dyDescent="0.25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</row>
    <row r="462" spans="1:25" x14ac:dyDescent="0.25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</row>
    <row r="463" spans="1:25" x14ac:dyDescent="0.25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</row>
    <row r="464" spans="1:25" x14ac:dyDescent="0.25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</row>
    <row r="465" spans="1:25" x14ac:dyDescent="0.25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</row>
    <row r="466" spans="1:25" x14ac:dyDescent="0.25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</row>
    <row r="467" spans="1:25" x14ac:dyDescent="0.25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</row>
    <row r="468" spans="1:25" x14ac:dyDescent="0.25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</row>
    <row r="469" spans="1:25" x14ac:dyDescent="0.25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</row>
    <row r="470" spans="1:25" x14ac:dyDescent="0.25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</row>
    <row r="471" spans="1:25" x14ac:dyDescent="0.25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</row>
    <row r="472" spans="1:25" x14ac:dyDescent="0.25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</row>
    <row r="473" spans="1:25" x14ac:dyDescent="0.25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</row>
    <row r="474" spans="1:25" x14ac:dyDescent="0.25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</row>
    <row r="475" spans="1:25" x14ac:dyDescent="0.25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</row>
    <row r="476" spans="1:25" x14ac:dyDescent="0.25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</row>
    <row r="477" spans="1:25" x14ac:dyDescent="0.25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</row>
    <row r="478" spans="1:25" x14ac:dyDescent="0.25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</row>
    <row r="479" spans="1:25" x14ac:dyDescent="0.25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</row>
    <row r="480" spans="1:25" x14ac:dyDescent="0.25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</row>
    <row r="481" spans="1:25" x14ac:dyDescent="0.25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</row>
    <row r="482" spans="1:25" x14ac:dyDescent="0.25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</row>
    <row r="483" spans="1:25" x14ac:dyDescent="0.25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</row>
    <row r="484" spans="1:25" x14ac:dyDescent="0.25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</row>
    <row r="485" spans="1:25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5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5" x14ac:dyDescent="0.25">
      <c r="P487" s="44"/>
      <c r="Q487" s="44"/>
      <c r="R487" s="43"/>
      <c r="S487" s="43"/>
      <c r="T487" s="43"/>
      <c r="U487" s="44"/>
    </row>
    <row r="488" spans="1:25" x14ac:dyDescent="0.25">
      <c r="A488" s="45" t="s">
        <v>143</v>
      </c>
      <c r="B488" s="45"/>
      <c r="C488" s="45"/>
      <c r="D488" s="45"/>
      <c r="E488" s="45"/>
      <c r="F488" s="45"/>
      <c r="G488" s="45"/>
      <c r="H488" s="45"/>
      <c r="I488" s="45"/>
      <c r="N488" s="44" t="s">
        <v>29</v>
      </c>
      <c r="O488" s="44"/>
      <c r="P488" s="46"/>
      <c r="Q488" s="46"/>
      <c r="R488" s="43"/>
      <c r="S488" s="43"/>
      <c r="T488" s="43"/>
    </row>
    <row r="489" spans="1:25" x14ac:dyDescent="0.25">
      <c r="M489" s="47"/>
      <c r="N489" s="47" t="s">
        <v>30</v>
      </c>
      <c r="R489" s="43"/>
      <c r="S489" s="43"/>
      <c r="T489" s="43"/>
    </row>
    <row r="490" spans="1:25" x14ac:dyDescent="0.25">
      <c r="R490" s="43"/>
      <c r="S490" s="43"/>
      <c r="T490" s="43"/>
    </row>
    <row r="491" spans="1:25" x14ac:dyDescent="0.25">
      <c r="D491" s="7"/>
      <c r="E491" s="7"/>
      <c r="P491" s="47"/>
      <c r="Q491" s="47"/>
      <c r="R491" s="43"/>
      <c r="S491" s="43"/>
      <c r="T491" s="43"/>
      <c r="U491" s="47"/>
    </row>
    <row r="492" spans="1:25" x14ac:dyDescent="0.25">
      <c r="A492" s="48"/>
      <c r="B492" s="48"/>
      <c r="C492" s="48"/>
      <c r="D492" s="49"/>
      <c r="E492" s="49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U492" s="47"/>
    </row>
    <row r="493" spans="1:25" ht="17.25" customHeight="1" x14ac:dyDescent="0.25">
      <c r="A493" s="268" t="s">
        <v>28</v>
      </c>
      <c r="B493" s="268"/>
      <c r="C493" s="268"/>
      <c r="D493" s="49"/>
      <c r="E493" s="49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3"/>
      <c r="Q493" s="43"/>
      <c r="R493" s="50"/>
      <c r="U493" s="43"/>
    </row>
    <row r="494" spans="1:25" ht="120.75" customHeight="1" x14ac:dyDescent="0.25">
      <c r="A494" s="54" t="s">
        <v>154</v>
      </c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</row>
    <row r="495" spans="1:2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U495" s="43"/>
    </row>
    <row r="496" spans="1:2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U496" s="43"/>
    </row>
  </sheetData>
  <sheetProtection formatCells="0" insertColumns="0" insertRows="0" deleteColumns="0" deleteRows="0"/>
  <mergeCells count="626">
    <mergeCell ref="C120:K120"/>
    <mergeCell ref="V123:W123"/>
    <mergeCell ref="V120:W120"/>
    <mergeCell ref="A175:Y182"/>
    <mergeCell ref="G173:J173"/>
    <mergeCell ref="M24:N24"/>
    <mergeCell ref="O24:P24"/>
    <mergeCell ref="Q24:R24"/>
    <mergeCell ref="Q25:R25"/>
    <mergeCell ref="E5:Q8"/>
    <mergeCell ref="E9:Q9"/>
    <mergeCell ref="A390:Y400"/>
    <mergeCell ref="A439:Y454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K173:L173"/>
    <mergeCell ref="G170:J170"/>
    <mergeCell ref="V121:W121"/>
    <mergeCell ref="V122:W122"/>
    <mergeCell ref="P228:R228"/>
    <mergeCell ref="D232:F233"/>
    <mergeCell ref="G233:I233"/>
    <mergeCell ref="J233:L233"/>
    <mergeCell ref="H187:J187"/>
    <mergeCell ref="G172:J172"/>
    <mergeCell ref="D191:G191"/>
    <mergeCell ref="K191:M191"/>
    <mergeCell ref="H190:J190"/>
    <mergeCell ref="H191:J191"/>
    <mergeCell ref="D223:F224"/>
    <mergeCell ref="G223:R223"/>
    <mergeCell ref="G224:I224"/>
    <mergeCell ref="J224:L224"/>
    <mergeCell ref="M224:O224"/>
    <mergeCell ref="P224:R224"/>
    <mergeCell ref="D190:G190"/>
    <mergeCell ref="K190:M190"/>
    <mergeCell ref="A210:Y217"/>
    <mergeCell ref="G162:J162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K168:L168"/>
    <mergeCell ref="A493:C493"/>
    <mergeCell ref="D236:F236"/>
    <mergeCell ref="G236:I236"/>
    <mergeCell ref="J236:L236"/>
    <mergeCell ref="D227:F227"/>
    <mergeCell ref="G227:I227"/>
    <mergeCell ref="J227:L227"/>
    <mergeCell ref="A240:Y248"/>
    <mergeCell ref="A460:Y484"/>
    <mergeCell ref="V414:X414"/>
    <mergeCell ref="P414:R414"/>
    <mergeCell ref="J410:L410"/>
    <mergeCell ref="M410:O410"/>
    <mergeCell ref="J374:L374"/>
    <mergeCell ref="M374:O374"/>
    <mergeCell ref="C386:F386"/>
    <mergeCell ref="G386:I386"/>
    <mergeCell ref="G387:I387"/>
    <mergeCell ref="C375:F375"/>
    <mergeCell ref="C379:F380"/>
    <mergeCell ref="P408:R408"/>
    <mergeCell ref="B413:I413"/>
    <mergeCell ref="M227:O227"/>
    <mergeCell ref="P227:R227"/>
    <mergeCell ref="K293:L293"/>
    <mergeCell ref="I297:J297"/>
    <mergeCell ref="K297:L297"/>
    <mergeCell ref="M297:N297"/>
    <mergeCell ref="O297:P297"/>
    <mergeCell ref="Q295:R295"/>
    <mergeCell ref="M291:N291"/>
    <mergeCell ref="G293:H293"/>
    <mergeCell ref="G294:H294"/>
    <mergeCell ref="G296:H296"/>
    <mergeCell ref="Q292:R292"/>
    <mergeCell ref="Q23:R23"/>
    <mergeCell ref="K22:L23"/>
    <mergeCell ref="G27:J27"/>
    <mergeCell ref="K24:L24"/>
    <mergeCell ref="O23:P23"/>
    <mergeCell ref="O265:P265"/>
    <mergeCell ref="Q265:R265"/>
    <mergeCell ref="I264:J264"/>
    <mergeCell ref="M264:N264"/>
    <mergeCell ref="O264:P264"/>
    <mergeCell ref="Q264:R264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J414:L414"/>
    <mergeCell ref="M414:O414"/>
    <mergeCell ref="S414:U414"/>
    <mergeCell ref="B414:I414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13:O413"/>
    <mergeCell ref="P413:R413"/>
    <mergeCell ref="J408:L408"/>
    <mergeCell ref="V410:X410"/>
    <mergeCell ref="J411:L411"/>
    <mergeCell ref="S411:U411"/>
    <mergeCell ref="V413:X413"/>
    <mergeCell ref="J412:L412"/>
    <mergeCell ref="M412:O412"/>
    <mergeCell ref="P412:R412"/>
    <mergeCell ref="S412:U412"/>
    <mergeCell ref="M408:O408"/>
    <mergeCell ref="P410:R410"/>
    <mergeCell ref="M411:O411"/>
    <mergeCell ref="P411:R411"/>
    <mergeCell ref="V411:X411"/>
    <mergeCell ref="V408:X408"/>
    <mergeCell ref="J409:L409"/>
    <mergeCell ref="S408:U408"/>
    <mergeCell ref="V409:X409"/>
    <mergeCell ref="S413:U413"/>
    <mergeCell ref="J413:L413"/>
    <mergeCell ref="U292:V292"/>
    <mergeCell ref="S293:T293"/>
    <mergeCell ref="U293:V293"/>
    <mergeCell ref="U295:V295"/>
    <mergeCell ref="S295:T295"/>
    <mergeCell ref="U294:V294"/>
    <mergeCell ref="S294:T294"/>
    <mergeCell ref="V412:X412"/>
    <mergeCell ref="B412:I412"/>
    <mergeCell ref="S383:U383"/>
    <mergeCell ref="S409:U409"/>
    <mergeCell ref="U296:V296"/>
    <mergeCell ref="S296:T296"/>
    <mergeCell ref="Q297:R297"/>
    <mergeCell ref="G297:H297"/>
    <mergeCell ref="M342:U342"/>
    <mergeCell ref="T343:U344"/>
    <mergeCell ref="P343:Q344"/>
    <mergeCell ref="R343:S344"/>
    <mergeCell ref="D345:E345"/>
    <mergeCell ref="F345:G345"/>
    <mergeCell ref="H343:I344"/>
    <mergeCell ref="H345:I345"/>
    <mergeCell ref="G292:H292"/>
    <mergeCell ref="O293:P293"/>
    <mergeCell ref="Q293:R293"/>
    <mergeCell ref="O294:P294"/>
    <mergeCell ref="Q294:R294"/>
    <mergeCell ref="O296:P296"/>
    <mergeCell ref="Q296:R296"/>
    <mergeCell ref="O292:P292"/>
    <mergeCell ref="O289:R289"/>
    <mergeCell ref="O291:P291"/>
    <mergeCell ref="Q291:R291"/>
    <mergeCell ref="K296:L296"/>
    <mergeCell ref="A253:U253"/>
    <mergeCell ref="M296:N296"/>
    <mergeCell ref="G288:V288"/>
    <mergeCell ref="S289:V289"/>
    <mergeCell ref="S290:T290"/>
    <mergeCell ref="U290:V290"/>
    <mergeCell ref="K257:N257"/>
    <mergeCell ref="M290:N290"/>
    <mergeCell ref="U265:V265"/>
    <mergeCell ref="S265:T265"/>
    <mergeCell ref="D277:E277"/>
    <mergeCell ref="G265:H265"/>
    <mergeCell ref="M265:N265"/>
    <mergeCell ref="G295:H295"/>
    <mergeCell ref="I295:J295"/>
    <mergeCell ref="I291:J291"/>
    <mergeCell ref="I293:J293"/>
    <mergeCell ref="U264:V264"/>
    <mergeCell ref="S264:T264"/>
    <mergeCell ref="G264:H264"/>
    <mergeCell ref="C288:F290"/>
    <mergeCell ref="I259:J259"/>
    <mergeCell ref="K262:L262"/>
    <mergeCell ref="A338:U338"/>
    <mergeCell ref="G289:J289"/>
    <mergeCell ref="K289:N289"/>
    <mergeCell ref="I296:J296"/>
    <mergeCell ref="K290:L290"/>
    <mergeCell ref="K291:L291"/>
    <mergeCell ref="K292:L292"/>
    <mergeCell ref="K294:L294"/>
    <mergeCell ref="I290:J290"/>
    <mergeCell ref="I292:J292"/>
    <mergeCell ref="S291:T291"/>
    <mergeCell ref="U291:V291"/>
    <mergeCell ref="I294:J294"/>
    <mergeCell ref="G290:H290"/>
    <mergeCell ref="G291:H291"/>
    <mergeCell ref="K295:L295"/>
    <mergeCell ref="S297:T297"/>
    <mergeCell ref="S292:T292"/>
    <mergeCell ref="A324:Y333"/>
    <mergeCell ref="M292:N292"/>
    <mergeCell ref="M293:N293"/>
    <mergeCell ref="M294:N294"/>
    <mergeCell ref="O290:P290"/>
    <mergeCell ref="Q290:R290"/>
    <mergeCell ref="M343:O344"/>
    <mergeCell ref="D351:E351"/>
    <mergeCell ref="F351:G351"/>
    <mergeCell ref="H351:I351"/>
    <mergeCell ref="M351:O351"/>
    <mergeCell ref="A343:C344"/>
    <mergeCell ref="G263:H263"/>
    <mergeCell ref="I263:J263"/>
    <mergeCell ref="K263:L263"/>
    <mergeCell ref="H346:I346"/>
    <mergeCell ref="H347:I347"/>
    <mergeCell ref="H348:I348"/>
    <mergeCell ref="H349:I349"/>
    <mergeCell ref="H350:I350"/>
    <mergeCell ref="A342:I342"/>
    <mergeCell ref="D348:E348"/>
    <mergeCell ref="D346:E346"/>
    <mergeCell ref="F346:G346"/>
    <mergeCell ref="D349:E349"/>
    <mergeCell ref="F349:G349"/>
    <mergeCell ref="F347:G347"/>
    <mergeCell ref="D350:E350"/>
    <mergeCell ref="F350:G350"/>
    <mergeCell ref="D347:E347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D149:K149"/>
    <mergeCell ref="K166:L166"/>
    <mergeCell ref="C382:F382"/>
    <mergeCell ref="M349:O349"/>
    <mergeCell ref="M348:O348"/>
    <mergeCell ref="A350:C350"/>
    <mergeCell ref="A349:C349"/>
    <mergeCell ref="A348:C348"/>
    <mergeCell ref="A351:C351"/>
    <mergeCell ref="G369:I369"/>
    <mergeCell ref="G373:I373"/>
    <mergeCell ref="J370:L370"/>
    <mergeCell ref="M371:O371"/>
    <mergeCell ref="G375:I375"/>
    <mergeCell ref="J375:L375"/>
    <mergeCell ref="M375:O375"/>
    <mergeCell ref="G372:I372"/>
    <mergeCell ref="M350:O350"/>
    <mergeCell ref="C381:F381"/>
    <mergeCell ref="G379:U379"/>
    <mergeCell ref="G380:I380"/>
    <mergeCell ref="J380:L380"/>
    <mergeCell ref="M380:O380"/>
    <mergeCell ref="J371:L371"/>
    <mergeCell ref="C372:F372"/>
    <mergeCell ref="T346:U346"/>
    <mergeCell ref="S368:U368"/>
    <mergeCell ref="S371:U371"/>
    <mergeCell ref="S375:U375"/>
    <mergeCell ref="J369:L369"/>
    <mergeCell ref="S374:U374"/>
    <mergeCell ref="P371:R371"/>
    <mergeCell ref="P349:Q349"/>
    <mergeCell ref="P345:Q345"/>
    <mergeCell ref="M345:O345"/>
    <mergeCell ref="T345:U345"/>
    <mergeCell ref="P351:Q351"/>
    <mergeCell ref="R351:S351"/>
    <mergeCell ref="T351:U351"/>
    <mergeCell ref="R345:S345"/>
    <mergeCell ref="G367:U367"/>
    <mergeCell ref="M369:O369"/>
    <mergeCell ref="P369:R369"/>
    <mergeCell ref="S369:U369"/>
    <mergeCell ref="G368:I368"/>
    <mergeCell ref="P348:Q348"/>
    <mergeCell ref="R348:S348"/>
    <mergeCell ref="M368:O368"/>
    <mergeCell ref="S380:U380"/>
    <mergeCell ref="P375:R375"/>
    <mergeCell ref="P370:R370"/>
    <mergeCell ref="M381:O381"/>
    <mergeCell ref="J381:L381"/>
    <mergeCell ref="S381:U381"/>
    <mergeCell ref="C371:F371"/>
    <mergeCell ref="G371:I371"/>
    <mergeCell ref="P380:R380"/>
    <mergeCell ref="C373:F373"/>
    <mergeCell ref="C374:F374"/>
    <mergeCell ref="G374:I374"/>
    <mergeCell ref="G370:I370"/>
    <mergeCell ref="M372:O372"/>
    <mergeCell ref="M370:O370"/>
    <mergeCell ref="J373:L373"/>
    <mergeCell ref="M373:O373"/>
    <mergeCell ref="P381:R381"/>
    <mergeCell ref="P374:R374"/>
    <mergeCell ref="P373:R373"/>
    <mergeCell ref="P372:R372"/>
    <mergeCell ref="G381:I381"/>
    <mergeCell ref="C369:F369"/>
    <mergeCell ref="F348:G348"/>
    <mergeCell ref="A345:C345"/>
    <mergeCell ref="C367:F368"/>
    <mergeCell ref="D343:E344"/>
    <mergeCell ref="K264:L264"/>
    <mergeCell ref="D312:E312"/>
    <mergeCell ref="F343:G344"/>
    <mergeCell ref="A346:C346"/>
    <mergeCell ref="K265:L265"/>
    <mergeCell ref="C291:F291"/>
    <mergeCell ref="C292:F292"/>
    <mergeCell ref="C293:F293"/>
    <mergeCell ref="C294:F294"/>
    <mergeCell ref="C295:F295"/>
    <mergeCell ref="C296:F296"/>
    <mergeCell ref="C297:F297"/>
    <mergeCell ref="A299:Z299"/>
    <mergeCell ref="A362:Z362"/>
    <mergeCell ref="R347:S347"/>
    <mergeCell ref="T347:U347"/>
    <mergeCell ref="T348:U348"/>
    <mergeCell ref="T349:U349"/>
    <mergeCell ref="J368:L368"/>
    <mergeCell ref="M383:O383"/>
    <mergeCell ref="P383:R383"/>
    <mergeCell ref="B410:I410"/>
    <mergeCell ref="B411:I411"/>
    <mergeCell ref="C385:F385"/>
    <mergeCell ref="G385:I385"/>
    <mergeCell ref="J385:L385"/>
    <mergeCell ref="M409:O409"/>
    <mergeCell ref="P409:R409"/>
    <mergeCell ref="A404:Y405"/>
    <mergeCell ref="J387:L387"/>
    <mergeCell ref="J386:L386"/>
    <mergeCell ref="P384:R384"/>
    <mergeCell ref="G384:I384"/>
    <mergeCell ref="J384:L384"/>
    <mergeCell ref="M384:O384"/>
    <mergeCell ref="C387:F387"/>
    <mergeCell ref="C383:F383"/>
    <mergeCell ref="S385:U385"/>
    <mergeCell ref="S386:U386"/>
    <mergeCell ref="S410:U410"/>
    <mergeCell ref="C384:F384"/>
    <mergeCell ref="P387:R387"/>
    <mergeCell ref="M386:O386"/>
    <mergeCell ref="K165:L165"/>
    <mergeCell ref="L112:M112"/>
    <mergeCell ref="L113:M113"/>
    <mergeCell ref="L114:M114"/>
    <mergeCell ref="L123:M123"/>
    <mergeCell ref="C263:F263"/>
    <mergeCell ref="C265:F265"/>
    <mergeCell ref="C262:F262"/>
    <mergeCell ref="C264:F264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5:J265"/>
    <mergeCell ref="G258:H258"/>
    <mergeCell ref="I258:J258"/>
    <mergeCell ref="K258:L258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5:F225"/>
    <mergeCell ref="C256:F258"/>
    <mergeCell ref="C259:F259"/>
    <mergeCell ref="O257:R257"/>
    <mergeCell ref="M258:N258"/>
    <mergeCell ref="O258:P258"/>
    <mergeCell ref="Q258:R258"/>
    <mergeCell ref="P233:R233"/>
    <mergeCell ref="P237:R237"/>
    <mergeCell ref="D235:F235"/>
    <mergeCell ref="G235:I235"/>
    <mergeCell ref="J235:L235"/>
    <mergeCell ref="M237:O237"/>
    <mergeCell ref="M235:O235"/>
    <mergeCell ref="M236:O236"/>
    <mergeCell ref="P235:R235"/>
    <mergeCell ref="P236:R236"/>
    <mergeCell ref="D237:F237"/>
    <mergeCell ref="G259:H259"/>
    <mergeCell ref="P225:R225"/>
    <mergeCell ref="G225:I225"/>
    <mergeCell ref="J225:L225"/>
    <mergeCell ref="M225:O225"/>
    <mergeCell ref="G237:I237"/>
    <mergeCell ref="U262:V262"/>
    <mergeCell ref="S262:T262"/>
    <mergeCell ref="Q262:R262"/>
    <mergeCell ref="O262:P262"/>
    <mergeCell ref="M262:N262"/>
    <mergeCell ref="U260:V260"/>
    <mergeCell ref="S260:T260"/>
    <mergeCell ref="Q260:R260"/>
    <mergeCell ref="O260:P260"/>
    <mergeCell ref="M260:N260"/>
    <mergeCell ref="K260:L260"/>
    <mergeCell ref="I260:J260"/>
    <mergeCell ref="G260:H260"/>
    <mergeCell ref="U259:V259"/>
    <mergeCell ref="S259:T259"/>
    <mergeCell ref="Q259:R259"/>
    <mergeCell ref="O259:P259"/>
    <mergeCell ref="M259:N259"/>
    <mergeCell ref="K259:L259"/>
    <mergeCell ref="D226:F226"/>
    <mergeCell ref="G226:I226"/>
    <mergeCell ref="J226:L226"/>
    <mergeCell ref="M226:O226"/>
    <mergeCell ref="P226:R226"/>
    <mergeCell ref="C260:F260"/>
    <mergeCell ref="C261:F261"/>
    <mergeCell ref="J237:L237"/>
    <mergeCell ref="G232:R232"/>
    <mergeCell ref="D234:F234"/>
    <mergeCell ref="G234:I234"/>
    <mergeCell ref="J234:L234"/>
    <mergeCell ref="M234:O234"/>
    <mergeCell ref="P234:R234"/>
    <mergeCell ref="M233:O233"/>
    <mergeCell ref="D228:F228"/>
    <mergeCell ref="G228:I228"/>
    <mergeCell ref="J228:L228"/>
    <mergeCell ref="M228:O228"/>
    <mergeCell ref="K261:L261"/>
    <mergeCell ref="I261:J261"/>
    <mergeCell ref="G261:H261"/>
    <mergeCell ref="G257:J257"/>
    <mergeCell ref="G256:V256"/>
    <mergeCell ref="B409:I409"/>
    <mergeCell ref="B408:I408"/>
    <mergeCell ref="O295:P295"/>
    <mergeCell ref="M295:N295"/>
    <mergeCell ref="U297:V297"/>
    <mergeCell ref="S373:U373"/>
    <mergeCell ref="S370:U370"/>
    <mergeCell ref="R349:S349"/>
    <mergeCell ref="P350:Q350"/>
    <mergeCell ref="R350:S350"/>
    <mergeCell ref="A353:Y360"/>
    <mergeCell ref="S372:U372"/>
    <mergeCell ref="A347:C347"/>
    <mergeCell ref="A364:U364"/>
    <mergeCell ref="T350:U350"/>
    <mergeCell ref="M346:O346"/>
    <mergeCell ref="P346:Q346"/>
    <mergeCell ref="C370:F370"/>
    <mergeCell ref="J372:L372"/>
    <mergeCell ref="G383:I383"/>
    <mergeCell ref="J383:L383"/>
    <mergeCell ref="J382:L382"/>
    <mergeCell ref="M382:O382"/>
    <mergeCell ref="P385:R385"/>
    <mergeCell ref="I262:J262"/>
    <mergeCell ref="G262:H262"/>
    <mergeCell ref="P382:R382"/>
    <mergeCell ref="S382:U382"/>
    <mergeCell ref="S384:U384"/>
    <mergeCell ref="P386:R386"/>
    <mergeCell ref="M385:O385"/>
    <mergeCell ref="M58:N58"/>
    <mergeCell ref="O58:P58"/>
    <mergeCell ref="Q58:R58"/>
    <mergeCell ref="U258:V258"/>
    <mergeCell ref="S258:T258"/>
    <mergeCell ref="S257:V257"/>
    <mergeCell ref="U261:V261"/>
    <mergeCell ref="S261:T261"/>
    <mergeCell ref="Q261:R261"/>
    <mergeCell ref="O261:P261"/>
    <mergeCell ref="M261:N261"/>
    <mergeCell ref="R346:S346"/>
    <mergeCell ref="M347:O347"/>
    <mergeCell ref="P347:Q347"/>
    <mergeCell ref="U263:V263"/>
    <mergeCell ref="S263:T263"/>
    <mergeCell ref="Q263:R263"/>
    <mergeCell ref="O263:P263"/>
    <mergeCell ref="M263:N263"/>
    <mergeCell ref="S387:U387"/>
    <mergeCell ref="P368:R368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7:O387"/>
    <mergeCell ref="O57:P57"/>
    <mergeCell ref="Q57:R57"/>
    <mergeCell ref="G46:N47"/>
    <mergeCell ref="O46:P47"/>
    <mergeCell ref="G382:I382"/>
    <mergeCell ref="A494:X494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7147</v>
      </c>
      <c r="B6" t="s">
        <v>54</v>
      </c>
      <c r="C6" t="s">
        <v>68</v>
      </c>
      <c r="D6">
        <v>1</v>
      </c>
    </row>
    <row r="7" spans="1:4" x14ac:dyDescent="0.25">
      <c r="A7">
        <v>71</v>
      </c>
      <c r="B7" t="s">
        <v>54</v>
      </c>
      <c r="C7" t="s">
        <v>93</v>
      </c>
      <c r="D7">
        <v>2</v>
      </c>
    </row>
    <row r="8" spans="1:4" x14ac:dyDescent="0.25">
      <c r="A8">
        <v>54</v>
      </c>
      <c r="B8" t="s">
        <v>54</v>
      </c>
      <c r="C8" t="s">
        <v>67</v>
      </c>
      <c r="D8">
        <v>3</v>
      </c>
    </row>
    <row r="9" spans="1:4" x14ac:dyDescent="0.25">
      <c r="A9">
        <v>5</v>
      </c>
      <c r="B9" t="s">
        <v>54</v>
      </c>
      <c r="C9" t="s">
        <v>92</v>
      </c>
      <c r="D9">
        <v>4</v>
      </c>
    </row>
    <row r="10" spans="1:4" x14ac:dyDescent="0.25">
      <c r="A10">
        <v>3043</v>
      </c>
      <c r="B10" t="s">
        <v>55</v>
      </c>
      <c r="C10" t="s">
        <v>68</v>
      </c>
      <c r="D10">
        <v>1</v>
      </c>
    </row>
    <row r="11" spans="1:4" x14ac:dyDescent="0.25">
      <c r="A11">
        <v>11</v>
      </c>
      <c r="B11" t="s">
        <v>55</v>
      </c>
      <c r="C11" t="s">
        <v>93</v>
      </c>
      <c r="D11">
        <v>2</v>
      </c>
    </row>
    <row r="12" spans="1:4" x14ac:dyDescent="0.25">
      <c r="A12">
        <v>74</v>
      </c>
      <c r="B12" t="s">
        <v>55</v>
      </c>
      <c r="C12" t="s">
        <v>67</v>
      </c>
      <c r="D12">
        <v>3</v>
      </c>
    </row>
    <row r="13" spans="1:4" x14ac:dyDescent="0.25">
      <c r="A13">
        <v>12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1</v>
      </c>
      <c r="D2">
        <v>4</v>
      </c>
      <c r="E2">
        <v>0</v>
      </c>
      <c r="F2">
        <v>82</v>
      </c>
      <c r="G2">
        <v>144</v>
      </c>
    </row>
    <row r="3" spans="1:7" x14ac:dyDescent="0.25">
      <c r="A3">
        <v>2</v>
      </c>
      <c r="B3" t="s">
        <v>126</v>
      </c>
      <c r="C3">
        <v>0</v>
      </c>
      <c r="D3">
        <v>3</v>
      </c>
      <c r="E3">
        <v>0</v>
      </c>
      <c r="F3">
        <v>19</v>
      </c>
      <c r="G3">
        <v>7</v>
      </c>
    </row>
    <row r="4" spans="1:7" x14ac:dyDescent="0.25">
      <c r="A4">
        <v>3</v>
      </c>
      <c r="B4" t="s">
        <v>138</v>
      </c>
      <c r="C4">
        <v>0</v>
      </c>
      <c r="D4">
        <v>0</v>
      </c>
      <c r="E4">
        <v>0</v>
      </c>
      <c r="F4">
        <v>12</v>
      </c>
      <c r="G4">
        <v>6</v>
      </c>
    </row>
    <row r="5" spans="1:7" x14ac:dyDescent="0.25">
      <c r="A5">
        <v>4</v>
      </c>
      <c r="B5" t="s">
        <v>158</v>
      </c>
      <c r="C5">
        <v>11</v>
      </c>
      <c r="D5">
        <v>0</v>
      </c>
      <c r="E5">
        <v>0</v>
      </c>
      <c r="F5">
        <v>0</v>
      </c>
      <c r="G5">
        <v>0</v>
      </c>
    </row>
    <row r="6" spans="1:7" x14ac:dyDescent="0.25">
      <c r="A6">
        <v>5</v>
      </c>
      <c r="B6" t="s">
        <v>160</v>
      </c>
      <c r="C6">
        <v>0</v>
      </c>
      <c r="D6">
        <v>1</v>
      </c>
      <c r="E6">
        <v>0</v>
      </c>
      <c r="F6">
        <v>1</v>
      </c>
      <c r="G6">
        <v>9</v>
      </c>
    </row>
    <row r="7" spans="1:7" x14ac:dyDescent="0.25">
      <c r="A7">
        <v>6</v>
      </c>
      <c r="B7" t="s">
        <v>105</v>
      </c>
      <c r="C7">
        <v>7</v>
      </c>
      <c r="D7">
        <v>0</v>
      </c>
      <c r="E7">
        <v>0</v>
      </c>
      <c r="F7">
        <v>25</v>
      </c>
      <c r="G7">
        <v>27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63</v>
      </c>
      <c r="D1" t="s">
        <v>64</v>
      </c>
      <c r="E1" t="s">
        <v>65</v>
      </c>
      <c r="F1" t="s">
        <v>74</v>
      </c>
      <c r="G1" t="s">
        <v>66</v>
      </c>
    </row>
    <row r="2" spans="1:7" x14ac:dyDescent="0.25">
      <c r="A2">
        <v>1</v>
      </c>
      <c r="B2" t="s">
        <v>127</v>
      </c>
      <c r="C2">
        <v>7</v>
      </c>
      <c r="D2">
        <v>56</v>
      </c>
      <c r="E2">
        <v>4</v>
      </c>
      <c r="F2">
        <v>680</v>
      </c>
      <c r="G2">
        <v>1002</v>
      </c>
    </row>
    <row r="3" spans="1:7" x14ac:dyDescent="0.25">
      <c r="A3">
        <v>2</v>
      </c>
      <c r="B3" t="s">
        <v>126</v>
      </c>
      <c r="C3">
        <v>2</v>
      </c>
      <c r="D3">
        <v>10</v>
      </c>
      <c r="E3">
        <v>0</v>
      </c>
      <c r="F3">
        <v>238</v>
      </c>
      <c r="G3">
        <v>64</v>
      </c>
    </row>
    <row r="4" spans="1:7" x14ac:dyDescent="0.25">
      <c r="A4">
        <v>3</v>
      </c>
      <c r="B4" t="s">
        <v>138</v>
      </c>
      <c r="C4">
        <v>7</v>
      </c>
      <c r="D4">
        <v>11</v>
      </c>
      <c r="E4">
        <v>0</v>
      </c>
      <c r="F4">
        <v>52</v>
      </c>
      <c r="G4">
        <v>21</v>
      </c>
    </row>
    <row r="5" spans="1:7" x14ac:dyDescent="0.25">
      <c r="A5">
        <v>4</v>
      </c>
      <c r="B5" t="s">
        <v>165</v>
      </c>
      <c r="C5">
        <v>0</v>
      </c>
      <c r="D5">
        <v>0</v>
      </c>
      <c r="E5">
        <v>0</v>
      </c>
      <c r="F5">
        <v>25</v>
      </c>
      <c r="G5">
        <v>26</v>
      </c>
    </row>
    <row r="6" spans="1:7" x14ac:dyDescent="0.25">
      <c r="A6">
        <v>5</v>
      </c>
      <c r="B6" t="s">
        <v>160</v>
      </c>
      <c r="C6">
        <v>1</v>
      </c>
      <c r="D6">
        <v>3</v>
      </c>
      <c r="E6">
        <v>0</v>
      </c>
      <c r="F6">
        <v>1</v>
      </c>
      <c r="G6">
        <v>42</v>
      </c>
    </row>
    <row r="7" spans="1:7" x14ac:dyDescent="0.25">
      <c r="A7">
        <v>6</v>
      </c>
      <c r="B7" t="s">
        <v>105</v>
      </c>
      <c r="C7">
        <v>81</v>
      </c>
      <c r="D7">
        <v>20</v>
      </c>
      <c r="E7">
        <v>0</v>
      </c>
      <c r="F7">
        <v>201</v>
      </c>
      <c r="G7">
        <v>168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109</v>
      </c>
      <c r="B1" t="s">
        <v>9</v>
      </c>
      <c r="C1" t="s">
        <v>110</v>
      </c>
    </row>
    <row r="2" spans="1:3" x14ac:dyDescent="0.25">
      <c r="A2">
        <v>1286</v>
      </c>
      <c r="B2" t="s">
        <v>111</v>
      </c>
      <c r="C2" t="s">
        <v>166</v>
      </c>
    </row>
    <row r="3" spans="1:3" x14ac:dyDescent="0.25">
      <c r="A3">
        <v>1283</v>
      </c>
      <c r="B3" t="s">
        <v>111</v>
      </c>
      <c r="C3" t="s">
        <v>167</v>
      </c>
    </row>
    <row r="4" spans="1:3" x14ac:dyDescent="0.25">
      <c r="A4">
        <v>1291</v>
      </c>
      <c r="B4" t="s">
        <v>111</v>
      </c>
      <c r="C4" t="s">
        <v>168</v>
      </c>
    </row>
    <row r="5" spans="1:3" x14ac:dyDescent="0.25">
      <c r="A5">
        <v>1308</v>
      </c>
      <c r="B5" t="s">
        <v>111</v>
      </c>
      <c r="C5" t="s">
        <v>169</v>
      </c>
    </row>
    <row r="6" spans="1:3" x14ac:dyDescent="0.25">
      <c r="A6">
        <v>1284</v>
      </c>
      <c r="B6" t="s">
        <v>111</v>
      </c>
      <c r="C6" t="s">
        <v>170</v>
      </c>
    </row>
    <row r="7" spans="1:3" x14ac:dyDescent="0.25">
      <c r="A7">
        <v>1680</v>
      </c>
      <c r="B7" t="s">
        <v>5</v>
      </c>
      <c r="C7" t="s">
        <v>166</v>
      </c>
    </row>
    <row r="8" spans="1:3" x14ac:dyDescent="0.25">
      <c r="A8">
        <v>1688</v>
      </c>
      <c r="B8" t="s">
        <v>5</v>
      </c>
      <c r="C8" t="s">
        <v>167</v>
      </c>
    </row>
    <row r="9" spans="1:3" x14ac:dyDescent="0.25">
      <c r="A9">
        <v>1706</v>
      </c>
      <c r="B9" t="s">
        <v>5</v>
      </c>
      <c r="C9" t="s">
        <v>168</v>
      </c>
    </row>
    <row r="10" spans="1:3" x14ac:dyDescent="0.25">
      <c r="A10">
        <v>1695</v>
      </c>
      <c r="B10" t="s">
        <v>5</v>
      </c>
      <c r="C10" t="s">
        <v>169</v>
      </c>
    </row>
    <row r="11" spans="1:3" x14ac:dyDescent="0.25">
      <c r="A11">
        <v>1687</v>
      </c>
      <c r="B11" t="s">
        <v>5</v>
      </c>
      <c r="C11" t="s">
        <v>170</v>
      </c>
    </row>
    <row r="12" spans="1:3" x14ac:dyDescent="0.25">
      <c r="A12">
        <v>41</v>
      </c>
      <c r="B12" t="s">
        <v>6</v>
      </c>
      <c r="C12" t="s">
        <v>166</v>
      </c>
    </row>
    <row r="13" spans="1:3" x14ac:dyDescent="0.25">
      <c r="A13">
        <v>76</v>
      </c>
      <c r="B13" t="s">
        <v>6</v>
      </c>
      <c r="C13" t="s">
        <v>167</v>
      </c>
    </row>
    <row r="14" spans="1:3" x14ac:dyDescent="0.25">
      <c r="A14">
        <v>53</v>
      </c>
      <c r="B14" t="s">
        <v>6</v>
      </c>
      <c r="C14" t="s">
        <v>168</v>
      </c>
    </row>
    <row r="15" spans="1:3" x14ac:dyDescent="0.25">
      <c r="A15">
        <v>62</v>
      </c>
      <c r="B15" t="s">
        <v>6</v>
      </c>
      <c r="C15" t="s">
        <v>169</v>
      </c>
    </row>
    <row r="16" spans="1:3" x14ac:dyDescent="0.25">
      <c r="A16">
        <v>81</v>
      </c>
      <c r="B16" t="s">
        <v>6</v>
      </c>
      <c r="C16" t="s">
        <v>170</v>
      </c>
    </row>
    <row r="17" spans="1:3" x14ac:dyDescent="0.25">
      <c r="A17">
        <v>42</v>
      </c>
      <c r="B17" t="s">
        <v>7</v>
      </c>
      <c r="C17" t="s">
        <v>166</v>
      </c>
    </row>
    <row r="18" spans="1:3" x14ac:dyDescent="0.25">
      <c r="A18">
        <v>49</v>
      </c>
      <c r="B18" t="s">
        <v>7</v>
      </c>
      <c r="C18" t="s">
        <v>167</v>
      </c>
    </row>
    <row r="19" spans="1:3" x14ac:dyDescent="0.25">
      <c r="A19">
        <v>51</v>
      </c>
      <c r="B19" t="s">
        <v>7</v>
      </c>
      <c r="C19" t="s">
        <v>168</v>
      </c>
    </row>
    <row r="20" spans="1:3" x14ac:dyDescent="0.25">
      <c r="A20">
        <v>91</v>
      </c>
      <c r="B20" t="s">
        <v>7</v>
      </c>
      <c r="C20" t="s">
        <v>169</v>
      </c>
    </row>
    <row r="21" spans="1:3" x14ac:dyDescent="0.25">
      <c r="A21" s="2">
        <v>39</v>
      </c>
      <c r="B21" s="2" t="s">
        <v>7</v>
      </c>
      <c r="C21" s="2" t="s">
        <v>170</v>
      </c>
    </row>
    <row r="22" spans="1:3" x14ac:dyDescent="0.25">
      <c r="A22" s="2">
        <v>2</v>
      </c>
      <c r="B22" s="2" t="s">
        <v>136</v>
      </c>
      <c r="C22" s="2" t="s">
        <v>166</v>
      </c>
    </row>
    <row r="23" spans="1:3" x14ac:dyDescent="0.25">
      <c r="A23" s="2">
        <v>2</v>
      </c>
      <c r="B23" s="2" t="s">
        <v>136</v>
      </c>
      <c r="C23" s="2" t="s">
        <v>167</v>
      </c>
    </row>
    <row r="24" spans="1:3" x14ac:dyDescent="0.25">
      <c r="A24" s="2">
        <v>2</v>
      </c>
      <c r="B24" s="2" t="s">
        <v>136</v>
      </c>
      <c r="C24" s="2" t="s">
        <v>168</v>
      </c>
    </row>
    <row r="25" spans="1:3" x14ac:dyDescent="0.25">
      <c r="A25" s="2">
        <v>2</v>
      </c>
      <c r="B25" s="2" t="s">
        <v>136</v>
      </c>
      <c r="C25" s="2" t="s">
        <v>169</v>
      </c>
    </row>
    <row r="26" spans="1:3" x14ac:dyDescent="0.25">
      <c r="A26" s="2">
        <v>2</v>
      </c>
      <c r="B26" s="2" t="s">
        <v>136</v>
      </c>
      <c r="C26" s="2" t="s">
        <v>170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2214</v>
      </c>
      <c r="C2" t="s">
        <v>37</v>
      </c>
    </row>
    <row r="3" spans="1:3" x14ac:dyDescent="0.25">
      <c r="A3" t="s">
        <v>115</v>
      </c>
      <c r="B3">
        <v>11048</v>
      </c>
      <c r="C3" t="s">
        <v>37</v>
      </c>
    </row>
    <row r="4" spans="1:3" x14ac:dyDescent="0.25">
      <c r="A4" t="s">
        <v>116</v>
      </c>
      <c r="B4">
        <v>767</v>
      </c>
      <c r="C4" t="s">
        <v>37</v>
      </c>
    </row>
    <row r="5" spans="1:3" x14ac:dyDescent="0.25">
      <c r="A5" t="s">
        <v>33</v>
      </c>
      <c r="B5">
        <v>17111</v>
      </c>
      <c r="C5" t="s">
        <v>37</v>
      </c>
    </row>
    <row r="6" spans="1:3" x14ac:dyDescent="0.25">
      <c r="A6" t="s">
        <v>114</v>
      </c>
      <c r="B6">
        <v>95</v>
      </c>
      <c r="C6" t="s">
        <v>24</v>
      </c>
    </row>
    <row r="7" spans="1:3" x14ac:dyDescent="0.25">
      <c r="A7" t="s">
        <v>115</v>
      </c>
      <c r="B7">
        <v>144</v>
      </c>
      <c r="C7" t="s">
        <v>24</v>
      </c>
    </row>
    <row r="8" spans="1:3" x14ac:dyDescent="0.25">
      <c r="A8" t="s">
        <v>116</v>
      </c>
      <c r="B8">
        <v>35</v>
      </c>
      <c r="C8" t="s">
        <v>24</v>
      </c>
    </row>
    <row r="9" spans="1:3" x14ac:dyDescent="0.25">
      <c r="A9" t="s">
        <v>33</v>
      </c>
      <c r="B9">
        <v>196</v>
      </c>
      <c r="C9" t="s">
        <v>24</v>
      </c>
    </row>
    <row r="10" spans="1:3" x14ac:dyDescent="0.25">
      <c r="A10" t="s">
        <v>114</v>
      </c>
      <c r="B10">
        <v>205</v>
      </c>
      <c r="C10" t="s">
        <v>38</v>
      </c>
    </row>
    <row r="11" spans="1:3" x14ac:dyDescent="0.25">
      <c r="A11" t="s">
        <v>115</v>
      </c>
      <c r="B11">
        <v>1142</v>
      </c>
      <c r="C11" t="s">
        <v>38</v>
      </c>
    </row>
    <row r="12" spans="1:3" x14ac:dyDescent="0.25">
      <c r="A12" t="s">
        <v>116</v>
      </c>
      <c r="B12">
        <v>58</v>
      </c>
      <c r="C12" t="s">
        <v>38</v>
      </c>
    </row>
    <row r="13" spans="1:3" x14ac:dyDescent="0.25">
      <c r="A13" t="s">
        <v>33</v>
      </c>
      <c r="B13">
        <v>1240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516</v>
      </c>
      <c r="B2" t="s">
        <v>137</v>
      </c>
      <c r="C2" t="s">
        <v>3</v>
      </c>
      <c r="D2">
        <v>1</v>
      </c>
    </row>
    <row r="3" spans="1:4" x14ac:dyDescent="0.25">
      <c r="A3">
        <v>568</v>
      </c>
      <c r="B3" t="s">
        <v>137</v>
      </c>
      <c r="C3" t="s">
        <v>80</v>
      </c>
      <c r="D3">
        <v>1</v>
      </c>
    </row>
    <row r="4" spans="1:4" x14ac:dyDescent="0.25">
      <c r="A4">
        <v>70</v>
      </c>
      <c r="B4" t="s">
        <v>171</v>
      </c>
      <c r="C4" t="s">
        <v>3</v>
      </c>
      <c r="D4">
        <v>2</v>
      </c>
    </row>
    <row r="5" spans="1:4" x14ac:dyDescent="0.25">
      <c r="A5">
        <v>179</v>
      </c>
      <c r="B5" t="s">
        <v>171</v>
      </c>
      <c r="C5" t="s">
        <v>80</v>
      </c>
      <c r="D5">
        <v>2</v>
      </c>
    </row>
    <row r="6" spans="1:4" x14ac:dyDescent="0.25">
      <c r="A6">
        <v>20</v>
      </c>
      <c r="B6" t="s">
        <v>172</v>
      </c>
      <c r="C6" t="s">
        <v>3</v>
      </c>
      <c r="D6">
        <v>3</v>
      </c>
    </row>
    <row r="7" spans="1:4" x14ac:dyDescent="0.25">
      <c r="A7">
        <v>29</v>
      </c>
      <c r="B7" t="s">
        <v>172</v>
      </c>
      <c r="C7" t="s">
        <v>80</v>
      </c>
      <c r="D7">
        <v>3</v>
      </c>
    </row>
    <row r="8" spans="1:4" x14ac:dyDescent="0.25">
      <c r="A8">
        <v>1</v>
      </c>
      <c r="B8" t="s">
        <v>173</v>
      </c>
      <c r="C8" t="s">
        <v>3</v>
      </c>
      <c r="D8">
        <v>4</v>
      </c>
    </row>
    <row r="9" spans="1:4" x14ac:dyDescent="0.25">
      <c r="A9">
        <v>1</v>
      </c>
      <c r="B9" t="s">
        <v>173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20589</v>
      </c>
      <c r="C2" t="s">
        <v>37</v>
      </c>
    </row>
    <row r="3" spans="1:3" x14ac:dyDescent="0.25">
      <c r="A3" t="s">
        <v>115</v>
      </c>
      <c r="B3">
        <v>94666</v>
      </c>
      <c r="C3" t="s">
        <v>37</v>
      </c>
    </row>
    <row r="4" spans="1:3" x14ac:dyDescent="0.25">
      <c r="A4" t="s">
        <v>116</v>
      </c>
      <c r="B4">
        <v>6309</v>
      </c>
      <c r="C4" t="s">
        <v>37</v>
      </c>
    </row>
    <row r="5" spans="1:3" x14ac:dyDescent="0.25">
      <c r="A5" t="s">
        <v>33</v>
      </c>
      <c r="B5">
        <v>147825</v>
      </c>
      <c r="C5" t="s">
        <v>37</v>
      </c>
    </row>
    <row r="6" spans="1:3" x14ac:dyDescent="0.25">
      <c r="A6" t="s">
        <v>114</v>
      </c>
      <c r="B6">
        <v>699</v>
      </c>
      <c r="C6" t="s">
        <v>24</v>
      </c>
    </row>
    <row r="7" spans="1:3" x14ac:dyDescent="0.25">
      <c r="A7" t="s">
        <v>115</v>
      </c>
      <c r="B7">
        <v>1094</v>
      </c>
      <c r="C7" t="s">
        <v>24</v>
      </c>
    </row>
    <row r="8" spans="1:3" x14ac:dyDescent="0.25">
      <c r="A8" t="s">
        <v>116</v>
      </c>
      <c r="B8">
        <v>292</v>
      </c>
      <c r="C8" t="s">
        <v>24</v>
      </c>
    </row>
    <row r="9" spans="1:3" x14ac:dyDescent="0.25">
      <c r="A9" t="s">
        <v>33</v>
      </c>
      <c r="B9">
        <v>1652</v>
      </c>
      <c r="C9" t="s">
        <v>24</v>
      </c>
    </row>
    <row r="10" spans="1:3" x14ac:dyDescent="0.25">
      <c r="A10" t="s">
        <v>114</v>
      </c>
      <c r="B10">
        <v>1788</v>
      </c>
      <c r="C10" t="s">
        <v>38</v>
      </c>
    </row>
    <row r="11" spans="1:3" x14ac:dyDescent="0.25">
      <c r="A11" t="s">
        <v>115</v>
      </c>
      <c r="B11">
        <v>10128</v>
      </c>
      <c r="C11" t="s">
        <v>38</v>
      </c>
    </row>
    <row r="12" spans="1:3" x14ac:dyDescent="0.25">
      <c r="A12" t="s">
        <v>116</v>
      </c>
      <c r="B12">
        <v>535</v>
      </c>
      <c r="C12" t="s">
        <v>38</v>
      </c>
    </row>
    <row r="13" spans="1:3" x14ac:dyDescent="0.25">
      <c r="A13" t="s">
        <v>33</v>
      </c>
      <c r="B13">
        <v>11401</v>
      </c>
      <c r="C13" t="s">
        <v>38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4589</v>
      </c>
      <c r="B2" t="s">
        <v>137</v>
      </c>
      <c r="C2" t="s">
        <v>3</v>
      </c>
      <c r="D2">
        <v>1</v>
      </c>
    </row>
    <row r="3" spans="1:4" x14ac:dyDescent="0.25">
      <c r="A3">
        <v>4887</v>
      </c>
      <c r="B3" t="s">
        <v>137</v>
      </c>
      <c r="C3" t="s">
        <v>80</v>
      </c>
      <c r="D3">
        <v>1</v>
      </c>
    </row>
    <row r="4" spans="1:4" x14ac:dyDescent="0.25">
      <c r="A4">
        <v>548</v>
      </c>
      <c r="B4" t="s">
        <v>171</v>
      </c>
      <c r="C4" t="s">
        <v>3</v>
      </c>
      <c r="D4">
        <v>2</v>
      </c>
    </row>
    <row r="5" spans="1:4" x14ac:dyDescent="0.25">
      <c r="A5">
        <v>1163</v>
      </c>
      <c r="B5" t="s">
        <v>171</v>
      </c>
      <c r="C5" t="s">
        <v>80</v>
      </c>
      <c r="D5">
        <v>2</v>
      </c>
    </row>
    <row r="6" spans="1:4" x14ac:dyDescent="0.25">
      <c r="A6">
        <v>204</v>
      </c>
      <c r="B6" t="s">
        <v>172</v>
      </c>
      <c r="C6" t="s">
        <v>3</v>
      </c>
      <c r="D6">
        <v>3</v>
      </c>
    </row>
    <row r="7" spans="1:4" x14ac:dyDescent="0.25">
      <c r="A7">
        <v>236</v>
      </c>
      <c r="B7" t="s">
        <v>172</v>
      </c>
      <c r="C7" t="s">
        <v>80</v>
      </c>
      <c r="D7">
        <v>3</v>
      </c>
    </row>
    <row r="8" spans="1:4" x14ac:dyDescent="0.25">
      <c r="A8">
        <v>12</v>
      </c>
      <c r="B8" t="s">
        <v>173</v>
      </c>
      <c r="C8" t="s">
        <v>3</v>
      </c>
      <c r="D8">
        <v>4</v>
      </c>
    </row>
    <row r="9" spans="1:4" x14ac:dyDescent="0.25">
      <c r="A9">
        <v>16</v>
      </c>
      <c r="B9" t="s">
        <v>173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25">
      <c r="A2">
        <v>1</v>
      </c>
      <c r="B2" t="s">
        <v>37</v>
      </c>
      <c r="C2">
        <v>9478</v>
      </c>
      <c r="D2" t="s">
        <v>118</v>
      </c>
      <c r="E2">
        <v>1</v>
      </c>
    </row>
    <row r="3" spans="1:5" x14ac:dyDescent="0.25">
      <c r="A3">
        <v>2</v>
      </c>
      <c r="B3" t="s">
        <v>38</v>
      </c>
      <c r="C3">
        <v>533</v>
      </c>
      <c r="D3" t="s">
        <v>118</v>
      </c>
      <c r="E3">
        <v>1</v>
      </c>
    </row>
    <row r="4" spans="1:5" x14ac:dyDescent="0.25">
      <c r="A4">
        <v>3</v>
      </c>
      <c r="B4" t="s">
        <v>39</v>
      </c>
      <c r="C4">
        <v>345</v>
      </c>
      <c r="D4" t="s">
        <v>118</v>
      </c>
      <c r="E4">
        <v>1</v>
      </c>
    </row>
    <row r="5" spans="1:5" x14ac:dyDescent="0.25">
      <c r="A5">
        <v>4</v>
      </c>
      <c r="B5" t="s">
        <v>40</v>
      </c>
      <c r="C5">
        <v>5</v>
      </c>
      <c r="D5" t="s">
        <v>118</v>
      </c>
      <c r="E5">
        <v>1</v>
      </c>
    </row>
    <row r="6" spans="1:5" x14ac:dyDescent="0.25">
      <c r="A6">
        <v>5</v>
      </c>
      <c r="B6" t="s">
        <v>41</v>
      </c>
      <c r="C6">
        <v>4</v>
      </c>
      <c r="D6" t="s">
        <v>118</v>
      </c>
      <c r="E6">
        <v>1</v>
      </c>
    </row>
    <row r="7" spans="1:5" x14ac:dyDescent="0.25">
      <c r="A7">
        <v>6</v>
      </c>
      <c r="B7" t="s">
        <v>49</v>
      </c>
      <c r="C7">
        <v>2</v>
      </c>
      <c r="D7" t="s">
        <v>118</v>
      </c>
      <c r="E7">
        <v>1</v>
      </c>
    </row>
    <row r="8" spans="1:5" x14ac:dyDescent="0.2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118</v>
      </c>
      <c r="E9">
        <v>1</v>
      </c>
    </row>
    <row r="10" spans="1:5" x14ac:dyDescent="0.25">
      <c r="A10">
        <v>9</v>
      </c>
      <c r="B10" t="s">
        <v>42</v>
      </c>
      <c r="C10">
        <v>11</v>
      </c>
      <c r="D10" t="s">
        <v>118</v>
      </c>
      <c r="E10">
        <v>1</v>
      </c>
    </row>
    <row r="11" spans="1:5" x14ac:dyDescent="0.25">
      <c r="A11">
        <v>10</v>
      </c>
      <c r="B11" t="s">
        <v>43</v>
      </c>
      <c r="C11">
        <v>1</v>
      </c>
      <c r="D11" t="s">
        <v>118</v>
      </c>
      <c r="E11">
        <v>1</v>
      </c>
    </row>
    <row r="12" spans="1:5" x14ac:dyDescent="0.25">
      <c r="A12">
        <v>11</v>
      </c>
      <c r="B12" t="s">
        <v>44</v>
      </c>
      <c r="C12">
        <v>1553</v>
      </c>
      <c r="D12" t="s">
        <v>118</v>
      </c>
      <c r="E12">
        <v>1</v>
      </c>
    </row>
    <row r="13" spans="1:5" x14ac:dyDescent="0.25">
      <c r="A13">
        <v>12</v>
      </c>
      <c r="B13" t="s">
        <v>45</v>
      </c>
      <c r="C13">
        <v>0</v>
      </c>
      <c r="D13" t="s">
        <v>118</v>
      </c>
      <c r="E13">
        <v>1</v>
      </c>
    </row>
    <row r="14" spans="1:5" x14ac:dyDescent="0.25">
      <c r="A14">
        <v>13</v>
      </c>
      <c r="B14" t="s">
        <v>11</v>
      </c>
      <c r="C14">
        <v>15</v>
      </c>
      <c r="D14" t="s">
        <v>118</v>
      </c>
      <c r="E14">
        <v>1</v>
      </c>
    </row>
    <row r="15" spans="1:5" x14ac:dyDescent="0.25">
      <c r="A15">
        <v>14</v>
      </c>
      <c r="B15" t="s">
        <v>46</v>
      </c>
      <c r="C15">
        <v>7</v>
      </c>
      <c r="D15" t="s">
        <v>118</v>
      </c>
      <c r="E15">
        <v>1</v>
      </c>
    </row>
    <row r="16" spans="1:5" x14ac:dyDescent="0.25">
      <c r="A16">
        <v>15</v>
      </c>
      <c r="B16" t="s">
        <v>47</v>
      </c>
      <c r="C16">
        <v>0</v>
      </c>
      <c r="D16" t="s">
        <v>118</v>
      </c>
      <c r="E16">
        <v>1</v>
      </c>
    </row>
    <row r="17" spans="1:5" x14ac:dyDescent="0.25">
      <c r="A17">
        <v>16</v>
      </c>
      <c r="B17" t="s">
        <v>48</v>
      </c>
      <c r="C17">
        <v>5</v>
      </c>
      <c r="D17" t="s">
        <v>118</v>
      </c>
      <c r="E17">
        <v>1</v>
      </c>
    </row>
    <row r="18" spans="1:5" x14ac:dyDescent="0.25">
      <c r="A18">
        <v>1</v>
      </c>
      <c r="B18" t="s">
        <v>37</v>
      </c>
      <c r="C18">
        <v>732</v>
      </c>
      <c r="D18" t="s">
        <v>12</v>
      </c>
      <c r="E18">
        <v>2</v>
      </c>
    </row>
    <row r="19" spans="1:5" x14ac:dyDescent="0.25">
      <c r="A19">
        <v>2</v>
      </c>
      <c r="B19" t="s">
        <v>38</v>
      </c>
      <c r="C19">
        <v>89</v>
      </c>
      <c r="D19" t="s">
        <v>12</v>
      </c>
      <c r="E19">
        <v>2</v>
      </c>
    </row>
    <row r="20" spans="1:5" x14ac:dyDescent="0.25">
      <c r="A20">
        <v>3</v>
      </c>
      <c r="B20" t="s">
        <v>39</v>
      </c>
      <c r="C20">
        <v>36</v>
      </c>
      <c r="D20" t="s">
        <v>12</v>
      </c>
      <c r="E20">
        <v>2</v>
      </c>
    </row>
    <row r="21" spans="1:5" x14ac:dyDescent="0.25">
      <c r="A21">
        <v>4</v>
      </c>
      <c r="B21" t="s">
        <v>40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41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49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119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42</v>
      </c>
      <c r="C26">
        <v>3</v>
      </c>
      <c r="D26" t="s">
        <v>12</v>
      </c>
      <c r="E26">
        <v>2</v>
      </c>
    </row>
    <row r="27" spans="1:5" x14ac:dyDescent="0.25">
      <c r="A27">
        <v>10</v>
      </c>
      <c r="B27" t="s">
        <v>43</v>
      </c>
      <c r="C27">
        <v>1</v>
      </c>
      <c r="D27" t="s">
        <v>12</v>
      </c>
      <c r="E27">
        <v>2</v>
      </c>
    </row>
    <row r="28" spans="1:5" x14ac:dyDescent="0.25">
      <c r="A28">
        <v>11</v>
      </c>
      <c r="B28" t="s">
        <v>44</v>
      </c>
      <c r="C28">
        <v>464</v>
      </c>
      <c r="D28" t="s">
        <v>12</v>
      </c>
      <c r="E28">
        <v>2</v>
      </c>
    </row>
    <row r="29" spans="1:5" x14ac:dyDescent="0.25">
      <c r="A29">
        <v>12</v>
      </c>
      <c r="B29" t="s">
        <v>45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46</v>
      </c>
      <c r="C31">
        <v>7</v>
      </c>
      <c r="D31" t="s">
        <v>12</v>
      </c>
      <c r="E31">
        <v>2</v>
      </c>
    </row>
    <row r="32" spans="1:5" x14ac:dyDescent="0.25">
      <c r="A32">
        <v>15</v>
      </c>
      <c r="B32" t="s">
        <v>47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48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37</v>
      </c>
      <c r="C34">
        <v>492</v>
      </c>
      <c r="D34" t="s">
        <v>97</v>
      </c>
      <c r="E34">
        <v>3</v>
      </c>
    </row>
    <row r="35" spans="1:5" x14ac:dyDescent="0.25">
      <c r="A35">
        <v>2</v>
      </c>
      <c r="B35" t="s">
        <v>38</v>
      </c>
      <c r="C35">
        <v>33</v>
      </c>
      <c r="D35" t="s">
        <v>97</v>
      </c>
      <c r="E35">
        <v>3</v>
      </c>
    </row>
    <row r="36" spans="1:5" x14ac:dyDescent="0.25">
      <c r="A36">
        <v>3</v>
      </c>
      <c r="B36" t="s">
        <v>39</v>
      </c>
      <c r="C36">
        <v>19</v>
      </c>
      <c r="D36" t="s">
        <v>97</v>
      </c>
      <c r="E36">
        <v>3</v>
      </c>
    </row>
    <row r="37" spans="1:5" x14ac:dyDescent="0.25">
      <c r="A37">
        <v>4</v>
      </c>
      <c r="B37" t="s">
        <v>40</v>
      </c>
      <c r="C37">
        <v>0</v>
      </c>
      <c r="D37" t="s">
        <v>97</v>
      </c>
      <c r="E37">
        <v>3</v>
      </c>
    </row>
    <row r="38" spans="1:5" x14ac:dyDescent="0.25">
      <c r="A38">
        <v>5</v>
      </c>
      <c r="B38" t="s">
        <v>41</v>
      </c>
      <c r="C38">
        <v>0</v>
      </c>
      <c r="D38" t="s">
        <v>97</v>
      </c>
      <c r="E38">
        <v>3</v>
      </c>
    </row>
    <row r="39" spans="1:5" x14ac:dyDescent="0.25">
      <c r="A39">
        <v>6</v>
      </c>
      <c r="B39" t="s">
        <v>49</v>
      </c>
      <c r="C39">
        <v>0</v>
      </c>
      <c r="D39" t="s">
        <v>97</v>
      </c>
      <c r="E39">
        <v>3</v>
      </c>
    </row>
    <row r="40" spans="1:5" x14ac:dyDescent="0.2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25">
      <c r="A42">
        <v>9</v>
      </c>
      <c r="B42" t="s">
        <v>42</v>
      </c>
      <c r="C42">
        <v>0</v>
      </c>
      <c r="D42" t="s">
        <v>97</v>
      </c>
      <c r="E42">
        <v>3</v>
      </c>
    </row>
    <row r="43" spans="1:5" x14ac:dyDescent="0.25">
      <c r="A43">
        <v>10</v>
      </c>
      <c r="B43" t="s">
        <v>43</v>
      </c>
      <c r="C43">
        <v>0</v>
      </c>
      <c r="D43" t="s">
        <v>97</v>
      </c>
      <c r="E43">
        <v>3</v>
      </c>
    </row>
    <row r="44" spans="1:5" x14ac:dyDescent="0.25">
      <c r="A44">
        <v>11</v>
      </c>
      <c r="B44" t="s">
        <v>44</v>
      </c>
      <c r="C44">
        <v>13</v>
      </c>
      <c r="D44" t="s">
        <v>97</v>
      </c>
      <c r="E44">
        <v>3</v>
      </c>
    </row>
    <row r="45" spans="1:5" x14ac:dyDescent="0.25">
      <c r="A45">
        <v>12</v>
      </c>
      <c r="B45" t="s">
        <v>45</v>
      </c>
      <c r="C45">
        <v>0</v>
      </c>
      <c r="D45" t="s">
        <v>97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97</v>
      </c>
      <c r="E46">
        <v>3</v>
      </c>
    </row>
    <row r="47" spans="1:5" x14ac:dyDescent="0.25">
      <c r="A47">
        <v>14</v>
      </c>
      <c r="B47" t="s">
        <v>46</v>
      </c>
      <c r="C47">
        <v>0</v>
      </c>
      <c r="D47" t="s">
        <v>97</v>
      </c>
      <c r="E47">
        <v>3</v>
      </c>
    </row>
    <row r="48" spans="1:5" x14ac:dyDescent="0.25">
      <c r="A48">
        <v>15</v>
      </c>
      <c r="B48" t="s">
        <v>47</v>
      </c>
      <c r="C48">
        <v>0</v>
      </c>
      <c r="D48" t="s">
        <v>97</v>
      </c>
      <c r="E48">
        <v>3</v>
      </c>
    </row>
    <row r="49" spans="1:5" x14ac:dyDescent="0.25">
      <c r="A49">
        <v>16</v>
      </c>
      <c r="B49" t="s">
        <v>48</v>
      </c>
      <c r="C49">
        <v>0</v>
      </c>
      <c r="D49" t="s">
        <v>97</v>
      </c>
      <c r="E49">
        <v>3</v>
      </c>
    </row>
    <row r="50" spans="1:5" x14ac:dyDescent="0.25">
      <c r="A50">
        <v>1</v>
      </c>
      <c r="B50" t="s">
        <v>37</v>
      </c>
      <c r="C50">
        <v>542</v>
      </c>
      <c r="D50" t="s">
        <v>87</v>
      </c>
      <c r="E50">
        <v>4</v>
      </c>
    </row>
    <row r="51" spans="1:5" x14ac:dyDescent="0.25">
      <c r="A51">
        <v>2</v>
      </c>
      <c r="B51" t="s">
        <v>38</v>
      </c>
      <c r="C51">
        <v>40</v>
      </c>
      <c r="D51" t="s">
        <v>87</v>
      </c>
      <c r="E51">
        <v>4</v>
      </c>
    </row>
    <row r="52" spans="1:5" x14ac:dyDescent="0.25">
      <c r="A52">
        <v>3</v>
      </c>
      <c r="B52" t="s">
        <v>39</v>
      </c>
      <c r="C52">
        <v>91</v>
      </c>
      <c r="D52" t="s">
        <v>87</v>
      </c>
      <c r="E52">
        <v>4</v>
      </c>
    </row>
    <row r="53" spans="1:5" x14ac:dyDescent="0.25">
      <c r="A53">
        <v>4</v>
      </c>
      <c r="B53" t="s">
        <v>40</v>
      </c>
      <c r="C53">
        <v>0</v>
      </c>
      <c r="D53" t="s">
        <v>87</v>
      </c>
      <c r="E53">
        <v>4</v>
      </c>
    </row>
    <row r="54" spans="1:5" x14ac:dyDescent="0.25">
      <c r="A54">
        <v>5</v>
      </c>
      <c r="B54" t="s">
        <v>41</v>
      </c>
      <c r="C54">
        <v>0</v>
      </c>
      <c r="D54" t="s">
        <v>87</v>
      </c>
      <c r="E54">
        <v>4</v>
      </c>
    </row>
    <row r="55" spans="1:5" x14ac:dyDescent="0.25">
      <c r="A55">
        <v>6</v>
      </c>
      <c r="B55" t="s">
        <v>49</v>
      </c>
      <c r="C55">
        <v>0</v>
      </c>
      <c r="D55" t="s">
        <v>87</v>
      </c>
      <c r="E55">
        <v>4</v>
      </c>
    </row>
    <row r="56" spans="1:5" x14ac:dyDescent="0.2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25">
      <c r="A58">
        <v>9</v>
      </c>
      <c r="B58" t="s">
        <v>42</v>
      </c>
      <c r="C58">
        <v>5</v>
      </c>
      <c r="D58" t="s">
        <v>87</v>
      </c>
      <c r="E58">
        <v>4</v>
      </c>
    </row>
    <row r="59" spans="1:5" x14ac:dyDescent="0.25">
      <c r="A59">
        <v>10</v>
      </c>
      <c r="B59" t="s">
        <v>43</v>
      </c>
      <c r="C59">
        <v>0</v>
      </c>
      <c r="D59" t="s">
        <v>87</v>
      </c>
      <c r="E59">
        <v>4</v>
      </c>
    </row>
    <row r="60" spans="1:5" x14ac:dyDescent="0.25">
      <c r="A60">
        <v>11</v>
      </c>
      <c r="B60" t="s">
        <v>44</v>
      </c>
      <c r="C60">
        <v>129</v>
      </c>
      <c r="D60" t="s">
        <v>87</v>
      </c>
      <c r="E60">
        <v>4</v>
      </c>
    </row>
    <row r="61" spans="1:5" x14ac:dyDescent="0.25">
      <c r="A61">
        <v>12</v>
      </c>
      <c r="B61" t="s">
        <v>45</v>
      </c>
      <c r="C61">
        <v>0</v>
      </c>
      <c r="D61" t="s">
        <v>87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87</v>
      </c>
      <c r="E62">
        <v>4</v>
      </c>
    </row>
    <row r="63" spans="1:5" x14ac:dyDescent="0.25">
      <c r="A63">
        <v>14</v>
      </c>
      <c r="B63" t="s">
        <v>46</v>
      </c>
      <c r="C63">
        <v>0</v>
      </c>
      <c r="D63" t="s">
        <v>87</v>
      </c>
      <c r="E63">
        <v>4</v>
      </c>
    </row>
    <row r="64" spans="1:5" x14ac:dyDescent="0.25">
      <c r="A64">
        <v>15</v>
      </c>
      <c r="B64" t="s">
        <v>47</v>
      </c>
      <c r="C64">
        <v>0</v>
      </c>
      <c r="D64" t="s">
        <v>87</v>
      </c>
      <c r="E64">
        <v>4</v>
      </c>
    </row>
    <row r="65" spans="1:5" x14ac:dyDescent="0.25">
      <c r="A65">
        <v>16</v>
      </c>
      <c r="B65" t="s">
        <v>48</v>
      </c>
      <c r="C65">
        <v>0</v>
      </c>
      <c r="D65" t="s">
        <v>87</v>
      </c>
      <c r="E65">
        <v>4</v>
      </c>
    </row>
    <row r="66" spans="1:5" x14ac:dyDescent="0.25">
      <c r="A66">
        <v>1</v>
      </c>
      <c r="B66" t="s">
        <v>37</v>
      </c>
      <c r="C66">
        <v>59</v>
      </c>
      <c r="D66" t="s">
        <v>120</v>
      </c>
      <c r="E66">
        <v>5</v>
      </c>
    </row>
    <row r="67" spans="1:5" x14ac:dyDescent="0.25">
      <c r="A67">
        <v>2</v>
      </c>
      <c r="B67" t="s">
        <v>38</v>
      </c>
      <c r="C67">
        <v>12</v>
      </c>
      <c r="D67" t="s">
        <v>120</v>
      </c>
      <c r="E67">
        <v>5</v>
      </c>
    </row>
    <row r="68" spans="1:5" x14ac:dyDescent="0.25">
      <c r="A68">
        <v>3</v>
      </c>
      <c r="B68" t="s">
        <v>39</v>
      </c>
      <c r="C68">
        <v>0</v>
      </c>
      <c r="D68" t="s">
        <v>120</v>
      </c>
      <c r="E68">
        <v>5</v>
      </c>
    </row>
    <row r="69" spans="1:5" x14ac:dyDescent="0.25">
      <c r="A69">
        <v>4</v>
      </c>
      <c r="B69" t="s">
        <v>40</v>
      </c>
      <c r="C69">
        <v>0</v>
      </c>
      <c r="D69" t="s">
        <v>120</v>
      </c>
      <c r="E69">
        <v>5</v>
      </c>
    </row>
    <row r="70" spans="1:5" x14ac:dyDescent="0.25">
      <c r="A70">
        <v>5</v>
      </c>
      <c r="B70" t="s">
        <v>41</v>
      </c>
      <c r="C70">
        <v>0</v>
      </c>
      <c r="D70" t="s">
        <v>120</v>
      </c>
      <c r="E70">
        <v>5</v>
      </c>
    </row>
    <row r="71" spans="1:5" x14ac:dyDescent="0.25">
      <c r="A71">
        <v>6</v>
      </c>
      <c r="B71" t="s">
        <v>49</v>
      </c>
      <c r="C71">
        <v>0</v>
      </c>
      <c r="D71" t="s">
        <v>120</v>
      </c>
      <c r="E71">
        <v>5</v>
      </c>
    </row>
    <row r="72" spans="1:5" x14ac:dyDescent="0.2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25">
      <c r="A74">
        <v>9</v>
      </c>
      <c r="B74" t="s">
        <v>42</v>
      </c>
      <c r="C74">
        <v>0</v>
      </c>
      <c r="D74" t="s">
        <v>120</v>
      </c>
      <c r="E74">
        <v>5</v>
      </c>
    </row>
    <row r="75" spans="1:5" x14ac:dyDescent="0.25">
      <c r="A75">
        <v>10</v>
      </c>
      <c r="B75" t="s">
        <v>43</v>
      </c>
      <c r="C75">
        <v>0</v>
      </c>
      <c r="D75" t="s">
        <v>120</v>
      </c>
      <c r="E75">
        <v>5</v>
      </c>
    </row>
    <row r="76" spans="1:5" x14ac:dyDescent="0.25">
      <c r="A76">
        <v>11</v>
      </c>
      <c r="B76" t="s">
        <v>44</v>
      </c>
      <c r="C76">
        <v>125</v>
      </c>
      <c r="D76" t="s">
        <v>120</v>
      </c>
      <c r="E76">
        <v>5</v>
      </c>
    </row>
    <row r="77" spans="1:5" x14ac:dyDescent="0.25">
      <c r="A77">
        <v>12</v>
      </c>
      <c r="B77" t="s">
        <v>45</v>
      </c>
      <c r="C77">
        <v>0</v>
      </c>
      <c r="D77" t="s">
        <v>120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120</v>
      </c>
      <c r="E78">
        <v>5</v>
      </c>
    </row>
    <row r="79" spans="1:5" x14ac:dyDescent="0.25">
      <c r="A79">
        <v>14</v>
      </c>
      <c r="B79" t="s">
        <v>46</v>
      </c>
      <c r="C79">
        <v>1</v>
      </c>
      <c r="D79" t="s">
        <v>120</v>
      </c>
      <c r="E79">
        <v>5</v>
      </c>
    </row>
    <row r="80" spans="1:5" x14ac:dyDescent="0.25">
      <c r="A80">
        <v>15</v>
      </c>
      <c r="B80" t="s">
        <v>47</v>
      </c>
      <c r="C80">
        <v>0</v>
      </c>
      <c r="D80" t="s">
        <v>120</v>
      </c>
      <c r="E80">
        <v>5</v>
      </c>
    </row>
    <row r="81" spans="1:5" x14ac:dyDescent="0.25">
      <c r="A81">
        <v>16</v>
      </c>
      <c r="B81" t="s">
        <v>48</v>
      </c>
      <c r="C81">
        <v>0</v>
      </c>
      <c r="D81" t="s">
        <v>120</v>
      </c>
      <c r="E81">
        <v>5</v>
      </c>
    </row>
    <row r="82" spans="1:5" x14ac:dyDescent="0.25">
      <c r="A82">
        <v>1</v>
      </c>
      <c r="B82" t="s">
        <v>37</v>
      </c>
      <c r="C82">
        <v>0</v>
      </c>
      <c r="D82" t="s">
        <v>42</v>
      </c>
      <c r="E82">
        <v>6</v>
      </c>
    </row>
    <row r="83" spans="1:5" x14ac:dyDescent="0.25">
      <c r="A83">
        <v>2</v>
      </c>
      <c r="B83" t="s">
        <v>38</v>
      </c>
      <c r="C83">
        <v>0</v>
      </c>
      <c r="D83" t="s">
        <v>42</v>
      </c>
      <c r="E83">
        <v>6</v>
      </c>
    </row>
    <row r="84" spans="1:5" x14ac:dyDescent="0.25">
      <c r="A84">
        <v>3</v>
      </c>
      <c r="B84" t="s">
        <v>39</v>
      </c>
      <c r="C84">
        <v>0</v>
      </c>
      <c r="D84" t="s">
        <v>42</v>
      </c>
      <c r="E84">
        <v>6</v>
      </c>
    </row>
    <row r="85" spans="1:5" x14ac:dyDescent="0.25">
      <c r="A85">
        <v>4</v>
      </c>
      <c r="B85" t="s">
        <v>40</v>
      </c>
      <c r="C85">
        <v>0</v>
      </c>
      <c r="D85" t="s">
        <v>42</v>
      </c>
      <c r="E85">
        <v>6</v>
      </c>
    </row>
    <row r="86" spans="1:5" x14ac:dyDescent="0.25">
      <c r="A86">
        <v>5</v>
      </c>
      <c r="B86" t="s">
        <v>41</v>
      </c>
      <c r="C86">
        <v>0</v>
      </c>
      <c r="D86" t="s">
        <v>42</v>
      </c>
      <c r="E86">
        <v>6</v>
      </c>
    </row>
    <row r="87" spans="1:5" x14ac:dyDescent="0.25">
      <c r="A87">
        <v>6</v>
      </c>
      <c r="B87" t="s">
        <v>49</v>
      </c>
      <c r="C87">
        <v>0</v>
      </c>
      <c r="D87" t="s">
        <v>42</v>
      </c>
      <c r="E87">
        <v>6</v>
      </c>
    </row>
    <row r="88" spans="1:5" x14ac:dyDescent="0.25">
      <c r="A88">
        <v>7</v>
      </c>
      <c r="B88" t="s">
        <v>119</v>
      </c>
      <c r="C88">
        <v>0</v>
      </c>
      <c r="D88" t="s">
        <v>42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42</v>
      </c>
      <c r="E89">
        <v>6</v>
      </c>
    </row>
    <row r="90" spans="1:5" x14ac:dyDescent="0.25">
      <c r="A90">
        <v>9</v>
      </c>
      <c r="B90" t="s">
        <v>42</v>
      </c>
      <c r="C90">
        <v>2</v>
      </c>
      <c r="D90" t="s">
        <v>42</v>
      </c>
      <c r="E90">
        <v>6</v>
      </c>
    </row>
    <row r="91" spans="1:5" x14ac:dyDescent="0.25">
      <c r="A91">
        <v>10</v>
      </c>
      <c r="B91" t="s">
        <v>43</v>
      </c>
      <c r="C91">
        <v>0</v>
      </c>
      <c r="D91" t="s">
        <v>42</v>
      </c>
      <c r="E91">
        <v>6</v>
      </c>
    </row>
    <row r="92" spans="1:5" x14ac:dyDescent="0.25">
      <c r="A92">
        <v>11</v>
      </c>
      <c r="B92" t="s">
        <v>44</v>
      </c>
      <c r="C92">
        <v>29</v>
      </c>
      <c r="D92" t="s">
        <v>42</v>
      </c>
      <c r="E92">
        <v>6</v>
      </c>
    </row>
    <row r="93" spans="1:5" x14ac:dyDescent="0.25">
      <c r="A93">
        <v>12</v>
      </c>
      <c r="B93" t="s">
        <v>45</v>
      </c>
      <c r="C93">
        <v>0</v>
      </c>
      <c r="D93" t="s">
        <v>42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42</v>
      </c>
      <c r="E94">
        <v>6</v>
      </c>
    </row>
    <row r="95" spans="1:5" x14ac:dyDescent="0.25">
      <c r="A95">
        <v>14</v>
      </c>
      <c r="B95" t="s">
        <v>46</v>
      </c>
      <c r="C95">
        <v>0</v>
      </c>
      <c r="D95" t="s">
        <v>42</v>
      </c>
      <c r="E95">
        <v>6</v>
      </c>
    </row>
    <row r="96" spans="1:5" x14ac:dyDescent="0.25">
      <c r="A96">
        <v>15</v>
      </c>
      <c r="B96" t="s">
        <v>47</v>
      </c>
      <c r="C96">
        <v>0</v>
      </c>
      <c r="D96" t="s">
        <v>42</v>
      </c>
      <c r="E96">
        <v>6</v>
      </c>
    </row>
    <row r="97" spans="1:5" x14ac:dyDescent="0.25">
      <c r="A97">
        <v>16</v>
      </c>
      <c r="B97" t="s">
        <v>48</v>
      </c>
      <c r="C97">
        <v>0</v>
      </c>
      <c r="D97" t="s">
        <v>42</v>
      </c>
      <c r="E97">
        <v>6</v>
      </c>
    </row>
    <row r="98" spans="1:5" x14ac:dyDescent="0.25">
      <c r="A98">
        <v>1</v>
      </c>
      <c r="B98" t="s">
        <v>37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38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39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40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41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49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42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43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44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45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46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47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48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37</v>
      </c>
      <c r="C114" s="2">
        <v>0</v>
      </c>
      <c r="D114" t="s">
        <v>45</v>
      </c>
      <c r="E114">
        <v>8</v>
      </c>
    </row>
    <row r="115" spans="1:5" x14ac:dyDescent="0.25">
      <c r="A115">
        <v>2</v>
      </c>
      <c r="B115" t="s">
        <v>38</v>
      </c>
      <c r="C115" s="2">
        <v>0</v>
      </c>
      <c r="D115" s="2" t="s">
        <v>45</v>
      </c>
      <c r="E115">
        <v>8</v>
      </c>
    </row>
    <row r="116" spans="1:5" x14ac:dyDescent="0.25">
      <c r="A116">
        <v>3</v>
      </c>
      <c r="B116" t="s">
        <v>39</v>
      </c>
      <c r="C116" s="2">
        <v>0</v>
      </c>
      <c r="D116" s="2" t="s">
        <v>45</v>
      </c>
      <c r="E116">
        <v>8</v>
      </c>
    </row>
    <row r="117" spans="1:5" x14ac:dyDescent="0.25">
      <c r="A117">
        <v>4</v>
      </c>
      <c r="B117" t="s">
        <v>40</v>
      </c>
      <c r="C117" s="2">
        <v>0</v>
      </c>
      <c r="D117" s="2" t="s">
        <v>45</v>
      </c>
      <c r="E117">
        <v>8</v>
      </c>
    </row>
    <row r="118" spans="1:5" x14ac:dyDescent="0.25">
      <c r="A118">
        <v>5</v>
      </c>
      <c r="B118" t="s">
        <v>41</v>
      </c>
      <c r="C118" s="2">
        <v>0</v>
      </c>
      <c r="D118" s="2" t="s">
        <v>45</v>
      </c>
      <c r="E118">
        <v>8</v>
      </c>
    </row>
    <row r="119" spans="1:5" x14ac:dyDescent="0.25">
      <c r="A119">
        <v>6</v>
      </c>
      <c r="B119" t="s">
        <v>49</v>
      </c>
      <c r="C119" s="2">
        <v>0</v>
      </c>
      <c r="D119" s="2" t="s">
        <v>45</v>
      </c>
      <c r="E119">
        <v>8</v>
      </c>
    </row>
    <row r="120" spans="1:5" x14ac:dyDescent="0.25">
      <c r="A120">
        <v>7</v>
      </c>
      <c r="B120" t="s">
        <v>119</v>
      </c>
      <c r="C120" s="2">
        <v>0</v>
      </c>
      <c r="D120" s="2" t="s">
        <v>45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45</v>
      </c>
      <c r="E121" s="2">
        <v>8</v>
      </c>
    </row>
    <row r="122" spans="1:5" x14ac:dyDescent="0.25">
      <c r="A122" s="2">
        <v>9</v>
      </c>
      <c r="B122" s="2" t="s">
        <v>42</v>
      </c>
      <c r="C122" s="2">
        <v>0</v>
      </c>
      <c r="D122" s="2" t="s">
        <v>45</v>
      </c>
      <c r="E122" s="2">
        <v>8</v>
      </c>
    </row>
    <row r="123" spans="1:5" x14ac:dyDescent="0.25">
      <c r="A123" s="2">
        <v>10</v>
      </c>
      <c r="B123" s="2" t="s">
        <v>43</v>
      </c>
      <c r="C123" s="2">
        <v>0</v>
      </c>
      <c r="D123" s="2" t="s">
        <v>45</v>
      </c>
      <c r="E123" s="2">
        <v>8</v>
      </c>
    </row>
    <row r="124" spans="1:5" x14ac:dyDescent="0.25">
      <c r="A124" s="2">
        <v>11</v>
      </c>
      <c r="B124" s="2" t="s">
        <v>44</v>
      </c>
      <c r="C124" s="2">
        <v>117</v>
      </c>
      <c r="D124" s="2" t="s">
        <v>45</v>
      </c>
      <c r="E124" s="2">
        <v>8</v>
      </c>
    </row>
    <row r="125" spans="1:5" x14ac:dyDescent="0.25">
      <c r="A125" s="2">
        <v>12</v>
      </c>
      <c r="B125" s="2" t="s">
        <v>45</v>
      </c>
      <c r="C125" s="2">
        <v>0</v>
      </c>
      <c r="D125" s="2" t="s">
        <v>45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45</v>
      </c>
      <c r="E126" s="2">
        <v>8</v>
      </c>
    </row>
    <row r="127" spans="1:5" x14ac:dyDescent="0.25">
      <c r="A127" s="2">
        <v>14</v>
      </c>
      <c r="B127" s="2" t="s">
        <v>46</v>
      </c>
      <c r="C127" s="2">
        <v>0</v>
      </c>
      <c r="D127" s="2" t="s">
        <v>45</v>
      </c>
      <c r="E127" s="2">
        <v>8</v>
      </c>
    </row>
    <row r="128" spans="1:5" x14ac:dyDescent="0.25">
      <c r="A128" s="2">
        <v>15</v>
      </c>
      <c r="B128" s="2" t="s">
        <v>47</v>
      </c>
      <c r="C128" s="2">
        <v>0</v>
      </c>
      <c r="D128" s="2" t="s">
        <v>45</v>
      </c>
      <c r="E128" s="2">
        <v>8</v>
      </c>
    </row>
    <row r="129" spans="1:5" x14ac:dyDescent="0.25">
      <c r="A129" s="2">
        <v>16</v>
      </c>
      <c r="B129" s="2" t="s">
        <v>48</v>
      </c>
      <c r="C129" s="2">
        <v>0</v>
      </c>
      <c r="D129" s="2" t="s">
        <v>45</v>
      </c>
      <c r="E129" s="2">
        <v>8</v>
      </c>
    </row>
    <row r="130" spans="1:5" x14ac:dyDescent="0.25">
      <c r="A130" s="2">
        <v>1</v>
      </c>
      <c r="B130" s="2" t="s">
        <v>37</v>
      </c>
      <c r="C130" s="2">
        <v>3849</v>
      </c>
      <c r="D130" s="2" t="s">
        <v>86</v>
      </c>
      <c r="E130" s="2">
        <v>9</v>
      </c>
    </row>
    <row r="131" spans="1:5" x14ac:dyDescent="0.25">
      <c r="A131" s="2">
        <v>2</v>
      </c>
      <c r="B131" s="2" t="s">
        <v>38</v>
      </c>
      <c r="C131" s="2">
        <v>258</v>
      </c>
      <c r="D131" s="2" t="s">
        <v>86</v>
      </c>
      <c r="E131" s="2">
        <v>9</v>
      </c>
    </row>
    <row r="132" spans="1:5" x14ac:dyDescent="0.25">
      <c r="A132" s="2">
        <v>3</v>
      </c>
      <c r="B132" s="2" t="s">
        <v>39</v>
      </c>
      <c r="C132" s="2">
        <v>200</v>
      </c>
      <c r="D132" s="2" t="s">
        <v>86</v>
      </c>
      <c r="E132" s="2">
        <v>9</v>
      </c>
    </row>
    <row r="133" spans="1:5" x14ac:dyDescent="0.25">
      <c r="A133" s="2">
        <v>4</v>
      </c>
      <c r="B133" s="2" t="s">
        <v>40</v>
      </c>
      <c r="C133" s="2">
        <v>0</v>
      </c>
      <c r="D133" s="2" t="s">
        <v>86</v>
      </c>
      <c r="E133" s="2">
        <v>9</v>
      </c>
    </row>
    <row r="134" spans="1:5" x14ac:dyDescent="0.25">
      <c r="A134" s="2">
        <v>5</v>
      </c>
      <c r="B134" s="2" t="s">
        <v>41</v>
      </c>
      <c r="C134" s="2">
        <v>0</v>
      </c>
      <c r="D134" s="2" t="s">
        <v>86</v>
      </c>
      <c r="E134" s="2">
        <v>9</v>
      </c>
    </row>
    <row r="135" spans="1:5" x14ac:dyDescent="0.25">
      <c r="A135" s="2">
        <v>6</v>
      </c>
      <c r="B135" s="2" t="s">
        <v>49</v>
      </c>
      <c r="C135" s="2">
        <v>1</v>
      </c>
      <c r="D135" s="2" t="s">
        <v>86</v>
      </c>
      <c r="E135" s="2">
        <v>9</v>
      </c>
    </row>
    <row r="136" spans="1:5" x14ac:dyDescent="0.2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25">
      <c r="A138" s="2">
        <v>9</v>
      </c>
      <c r="B138" s="2" t="s">
        <v>42</v>
      </c>
      <c r="C138" s="2">
        <v>10</v>
      </c>
      <c r="D138" s="2" t="s">
        <v>86</v>
      </c>
      <c r="E138" s="2">
        <v>9</v>
      </c>
    </row>
    <row r="139" spans="1:5" x14ac:dyDescent="0.25">
      <c r="A139" s="2">
        <v>10</v>
      </c>
      <c r="B139" s="2" t="s">
        <v>43</v>
      </c>
      <c r="C139" s="2">
        <v>1</v>
      </c>
      <c r="D139" s="2" t="s">
        <v>86</v>
      </c>
      <c r="E139" s="2">
        <v>9</v>
      </c>
    </row>
    <row r="140" spans="1:5" x14ac:dyDescent="0.25">
      <c r="A140" s="2">
        <v>11</v>
      </c>
      <c r="B140" s="2" t="s">
        <v>44</v>
      </c>
      <c r="C140" s="2">
        <v>1057</v>
      </c>
      <c r="D140" s="2" t="s">
        <v>86</v>
      </c>
      <c r="E140" s="2">
        <v>9</v>
      </c>
    </row>
    <row r="141" spans="1:5" x14ac:dyDescent="0.25">
      <c r="A141" s="2">
        <v>12</v>
      </c>
      <c r="B141" s="2" t="s">
        <v>45</v>
      </c>
      <c r="C141" s="2">
        <v>0</v>
      </c>
      <c r="D141" s="2" t="s">
        <v>86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9</v>
      </c>
      <c r="D142" s="2" t="s">
        <v>86</v>
      </c>
      <c r="E142" s="2">
        <v>9</v>
      </c>
    </row>
    <row r="143" spans="1:5" x14ac:dyDescent="0.25">
      <c r="A143" s="2">
        <v>14</v>
      </c>
      <c r="B143" s="2" t="s">
        <v>46</v>
      </c>
      <c r="C143" s="2">
        <v>9</v>
      </c>
      <c r="D143" s="2" t="s">
        <v>86</v>
      </c>
      <c r="E143" s="2">
        <v>9</v>
      </c>
    </row>
    <row r="144" spans="1:5" x14ac:dyDescent="0.25">
      <c r="A144" s="2">
        <v>15</v>
      </c>
      <c r="B144" s="2" t="s">
        <v>47</v>
      </c>
      <c r="C144" s="2">
        <v>0</v>
      </c>
      <c r="D144" s="2" t="s">
        <v>86</v>
      </c>
      <c r="E144" s="2">
        <v>9</v>
      </c>
    </row>
    <row r="145" spans="1:5" x14ac:dyDescent="0.25">
      <c r="A145" s="2">
        <v>16</v>
      </c>
      <c r="B145" s="2" t="s">
        <v>48</v>
      </c>
      <c r="C145" s="2">
        <v>1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98</v>
      </c>
      <c r="B1" t="s">
        <v>103</v>
      </c>
      <c r="C1" t="s">
        <v>2</v>
      </c>
      <c r="D1" t="s">
        <v>113</v>
      </c>
    </row>
    <row r="2" spans="1:4" x14ac:dyDescent="0.25">
      <c r="A2">
        <v>1</v>
      </c>
      <c r="B2">
        <v>17</v>
      </c>
      <c r="C2" t="s">
        <v>88</v>
      </c>
      <c r="D2" t="s">
        <v>3</v>
      </c>
    </row>
    <row r="3" spans="1:4" x14ac:dyDescent="0.25">
      <c r="A3">
        <v>2</v>
      </c>
      <c r="B3">
        <v>10</v>
      </c>
      <c r="C3" t="s">
        <v>88</v>
      </c>
      <c r="D3" t="s">
        <v>89</v>
      </c>
    </row>
    <row r="4" spans="1:4" x14ac:dyDescent="0.2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98</v>
      </c>
      <c r="B1" t="s">
        <v>134</v>
      </c>
      <c r="C1" t="s">
        <v>103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83</v>
      </c>
      <c r="C5">
        <v>97</v>
      </c>
    </row>
    <row r="6" spans="1:3" x14ac:dyDescent="0.25">
      <c r="A6">
        <v>5</v>
      </c>
      <c r="B6" t="s">
        <v>84</v>
      </c>
      <c r="C6">
        <v>0</v>
      </c>
    </row>
    <row r="7" spans="1:3" x14ac:dyDescent="0.25">
      <c r="A7">
        <v>6</v>
      </c>
      <c r="B7" t="s">
        <v>135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98</v>
      </c>
      <c r="B1" t="s">
        <v>130</v>
      </c>
      <c r="C1" t="s">
        <v>33</v>
      </c>
      <c r="D1" t="s">
        <v>131</v>
      </c>
    </row>
    <row r="2" spans="1:4" x14ac:dyDescent="0.25">
      <c r="A2">
        <v>1</v>
      </c>
      <c r="B2" t="s">
        <v>132</v>
      </c>
      <c r="C2">
        <v>0</v>
      </c>
      <c r="D2">
        <v>0</v>
      </c>
    </row>
    <row r="3" spans="1:4" x14ac:dyDescent="0.25">
      <c r="A3">
        <v>2</v>
      </c>
      <c r="B3" t="s">
        <v>133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41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18</v>
      </c>
      <c r="G3">
        <v>1</v>
      </c>
    </row>
    <row r="4" spans="1:7" x14ac:dyDescent="0.25">
      <c r="A4">
        <v>3</v>
      </c>
      <c r="B4" t="s">
        <v>138</v>
      </c>
      <c r="C4" t="s">
        <v>34</v>
      </c>
      <c r="D4" t="s">
        <v>33</v>
      </c>
      <c r="E4">
        <v>1</v>
      </c>
      <c r="F4">
        <v>6</v>
      </c>
      <c r="G4">
        <v>1</v>
      </c>
    </row>
    <row r="5" spans="1:7" x14ac:dyDescent="0.25">
      <c r="A5">
        <v>4</v>
      </c>
      <c r="B5" t="s">
        <v>158</v>
      </c>
      <c r="C5" t="s">
        <v>34</v>
      </c>
      <c r="D5" t="s">
        <v>33</v>
      </c>
      <c r="E5">
        <v>1</v>
      </c>
      <c r="F5">
        <v>5</v>
      </c>
      <c r="G5">
        <v>1</v>
      </c>
    </row>
    <row r="6" spans="1:7" x14ac:dyDescent="0.25">
      <c r="A6">
        <v>5</v>
      </c>
      <c r="B6" t="s">
        <v>159</v>
      </c>
      <c r="C6" t="s">
        <v>34</v>
      </c>
      <c r="D6" t="s">
        <v>33</v>
      </c>
      <c r="E6">
        <v>1</v>
      </c>
      <c r="F6">
        <v>1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33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139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25</v>
      </c>
      <c r="G9">
        <v>1</v>
      </c>
    </row>
    <row r="10" spans="1:7" x14ac:dyDescent="0.25">
      <c r="A10">
        <v>3</v>
      </c>
      <c r="B10" t="s">
        <v>138</v>
      </c>
      <c r="C10" t="s">
        <v>34</v>
      </c>
      <c r="D10" t="s">
        <v>10</v>
      </c>
      <c r="E10">
        <v>2</v>
      </c>
      <c r="F10">
        <v>14</v>
      </c>
      <c r="G10">
        <v>1</v>
      </c>
    </row>
    <row r="11" spans="1:7" x14ac:dyDescent="0.25">
      <c r="A11">
        <v>4</v>
      </c>
      <c r="B11" t="s">
        <v>158</v>
      </c>
      <c r="C11" t="s">
        <v>34</v>
      </c>
      <c r="D11" t="s">
        <v>10</v>
      </c>
      <c r="E11">
        <v>2</v>
      </c>
      <c r="F11">
        <v>12</v>
      </c>
      <c r="G11">
        <v>1</v>
      </c>
    </row>
    <row r="12" spans="1:7" x14ac:dyDescent="0.25">
      <c r="A12">
        <v>5</v>
      </c>
      <c r="B12" t="s">
        <v>159</v>
      </c>
      <c r="C12" t="s">
        <v>34</v>
      </c>
      <c r="D12" t="s">
        <v>10</v>
      </c>
      <c r="E12">
        <v>2</v>
      </c>
      <c r="F12">
        <v>2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38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63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33</v>
      </c>
      <c r="G15">
        <v>2</v>
      </c>
    </row>
    <row r="16" spans="1:7" x14ac:dyDescent="0.25">
      <c r="A16">
        <v>3</v>
      </c>
      <c r="B16" t="s">
        <v>138</v>
      </c>
      <c r="C16" s="2" t="s">
        <v>58</v>
      </c>
      <c r="D16" t="s">
        <v>33</v>
      </c>
      <c r="E16">
        <v>1</v>
      </c>
      <c r="F16" s="2">
        <v>9</v>
      </c>
      <c r="G16">
        <v>2</v>
      </c>
    </row>
    <row r="17" spans="1:7" x14ac:dyDescent="0.25">
      <c r="A17">
        <v>4</v>
      </c>
      <c r="B17" t="s">
        <v>158</v>
      </c>
      <c r="C17" s="2" t="s">
        <v>58</v>
      </c>
      <c r="D17" t="s">
        <v>33</v>
      </c>
      <c r="E17">
        <v>1</v>
      </c>
      <c r="F17" s="2">
        <v>6</v>
      </c>
      <c r="G17">
        <v>2</v>
      </c>
    </row>
    <row r="18" spans="1:7" x14ac:dyDescent="0.25">
      <c r="A18">
        <v>5</v>
      </c>
      <c r="B18" t="s">
        <v>159</v>
      </c>
      <c r="C18" s="2" t="s">
        <v>58</v>
      </c>
      <c r="D18" t="s">
        <v>33</v>
      </c>
      <c r="E18">
        <v>1</v>
      </c>
      <c r="F18" s="2">
        <v>1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46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200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45</v>
      </c>
      <c r="G21">
        <v>2</v>
      </c>
    </row>
    <row r="22" spans="1:7" x14ac:dyDescent="0.25">
      <c r="A22">
        <v>3</v>
      </c>
      <c r="B22" t="s">
        <v>138</v>
      </c>
      <c r="C22" s="2" t="s">
        <v>58</v>
      </c>
      <c r="D22" t="s">
        <v>10</v>
      </c>
      <c r="E22">
        <v>2</v>
      </c>
      <c r="F22" s="2">
        <v>22</v>
      </c>
      <c r="G22">
        <v>2</v>
      </c>
    </row>
    <row r="23" spans="1:7" x14ac:dyDescent="0.25">
      <c r="A23">
        <v>4</v>
      </c>
      <c r="B23" t="s">
        <v>158</v>
      </c>
      <c r="C23" s="2" t="s">
        <v>58</v>
      </c>
      <c r="D23" t="s">
        <v>10</v>
      </c>
      <c r="E23">
        <v>2</v>
      </c>
      <c r="F23" s="2">
        <v>13</v>
      </c>
      <c r="G23">
        <v>2</v>
      </c>
    </row>
    <row r="24" spans="1:7" x14ac:dyDescent="0.25">
      <c r="A24">
        <v>5</v>
      </c>
      <c r="B24" t="s">
        <v>159</v>
      </c>
      <c r="C24" s="2" t="s">
        <v>58</v>
      </c>
      <c r="D24" t="s">
        <v>10</v>
      </c>
      <c r="E24">
        <v>2</v>
      </c>
      <c r="F24" s="2">
        <v>2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55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8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138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158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159</v>
      </c>
      <c r="C30" t="s">
        <v>106</v>
      </c>
      <c r="D30" t="s">
        <v>33</v>
      </c>
      <c r="E30">
        <v>1</v>
      </c>
      <c r="F30">
        <v>4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28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138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158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159</v>
      </c>
      <c r="C36" t="s">
        <v>106</v>
      </c>
      <c r="D36" t="s">
        <v>10</v>
      </c>
      <c r="E36">
        <v>2</v>
      </c>
      <c r="F36">
        <v>8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127</v>
      </c>
      <c r="C2" t="s">
        <v>34</v>
      </c>
      <c r="D2" t="s">
        <v>33</v>
      </c>
      <c r="E2">
        <v>1</v>
      </c>
      <c r="F2">
        <v>344</v>
      </c>
      <c r="G2">
        <v>1</v>
      </c>
    </row>
    <row r="3" spans="1:7" x14ac:dyDescent="0.25">
      <c r="A3">
        <v>2</v>
      </c>
      <c r="B3" t="s">
        <v>126</v>
      </c>
      <c r="C3" t="s">
        <v>34</v>
      </c>
      <c r="D3" t="s">
        <v>33</v>
      </c>
      <c r="E3">
        <v>1</v>
      </c>
      <c r="F3">
        <v>114</v>
      </c>
      <c r="G3">
        <v>1</v>
      </c>
    </row>
    <row r="4" spans="1:7" x14ac:dyDescent="0.25">
      <c r="A4">
        <v>3</v>
      </c>
      <c r="B4" t="s">
        <v>138</v>
      </c>
      <c r="C4" t="s">
        <v>34</v>
      </c>
      <c r="D4" t="s">
        <v>33</v>
      </c>
      <c r="E4">
        <v>1</v>
      </c>
      <c r="F4">
        <v>24</v>
      </c>
      <c r="G4">
        <v>1</v>
      </c>
    </row>
    <row r="5" spans="1:7" x14ac:dyDescent="0.25">
      <c r="A5">
        <v>4</v>
      </c>
      <c r="B5" t="s">
        <v>158</v>
      </c>
      <c r="C5" t="s">
        <v>34</v>
      </c>
      <c r="D5" t="s">
        <v>33</v>
      </c>
      <c r="E5">
        <v>1</v>
      </c>
      <c r="F5">
        <v>29</v>
      </c>
      <c r="G5">
        <v>1</v>
      </c>
    </row>
    <row r="6" spans="1:7" x14ac:dyDescent="0.25">
      <c r="A6">
        <v>5</v>
      </c>
      <c r="B6" t="s">
        <v>160</v>
      </c>
      <c r="C6" t="s">
        <v>34</v>
      </c>
      <c r="D6" t="s">
        <v>33</v>
      </c>
      <c r="E6">
        <v>1</v>
      </c>
      <c r="F6">
        <v>48</v>
      </c>
      <c r="G6">
        <v>1</v>
      </c>
    </row>
    <row r="7" spans="1:7" x14ac:dyDescent="0.25">
      <c r="A7">
        <v>6</v>
      </c>
      <c r="B7" t="s">
        <v>105</v>
      </c>
      <c r="C7" t="s">
        <v>34</v>
      </c>
      <c r="D7" t="s">
        <v>33</v>
      </c>
      <c r="E7">
        <v>1</v>
      </c>
      <c r="F7">
        <v>275</v>
      </c>
      <c r="G7">
        <v>1</v>
      </c>
    </row>
    <row r="8" spans="1:7" x14ac:dyDescent="0.25">
      <c r="A8">
        <v>1</v>
      </c>
      <c r="B8" t="s">
        <v>127</v>
      </c>
      <c r="C8" t="s">
        <v>34</v>
      </c>
      <c r="D8" t="s">
        <v>10</v>
      </c>
      <c r="E8">
        <v>2</v>
      </c>
      <c r="F8">
        <v>1026</v>
      </c>
      <c r="G8">
        <v>1</v>
      </c>
    </row>
    <row r="9" spans="1:7" x14ac:dyDescent="0.25">
      <c r="A9">
        <v>2</v>
      </c>
      <c r="B9" t="s">
        <v>126</v>
      </c>
      <c r="C9" t="s">
        <v>34</v>
      </c>
      <c r="D9" t="s">
        <v>10</v>
      </c>
      <c r="E9">
        <v>2</v>
      </c>
      <c r="F9">
        <v>137</v>
      </c>
      <c r="G9">
        <v>1</v>
      </c>
    </row>
    <row r="10" spans="1:7" x14ac:dyDescent="0.25">
      <c r="A10">
        <v>3</v>
      </c>
      <c r="B10" t="s">
        <v>138</v>
      </c>
      <c r="C10" t="s">
        <v>34</v>
      </c>
      <c r="D10" t="s">
        <v>10</v>
      </c>
      <c r="E10">
        <v>2</v>
      </c>
      <c r="F10">
        <v>51</v>
      </c>
      <c r="G10">
        <v>1</v>
      </c>
    </row>
    <row r="11" spans="1:7" x14ac:dyDescent="0.25">
      <c r="A11">
        <v>4</v>
      </c>
      <c r="B11" t="s">
        <v>158</v>
      </c>
      <c r="C11" t="s">
        <v>34</v>
      </c>
      <c r="D11" t="s">
        <v>10</v>
      </c>
      <c r="E11">
        <v>2</v>
      </c>
      <c r="F11">
        <v>54</v>
      </c>
      <c r="G11">
        <v>1</v>
      </c>
    </row>
    <row r="12" spans="1:7" x14ac:dyDescent="0.25">
      <c r="A12">
        <v>5</v>
      </c>
      <c r="B12" t="s">
        <v>160</v>
      </c>
      <c r="C12" t="s">
        <v>34</v>
      </c>
      <c r="D12" t="s">
        <v>10</v>
      </c>
      <c r="E12">
        <v>2</v>
      </c>
      <c r="F12">
        <v>48</v>
      </c>
      <c r="G12">
        <v>1</v>
      </c>
    </row>
    <row r="13" spans="1:7" x14ac:dyDescent="0.25">
      <c r="A13">
        <v>6</v>
      </c>
      <c r="B13" t="s">
        <v>105</v>
      </c>
      <c r="C13" t="s">
        <v>34</v>
      </c>
      <c r="D13" t="s">
        <v>10</v>
      </c>
      <c r="E13">
        <v>2</v>
      </c>
      <c r="F13">
        <v>320</v>
      </c>
      <c r="G13">
        <v>1</v>
      </c>
    </row>
    <row r="14" spans="1:7" x14ac:dyDescent="0.25">
      <c r="A14">
        <v>1</v>
      </c>
      <c r="B14" t="s">
        <v>127</v>
      </c>
      <c r="C14" t="s">
        <v>58</v>
      </c>
      <c r="D14" t="s">
        <v>33</v>
      </c>
      <c r="E14">
        <v>1</v>
      </c>
      <c r="F14">
        <v>495</v>
      </c>
      <c r="G14">
        <v>2</v>
      </c>
    </row>
    <row r="15" spans="1:7" x14ac:dyDescent="0.25">
      <c r="A15">
        <v>2</v>
      </c>
      <c r="B15" t="s">
        <v>126</v>
      </c>
      <c r="C15" s="2" t="s">
        <v>58</v>
      </c>
      <c r="D15" t="s">
        <v>33</v>
      </c>
      <c r="E15">
        <v>1</v>
      </c>
      <c r="F15" s="2">
        <v>210</v>
      </c>
      <c r="G15">
        <v>2</v>
      </c>
    </row>
    <row r="16" spans="1:7" x14ac:dyDescent="0.25">
      <c r="A16">
        <v>3</v>
      </c>
      <c r="B16" t="s">
        <v>138</v>
      </c>
      <c r="C16" s="2" t="s">
        <v>58</v>
      </c>
      <c r="D16" t="s">
        <v>33</v>
      </c>
      <c r="E16">
        <v>1</v>
      </c>
      <c r="F16" s="2">
        <v>34</v>
      </c>
      <c r="G16">
        <v>2</v>
      </c>
    </row>
    <row r="17" spans="1:7" x14ac:dyDescent="0.25">
      <c r="A17">
        <v>4</v>
      </c>
      <c r="B17" t="s">
        <v>158</v>
      </c>
      <c r="C17" s="2" t="s">
        <v>58</v>
      </c>
      <c r="D17" t="s">
        <v>33</v>
      </c>
      <c r="E17">
        <v>1</v>
      </c>
      <c r="F17" s="2">
        <v>31</v>
      </c>
      <c r="G17">
        <v>2</v>
      </c>
    </row>
    <row r="18" spans="1:7" x14ac:dyDescent="0.25">
      <c r="A18">
        <v>5</v>
      </c>
      <c r="B18" t="s">
        <v>160</v>
      </c>
      <c r="C18" s="2" t="s">
        <v>58</v>
      </c>
      <c r="D18" t="s">
        <v>33</v>
      </c>
      <c r="E18">
        <v>1</v>
      </c>
      <c r="F18" s="2">
        <v>51</v>
      </c>
      <c r="G18">
        <v>2</v>
      </c>
    </row>
    <row r="19" spans="1:7" x14ac:dyDescent="0.25">
      <c r="A19">
        <v>6</v>
      </c>
      <c r="B19" t="s">
        <v>105</v>
      </c>
      <c r="C19" s="2" t="s">
        <v>58</v>
      </c>
      <c r="D19" t="s">
        <v>33</v>
      </c>
      <c r="E19">
        <v>1</v>
      </c>
      <c r="F19" s="2">
        <v>357</v>
      </c>
      <c r="G19">
        <v>2</v>
      </c>
    </row>
    <row r="20" spans="1:7" x14ac:dyDescent="0.25">
      <c r="A20">
        <v>1</v>
      </c>
      <c r="B20" t="s">
        <v>127</v>
      </c>
      <c r="C20" s="2" t="s">
        <v>58</v>
      </c>
      <c r="D20" t="s">
        <v>10</v>
      </c>
      <c r="E20">
        <v>2</v>
      </c>
      <c r="F20" s="2">
        <v>1423</v>
      </c>
      <c r="G20">
        <v>2</v>
      </c>
    </row>
    <row r="21" spans="1:7" x14ac:dyDescent="0.25">
      <c r="A21">
        <v>2</v>
      </c>
      <c r="B21" t="s">
        <v>126</v>
      </c>
      <c r="C21" s="2" t="s">
        <v>58</v>
      </c>
      <c r="D21" t="s">
        <v>10</v>
      </c>
      <c r="E21">
        <v>2</v>
      </c>
      <c r="F21" s="2">
        <v>300</v>
      </c>
      <c r="G21">
        <v>2</v>
      </c>
    </row>
    <row r="22" spans="1:7" x14ac:dyDescent="0.25">
      <c r="A22">
        <v>3</v>
      </c>
      <c r="B22" t="s">
        <v>138</v>
      </c>
      <c r="C22" s="2" t="s">
        <v>58</v>
      </c>
      <c r="D22" t="s">
        <v>10</v>
      </c>
      <c r="E22">
        <v>2</v>
      </c>
      <c r="F22" s="2">
        <v>76</v>
      </c>
      <c r="G22">
        <v>2</v>
      </c>
    </row>
    <row r="23" spans="1:7" x14ac:dyDescent="0.25">
      <c r="A23">
        <v>4</v>
      </c>
      <c r="B23" t="s">
        <v>158</v>
      </c>
      <c r="C23" s="2" t="s">
        <v>58</v>
      </c>
      <c r="D23" t="s">
        <v>10</v>
      </c>
      <c r="E23">
        <v>2</v>
      </c>
      <c r="F23" s="2">
        <v>56</v>
      </c>
      <c r="G23">
        <v>2</v>
      </c>
    </row>
    <row r="24" spans="1:7" x14ac:dyDescent="0.25">
      <c r="A24">
        <v>5</v>
      </c>
      <c r="B24" t="s">
        <v>160</v>
      </c>
      <c r="C24" s="2" t="s">
        <v>58</v>
      </c>
      <c r="D24" t="s">
        <v>10</v>
      </c>
      <c r="E24">
        <v>2</v>
      </c>
      <c r="F24" s="2">
        <v>51</v>
      </c>
      <c r="G24">
        <v>2</v>
      </c>
    </row>
    <row r="25" spans="1:7" x14ac:dyDescent="0.25">
      <c r="A25">
        <v>6</v>
      </c>
      <c r="B25" t="s">
        <v>105</v>
      </c>
      <c r="C25" s="2" t="s">
        <v>58</v>
      </c>
      <c r="D25" t="s">
        <v>10</v>
      </c>
      <c r="E25">
        <v>2</v>
      </c>
      <c r="F25" s="2">
        <v>430</v>
      </c>
      <c r="G25">
        <v>2</v>
      </c>
    </row>
    <row r="26" spans="1:7" x14ac:dyDescent="0.25">
      <c r="A26">
        <v>1</v>
      </c>
      <c r="B26" t="s">
        <v>127</v>
      </c>
      <c r="C26" t="s">
        <v>106</v>
      </c>
      <c r="D26" t="s">
        <v>33</v>
      </c>
      <c r="E26">
        <v>1</v>
      </c>
      <c r="F26">
        <v>54</v>
      </c>
      <c r="G26">
        <v>3</v>
      </c>
    </row>
    <row r="27" spans="1:7" x14ac:dyDescent="0.25">
      <c r="A27">
        <v>2</v>
      </c>
      <c r="B27" t="s">
        <v>126</v>
      </c>
      <c r="C27" t="s">
        <v>106</v>
      </c>
      <c r="D27" t="s">
        <v>33</v>
      </c>
      <c r="E27">
        <v>1</v>
      </c>
      <c r="F27">
        <v>9</v>
      </c>
      <c r="G27">
        <v>3</v>
      </c>
    </row>
    <row r="28" spans="1:7" x14ac:dyDescent="0.25">
      <c r="A28">
        <v>3</v>
      </c>
      <c r="B28" t="s">
        <v>138</v>
      </c>
      <c r="C28" t="s">
        <v>106</v>
      </c>
      <c r="D28" t="s">
        <v>33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158</v>
      </c>
      <c r="C29" t="s">
        <v>106</v>
      </c>
      <c r="D29" t="s">
        <v>33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160</v>
      </c>
      <c r="C30" t="s">
        <v>106</v>
      </c>
      <c r="D30" t="s">
        <v>33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33</v>
      </c>
      <c r="E31">
        <v>1</v>
      </c>
      <c r="F31">
        <v>13</v>
      </c>
      <c r="G31">
        <v>3</v>
      </c>
    </row>
    <row r="32" spans="1:7" x14ac:dyDescent="0.25">
      <c r="A32">
        <v>1</v>
      </c>
      <c r="B32" t="s">
        <v>127</v>
      </c>
      <c r="C32" t="s">
        <v>106</v>
      </c>
      <c r="D32" t="s">
        <v>10</v>
      </c>
      <c r="E32">
        <v>2</v>
      </c>
      <c r="F32">
        <v>186</v>
      </c>
      <c r="G32">
        <v>3</v>
      </c>
    </row>
    <row r="33" spans="1:7" x14ac:dyDescent="0.25">
      <c r="A33">
        <v>2</v>
      </c>
      <c r="B33" t="s">
        <v>126</v>
      </c>
      <c r="C33" t="s">
        <v>106</v>
      </c>
      <c r="D33" t="s">
        <v>10</v>
      </c>
      <c r="E33">
        <v>2</v>
      </c>
      <c r="F33">
        <v>9</v>
      </c>
      <c r="G33">
        <v>3</v>
      </c>
    </row>
    <row r="34" spans="1:7" x14ac:dyDescent="0.25">
      <c r="A34">
        <v>3</v>
      </c>
      <c r="B34" t="s">
        <v>138</v>
      </c>
      <c r="C34" t="s">
        <v>106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158</v>
      </c>
      <c r="C35" t="s">
        <v>106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160</v>
      </c>
      <c r="C36" t="s">
        <v>106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10</v>
      </c>
      <c r="E37">
        <v>2</v>
      </c>
      <c r="F37">
        <v>22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60</v>
      </c>
      <c r="D1" t="s">
        <v>107</v>
      </c>
      <c r="E1" t="s">
        <v>57</v>
      </c>
    </row>
    <row r="2" spans="1:5" x14ac:dyDescent="0.25">
      <c r="A2">
        <v>1</v>
      </c>
      <c r="B2" t="s">
        <v>128</v>
      </c>
      <c r="C2">
        <v>1219</v>
      </c>
      <c r="D2">
        <v>1075</v>
      </c>
      <c r="E2">
        <v>358</v>
      </c>
    </row>
    <row r="3" spans="1:5" x14ac:dyDescent="0.25">
      <c r="A3">
        <v>2</v>
      </c>
      <c r="B3" t="s">
        <v>129</v>
      </c>
      <c r="C3">
        <v>760</v>
      </c>
      <c r="D3">
        <v>492</v>
      </c>
      <c r="E3">
        <v>38</v>
      </c>
    </row>
    <row r="4" spans="1:5" x14ac:dyDescent="0.25">
      <c r="A4">
        <v>3</v>
      </c>
      <c r="B4" t="s">
        <v>140</v>
      </c>
      <c r="C4">
        <v>144</v>
      </c>
      <c r="D4">
        <v>115</v>
      </c>
      <c r="E4">
        <v>1</v>
      </c>
    </row>
    <row r="5" spans="1:5" x14ac:dyDescent="0.25">
      <c r="A5" s="2">
        <v>4</v>
      </c>
      <c r="B5" s="2" t="s">
        <v>141</v>
      </c>
      <c r="C5" s="2">
        <v>116</v>
      </c>
      <c r="D5" s="2">
        <v>101</v>
      </c>
      <c r="E5" s="2">
        <v>28</v>
      </c>
    </row>
    <row r="6" spans="1:5" x14ac:dyDescent="0.25">
      <c r="A6" s="2">
        <v>5</v>
      </c>
      <c r="B6" s="2" t="s">
        <v>161</v>
      </c>
      <c r="C6" s="2">
        <v>101</v>
      </c>
      <c r="D6" s="2">
        <v>96</v>
      </c>
      <c r="E6" s="2">
        <v>12</v>
      </c>
    </row>
    <row r="7" spans="1:5" x14ac:dyDescent="0.25">
      <c r="A7" s="2">
        <v>6</v>
      </c>
      <c r="B7" s="2" t="s">
        <v>105</v>
      </c>
      <c r="C7" s="2">
        <v>228</v>
      </c>
      <c r="D7" s="2">
        <v>173</v>
      </c>
      <c r="E7" s="2">
        <v>55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62</v>
      </c>
      <c r="D1" t="s">
        <v>107</v>
      </c>
      <c r="E1" t="s">
        <v>57</v>
      </c>
    </row>
    <row r="2" spans="1:5" x14ac:dyDescent="0.25">
      <c r="A2" s="2">
        <v>1</v>
      </c>
      <c r="B2" s="2" t="s">
        <v>162</v>
      </c>
      <c r="C2" s="2">
        <v>29</v>
      </c>
      <c r="D2" s="2">
        <v>5</v>
      </c>
      <c r="E2" s="2">
        <v>1</v>
      </c>
    </row>
    <row r="3" spans="1:5" x14ac:dyDescent="0.25">
      <c r="A3" s="2">
        <v>2</v>
      </c>
      <c r="B3" s="2" t="s">
        <v>128</v>
      </c>
      <c r="C3" s="2">
        <v>27</v>
      </c>
      <c r="D3" s="2">
        <v>31</v>
      </c>
      <c r="E3" s="2">
        <v>18</v>
      </c>
    </row>
    <row r="4" spans="1:5" x14ac:dyDescent="0.25">
      <c r="A4" s="2">
        <v>3</v>
      </c>
      <c r="B4" s="2" t="s">
        <v>129</v>
      </c>
      <c r="C4" s="2">
        <v>20</v>
      </c>
      <c r="D4" s="2">
        <v>13</v>
      </c>
      <c r="E4" s="2">
        <v>3</v>
      </c>
    </row>
    <row r="5" spans="1:5" x14ac:dyDescent="0.25">
      <c r="A5" s="2">
        <v>4</v>
      </c>
      <c r="B5" s="2" t="s">
        <v>163</v>
      </c>
      <c r="C5" s="2">
        <v>17</v>
      </c>
      <c r="D5" s="2">
        <v>16</v>
      </c>
      <c r="E5" s="2">
        <v>6</v>
      </c>
    </row>
    <row r="6" spans="1:5" x14ac:dyDescent="0.25">
      <c r="A6" s="2">
        <v>5</v>
      </c>
      <c r="B6" s="2" t="s">
        <v>164</v>
      </c>
      <c r="C6" s="2">
        <v>7</v>
      </c>
      <c r="D6" s="2">
        <v>7</v>
      </c>
      <c r="E6" s="2">
        <v>0</v>
      </c>
    </row>
    <row r="7" spans="1:5" x14ac:dyDescent="0.25">
      <c r="A7" s="2">
        <v>6</v>
      </c>
      <c r="B7" s="2" t="s">
        <v>105</v>
      </c>
      <c r="C7" s="2">
        <v>40</v>
      </c>
      <c r="D7" s="2">
        <v>31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122</v>
      </c>
      <c r="B1" t="s">
        <v>123</v>
      </c>
      <c r="C1" t="s">
        <v>124</v>
      </c>
    </row>
    <row r="2" spans="1:3" x14ac:dyDescent="0.25">
      <c r="A2" s="1" t="s">
        <v>155</v>
      </c>
      <c r="B2" s="1" t="s">
        <v>156</v>
      </c>
      <c r="C2" s="1" t="s">
        <v>157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68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67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565</v>
      </c>
      <c r="B6" t="s">
        <v>54</v>
      </c>
      <c r="C6" t="s">
        <v>68</v>
      </c>
      <c r="D6">
        <v>1</v>
      </c>
    </row>
    <row r="7" spans="1:4" x14ac:dyDescent="0.25">
      <c r="A7">
        <v>6</v>
      </c>
      <c r="B7" t="s">
        <v>54</v>
      </c>
      <c r="C7" t="s">
        <v>93</v>
      </c>
      <c r="D7">
        <v>2</v>
      </c>
    </row>
    <row r="8" spans="1:4" x14ac:dyDescent="0.25">
      <c r="A8">
        <v>0</v>
      </c>
      <c r="B8" t="s">
        <v>54</v>
      </c>
      <c r="C8" t="s">
        <v>67</v>
      </c>
      <c r="D8">
        <v>3</v>
      </c>
    </row>
    <row r="9" spans="1:4" x14ac:dyDescent="0.25">
      <c r="A9">
        <v>0</v>
      </c>
      <c r="B9" t="s">
        <v>54</v>
      </c>
      <c r="C9" t="s">
        <v>92</v>
      </c>
      <c r="D9">
        <v>4</v>
      </c>
    </row>
    <row r="10" spans="1:4" x14ac:dyDescent="0.25">
      <c r="A10">
        <v>236</v>
      </c>
      <c r="B10" t="s">
        <v>55</v>
      </c>
      <c r="C10" t="s">
        <v>68</v>
      </c>
      <c r="D10">
        <v>1</v>
      </c>
    </row>
    <row r="11" spans="1:4" x14ac:dyDescent="0.25">
      <c r="A11">
        <v>0</v>
      </c>
      <c r="B11" t="s">
        <v>55</v>
      </c>
      <c r="C11" t="s">
        <v>93</v>
      </c>
      <c r="D11">
        <v>2</v>
      </c>
    </row>
    <row r="12" spans="1:4" x14ac:dyDescent="0.25">
      <c r="A12">
        <v>5</v>
      </c>
      <c r="B12" t="s">
        <v>55</v>
      </c>
      <c r="C12" t="s">
        <v>67</v>
      </c>
      <c r="D12">
        <v>3</v>
      </c>
    </row>
    <row r="13" spans="1:4" x14ac:dyDescent="0.25">
      <c r="A13">
        <v>0</v>
      </c>
      <c r="B13" t="s">
        <v>55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2019-10-15T11:26:56Z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