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W:\2023\12-2023_Gościeradów utrzymanie i konserwacja\01_Korespondencja\IN\20230602_korekta utrz szlaków\"/>
    </mc:Choice>
  </mc:AlternateContent>
  <xr:revisionPtr revIDLastSave="0" documentId="13_ncr:1_{42BC6DFE-D903-4DF7-B615-4B637BE96500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" sheetId="1" r:id="rId1"/>
  </sheets>
  <definedNames>
    <definedName name="_xlnm.Print_Area" localSheetId="0">Arkusz1!$A$1:$P$98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95" i="1" l="1"/>
  <c r="O95" i="1"/>
  <c r="N95" i="1"/>
  <c r="M95" i="1"/>
  <c r="L95" i="1"/>
  <c r="P91" i="1"/>
  <c r="O91" i="1"/>
  <c r="N91" i="1"/>
  <c r="M91" i="1"/>
  <c r="L91" i="1"/>
  <c r="P84" i="1"/>
  <c r="O84" i="1"/>
  <c r="N84" i="1"/>
  <c r="M84" i="1"/>
  <c r="P81" i="1"/>
  <c r="O81" i="1"/>
  <c r="N81" i="1"/>
  <c r="M81" i="1"/>
  <c r="P69" i="1"/>
  <c r="O69" i="1"/>
  <c r="N69" i="1"/>
  <c r="M69" i="1"/>
  <c r="L69" i="1"/>
  <c r="P15" i="1"/>
  <c r="O15" i="1"/>
  <c r="N15" i="1"/>
  <c r="M15" i="1"/>
  <c r="P22" i="1"/>
  <c r="O22" i="1"/>
  <c r="N22" i="1"/>
  <c r="M22" i="1"/>
  <c r="P27" i="1"/>
  <c r="O27" i="1"/>
  <c r="N27" i="1"/>
  <c r="M27" i="1"/>
  <c r="L27" i="1"/>
  <c r="P40" i="1"/>
  <c r="O40" i="1"/>
  <c r="N40" i="1"/>
  <c r="M40" i="1"/>
  <c r="P47" i="1"/>
  <c r="O47" i="1"/>
  <c r="N47" i="1"/>
  <c r="M47" i="1"/>
  <c r="P54" i="1"/>
  <c r="O54" i="1"/>
  <c r="N54" i="1"/>
  <c r="O98" i="1"/>
  <c r="M54" i="1"/>
  <c r="J47" i="1"/>
  <c r="K47" i="1"/>
  <c r="L47" i="1"/>
  <c r="K44" i="1"/>
  <c r="J44" i="1"/>
  <c r="L50" i="1"/>
  <c r="L54" i="1" s="1"/>
  <c r="I50" i="1"/>
  <c r="D50" i="1"/>
  <c r="J50" i="1" s="1"/>
  <c r="J54" i="1" s="1"/>
  <c r="E50" i="1"/>
  <c r="K50" i="1" s="1"/>
  <c r="K54" i="1" s="1"/>
  <c r="L84" i="1"/>
  <c r="K84" i="1"/>
  <c r="K95" i="1"/>
  <c r="J95" i="1"/>
  <c r="K91" i="1"/>
  <c r="J91" i="1"/>
  <c r="L81" i="1"/>
  <c r="K81" i="1"/>
  <c r="J81" i="1"/>
  <c r="K77" i="1"/>
  <c r="J77" i="1"/>
  <c r="K69" i="1"/>
  <c r="J69" i="1"/>
  <c r="L44" i="1"/>
  <c r="L40" i="1"/>
  <c r="K40" i="1"/>
  <c r="J40" i="1"/>
  <c r="K27" i="1"/>
  <c r="J27" i="1"/>
  <c r="L22" i="1"/>
  <c r="K22" i="1"/>
  <c r="J22" i="1"/>
  <c r="L15" i="1"/>
  <c r="K15" i="1"/>
  <c r="J15" i="1"/>
  <c r="F44" i="1"/>
  <c r="E69" i="1"/>
  <c r="D69" i="1"/>
  <c r="E15" i="1"/>
  <c r="F15" i="1"/>
  <c r="I15" i="1"/>
  <c r="D15" i="1"/>
  <c r="E77" i="1"/>
  <c r="D77" i="1"/>
  <c r="E40" i="1"/>
  <c r="F40" i="1"/>
  <c r="D40" i="1"/>
  <c r="E81" i="1"/>
  <c r="F81" i="1"/>
  <c r="D81" i="1"/>
  <c r="F54" i="1"/>
  <c r="E27" i="1"/>
  <c r="F27" i="1"/>
  <c r="I27" i="1"/>
  <c r="D27" i="1"/>
  <c r="E22" i="1"/>
  <c r="F22" i="1"/>
  <c r="D22" i="1"/>
  <c r="E91" i="1"/>
  <c r="D91" i="1"/>
  <c r="E95" i="1"/>
  <c r="G95" i="1"/>
  <c r="D95" i="1"/>
  <c r="P98" i="1" l="1"/>
  <c r="M98" i="1"/>
  <c r="I98" i="1"/>
  <c r="L98" i="1"/>
  <c r="J98" i="1"/>
  <c r="K98" i="1"/>
</calcChain>
</file>

<file path=xl/sharedStrings.xml><?xml version="1.0" encoding="utf-8"?>
<sst xmlns="http://schemas.openxmlformats.org/spreadsheetml/2006/main" count="171" uniqueCount="142">
  <si>
    <t>Leśnictwo</t>
  </si>
  <si>
    <t>Nowiny</t>
  </si>
  <si>
    <t>nr_les</t>
  </si>
  <si>
    <t>Równiarka [km]</t>
  </si>
  <si>
    <t>Piasek [t]</t>
  </si>
  <si>
    <t>Kruszywo [t]</t>
  </si>
  <si>
    <t>oddz.</t>
  </si>
  <si>
    <t>Odkrzaczanie [km]</t>
  </si>
  <si>
    <t>suma</t>
  </si>
  <si>
    <t>Antoniów</t>
  </si>
  <si>
    <t>Świeciechów</t>
  </si>
  <si>
    <t>127b</t>
  </si>
  <si>
    <t>128a</t>
  </si>
  <si>
    <t>128b</t>
  </si>
  <si>
    <t>129b</t>
  </si>
  <si>
    <t>130f</t>
  </si>
  <si>
    <t>130a</t>
  </si>
  <si>
    <t>02</t>
  </si>
  <si>
    <t>Borów</t>
  </si>
  <si>
    <r>
      <t>0,22 (700m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</si>
  <si>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0,05 (100m</t>
    </r>
    <r>
      <rPr>
        <vertAlign val="superscript"/>
        <sz val="11"/>
        <color theme="1"/>
        <rFont val="Calibri"/>
        <family val="2"/>
        <charset val="238"/>
        <scheme val="minor"/>
      </rPr>
      <t>2</t>
    </r>
    <r>
      <rPr>
        <sz val="11"/>
        <color theme="1"/>
        <rFont val="Calibri"/>
        <family val="2"/>
        <scheme val="minor"/>
      </rPr>
      <t>)</t>
    </r>
  </si>
  <si>
    <r>
      <t>0,27 (800m</t>
    </r>
    <r>
      <rPr>
        <b/>
        <vertAlign val="superscript"/>
        <sz val="11"/>
        <color theme="1"/>
        <rFont val="Calibri"/>
        <family val="2"/>
        <charset val="238"/>
        <scheme val="minor"/>
      </rPr>
      <t>2</t>
    </r>
    <r>
      <rPr>
        <b/>
        <sz val="11"/>
        <color theme="1"/>
        <rFont val="Calibri"/>
        <family val="2"/>
        <charset val="238"/>
        <scheme val="minor"/>
      </rPr>
      <t>)</t>
    </r>
  </si>
  <si>
    <t>Dąbrowa</t>
  </si>
  <si>
    <t>06</t>
  </si>
  <si>
    <t>03</t>
  </si>
  <si>
    <t>Koparka [km]</t>
  </si>
  <si>
    <t>Irena</t>
  </si>
  <si>
    <t>362c</t>
  </si>
  <si>
    <t>327abc</t>
  </si>
  <si>
    <t>07</t>
  </si>
  <si>
    <t>Brzoza</t>
  </si>
  <si>
    <t>10</t>
  </si>
  <si>
    <t>111/112</t>
  </si>
  <si>
    <t>97/111; 110</t>
  </si>
  <si>
    <t>98/112; 99</t>
  </si>
  <si>
    <t>Marynopole</t>
  </si>
  <si>
    <t>04</t>
  </si>
  <si>
    <t>159a</t>
  </si>
  <si>
    <t>179d</t>
  </si>
  <si>
    <t>180h</t>
  </si>
  <si>
    <t>181d</t>
  </si>
  <si>
    <t>195bcdfghi</t>
  </si>
  <si>
    <t>183d</t>
  </si>
  <si>
    <t>182cdg</t>
  </si>
  <si>
    <t>245ab</t>
  </si>
  <si>
    <t>250a</t>
  </si>
  <si>
    <t>249b</t>
  </si>
  <si>
    <t>187a</t>
  </si>
  <si>
    <t>188a</t>
  </si>
  <si>
    <t>Budy</t>
  </si>
  <si>
    <t>09</t>
  </si>
  <si>
    <t>05</t>
  </si>
  <si>
    <t>174a</t>
  </si>
  <si>
    <t>173d</t>
  </si>
  <si>
    <t>173a</t>
  </si>
  <si>
    <t>Chwałowice</t>
  </si>
  <si>
    <t>11</t>
  </si>
  <si>
    <t>211-212</t>
  </si>
  <si>
    <t>214-215</t>
  </si>
  <si>
    <t>Inne</t>
  </si>
  <si>
    <t>Kotówka</t>
  </si>
  <si>
    <t>01</t>
  </si>
  <si>
    <t>79b</t>
  </si>
  <si>
    <t>80a</t>
  </si>
  <si>
    <t>80b</t>
  </si>
  <si>
    <t>103a</t>
  </si>
  <si>
    <t>105a</t>
  </si>
  <si>
    <t>51b</t>
  </si>
  <si>
    <t>50b</t>
  </si>
  <si>
    <t>35a</t>
  </si>
  <si>
    <t>49b</t>
  </si>
  <si>
    <t>34b</t>
  </si>
  <si>
    <t>86a</t>
  </si>
  <si>
    <t>86b</t>
  </si>
  <si>
    <t>Stawki</t>
  </si>
  <si>
    <t>08</t>
  </si>
  <si>
    <t>49d, 50d</t>
  </si>
  <si>
    <t>23d</t>
  </si>
  <si>
    <t>28kl</t>
  </si>
  <si>
    <t>49f</t>
  </si>
  <si>
    <t>27b</t>
  </si>
  <si>
    <t>28hg</t>
  </si>
  <si>
    <t>28bc</t>
  </si>
  <si>
    <t>41a</t>
  </si>
  <si>
    <t>15cd</t>
  </si>
  <si>
    <t>44a</t>
  </si>
  <si>
    <t>32f,33f</t>
  </si>
  <si>
    <t>33b</t>
  </si>
  <si>
    <t>38a</t>
  </si>
  <si>
    <t>52f, 53c</t>
  </si>
  <si>
    <t>przepust PECOR fi1000, 6m długości</t>
  </si>
  <si>
    <t>przepust PECOR fi1000, 6m długości, geowłóknina 1200m2</t>
  </si>
  <si>
    <t xml:space="preserve">  </t>
  </si>
  <si>
    <t>równiarka + koparka profil i koryto</t>
  </si>
  <si>
    <t>dodatkowe 25mb utwardzenia szlaku</t>
  </si>
  <si>
    <t>nawrotka ok 50mb</t>
  </si>
  <si>
    <t>dodakowa praca równiarki</t>
  </si>
  <si>
    <t>Równiark i koryto - pisać w SST</t>
  </si>
  <si>
    <t>Zjazd Droga Powiatowa</t>
  </si>
  <si>
    <t>droga gminna</t>
  </si>
  <si>
    <t>Zjazd + plac skł</t>
  </si>
  <si>
    <t>Zjazd + Plac składowy</t>
  </si>
  <si>
    <t>ok</t>
  </si>
  <si>
    <t>Zjazd DW + szlak potrzeba uzgodnienia z ZDW Lublin</t>
  </si>
  <si>
    <t>205 (chyba 202) remont 650mb od Anielina</t>
  </si>
  <si>
    <t>Podjazd pod górkę</t>
  </si>
  <si>
    <t>ok 100mb K+P+R (kruszywo, piasek Równiarka)</t>
  </si>
  <si>
    <t>Tymczasowe przejście Jodłówki z bali drewnianych</t>
  </si>
  <si>
    <t>zmiana lokalizacji na 29abc</t>
  </si>
  <si>
    <t>pniakli do wykarczowania - dopisać w SST</t>
  </si>
  <si>
    <t>75mb + R</t>
  </si>
  <si>
    <t>~400mb R+K</t>
  </si>
  <si>
    <t>~200 (ew. na koniec)</t>
  </si>
  <si>
    <t>~100mb 2x0,75x0,25 ~56t</t>
  </si>
  <si>
    <t>ew na koniec</t>
  </si>
  <si>
    <t>~25mb dół (R+P)</t>
  </si>
  <si>
    <t>wyrównanie 125mb</t>
  </si>
  <si>
    <t xml:space="preserve">Punktowo do dokończenia </t>
  </si>
  <si>
    <t>odc na długości</t>
  </si>
  <si>
    <t>odc. na długości</t>
  </si>
  <si>
    <t>nie weryfikowane w terenie</t>
  </si>
  <si>
    <t xml:space="preserve">kontynuacja </t>
  </si>
  <si>
    <t>kontynuacja  ok 100mb</t>
  </si>
  <si>
    <t>kontynuacja ok 300mb</t>
  </si>
  <si>
    <t>kontynuacja  ok 200mb</t>
  </si>
  <si>
    <t>około 190mb</t>
  </si>
  <si>
    <t>około 185mb</t>
  </si>
  <si>
    <t>Łącznie po weryfikacji</t>
  </si>
  <si>
    <t>Pilne</t>
  </si>
  <si>
    <t>Rezerwa I</t>
  </si>
  <si>
    <t>Rezerwa II</t>
  </si>
  <si>
    <t>306i</t>
  </si>
  <si>
    <t>rura fi 500 L6m</t>
  </si>
  <si>
    <t>dodatkowy, rowy obustronne, przepsut fi 500</t>
  </si>
  <si>
    <t>ETAP I</t>
  </si>
  <si>
    <t>Spycharka profilowanie szlaku [km]</t>
  </si>
  <si>
    <t>Przepusty fi 500</t>
  </si>
  <si>
    <t>Geowłóknina [m2]</t>
  </si>
  <si>
    <t>plac składowy - OK</t>
  </si>
  <si>
    <t>Łącznie</t>
  </si>
  <si>
    <t>Rowy</t>
  </si>
  <si>
    <t xml:space="preserve">Mar. Szkółka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</si>
</sst>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  <font>
      <b/>
      <vertAlign val="superscript"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7" tint="-0.249977111117893"/>
        <bgColor indexed="64"/>
      </patternFill>
    </fill>
    <fill>
      <patternFill patternType="solid">
        <fgColor theme="4" tint="0.59999389629810485"/>
        <bgColor indexed="64"/>
      </patternFill>
    </fill>
  </fills>
  <borders count="2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0" fillId="0" borderId="0" xfId="0" applyAlignment="1">
      <alignment horizontal="center" vertical="center"/>
    </xf>
    <xf numFmtId="0" fontId="0" fillId="0" borderId="1" xfId="0" applyBorder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0" fontId="0" fillId="0" borderId="0" xfId="0" applyAlignment="1">
      <alignment horizontal="center" vertical="center" wrapText="1"/>
    </xf>
    <xf numFmtId="0" fontId="0" fillId="0" borderId="2" xfId="0" applyBorder="1" applyAlignment="1">
      <alignment horizontal="center" vertical="center"/>
    </xf>
    <xf numFmtId="49" fontId="0" fillId="0" borderId="2" xfId="0" applyNumberFormat="1" applyBorder="1" applyAlignment="1">
      <alignment horizontal="center" vertical="center"/>
    </xf>
    <xf numFmtId="49" fontId="0" fillId="0" borderId="0" xfId="0" applyNumberFormat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49" fontId="1" fillId="0" borderId="9" xfId="0" applyNumberFormat="1" applyFont="1" applyBorder="1" applyAlignment="1">
      <alignment horizontal="center" vertical="center"/>
    </xf>
    <xf numFmtId="0" fontId="1" fillId="0" borderId="9" xfId="0" applyFont="1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1" fillId="0" borderId="10" xfId="0" applyFont="1" applyBorder="1" applyAlignment="1">
      <alignment horizontal="center" vertical="center"/>
    </xf>
    <xf numFmtId="0" fontId="0" fillId="0" borderId="8" xfId="0" applyBorder="1" applyAlignment="1">
      <alignment horizontal="center" vertical="center"/>
    </xf>
    <xf numFmtId="49" fontId="0" fillId="0" borderId="9" xfId="0" applyNumberFormat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3" borderId="3" xfId="0" applyFill="1" applyBorder="1" applyAlignment="1">
      <alignment horizontal="center" vertical="center"/>
    </xf>
    <xf numFmtId="49" fontId="0" fillId="3" borderId="4" xfId="0" applyNumberFormat="1" applyFill="1" applyBorder="1" applyAlignment="1">
      <alignment horizontal="center" vertical="center"/>
    </xf>
    <xf numFmtId="0" fontId="0" fillId="3" borderId="4" xfId="0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3" borderId="6" xfId="0" applyFill="1" applyBorder="1" applyAlignment="1">
      <alignment horizontal="center" vertical="center"/>
    </xf>
    <xf numFmtId="49" fontId="0" fillId="3" borderId="1" xfId="0" applyNumberFormat="1" applyFill="1" applyBorder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3" borderId="7" xfId="0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0" fillId="4" borderId="3" xfId="0" applyFill="1" applyBorder="1" applyAlignment="1">
      <alignment horizontal="center" vertical="center"/>
    </xf>
    <xf numFmtId="49" fontId="0" fillId="4" borderId="4" xfId="0" applyNumberFormat="1" applyFill="1" applyBorder="1" applyAlignment="1">
      <alignment horizontal="center" vertical="center"/>
    </xf>
    <xf numFmtId="0" fontId="0" fillId="4" borderId="4" xfId="0" applyFill="1" applyBorder="1" applyAlignment="1">
      <alignment horizontal="center" vertical="center"/>
    </xf>
    <xf numFmtId="0" fontId="0" fillId="4" borderId="5" xfId="0" applyFill="1" applyBorder="1" applyAlignment="1">
      <alignment horizontal="center" vertical="center"/>
    </xf>
    <xf numFmtId="0" fontId="0" fillId="4" borderId="6" xfId="0" applyFill="1" applyBorder="1" applyAlignment="1">
      <alignment horizontal="center" vertical="center"/>
    </xf>
    <xf numFmtId="49" fontId="0" fillId="4" borderId="1" xfId="0" applyNumberFormat="1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0" fillId="4" borderId="7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49" fontId="0" fillId="2" borderId="1" xfId="0" applyNumberFormat="1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49" fontId="0" fillId="2" borderId="4" xfId="0" applyNumberFormat="1" applyFill="1" applyBorder="1" applyAlignment="1">
      <alignment horizontal="center" vertical="center"/>
    </xf>
    <xf numFmtId="0" fontId="0" fillId="2" borderId="4" xfId="0" applyFill="1" applyBorder="1" applyAlignment="1">
      <alignment horizontal="center" vertical="center"/>
    </xf>
    <xf numFmtId="0" fontId="0" fillId="2" borderId="5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 wrapText="1"/>
    </xf>
    <xf numFmtId="0" fontId="0" fillId="2" borderId="1" xfId="0" applyFill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/>
    </xf>
    <xf numFmtId="49" fontId="1" fillId="0" borderId="12" xfId="0" applyNumberFormat="1" applyFont="1" applyBorder="1" applyAlignment="1">
      <alignment horizontal="center" vertical="center"/>
    </xf>
    <xf numFmtId="0" fontId="1" fillId="0" borderId="12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4" borderId="17" xfId="0" applyFill="1" applyBorder="1" applyAlignment="1">
      <alignment horizontal="center" vertical="center"/>
    </xf>
    <xf numFmtId="0" fontId="0" fillId="4" borderId="18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0" fillId="3" borderId="18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0" fillId="3" borderId="14" xfId="0" applyFill="1" applyBorder="1" applyAlignment="1">
      <alignment horizontal="center" vertical="center"/>
    </xf>
    <xf numFmtId="49" fontId="0" fillId="3" borderId="15" xfId="0" applyNumberFormat="1" applyFill="1" applyBorder="1" applyAlignment="1">
      <alignment horizontal="center" vertical="center"/>
    </xf>
    <xf numFmtId="0" fontId="0" fillId="3" borderId="15" xfId="0" applyFill="1" applyBorder="1" applyAlignment="1">
      <alignment horizontal="center" vertical="center"/>
    </xf>
    <xf numFmtId="0" fontId="0" fillId="3" borderId="16" xfId="0" applyFill="1" applyBorder="1" applyAlignment="1">
      <alignment horizontal="center" vertical="center"/>
    </xf>
    <xf numFmtId="0" fontId="0" fillId="3" borderId="22" xfId="0" applyFill="1" applyBorder="1" applyAlignment="1">
      <alignment horizontal="center" vertical="center"/>
    </xf>
    <xf numFmtId="0" fontId="0" fillId="3" borderId="17" xfId="0" applyFill="1" applyBorder="1" applyAlignment="1">
      <alignment horizontal="center" vertical="center"/>
    </xf>
    <xf numFmtId="0" fontId="0" fillId="2" borderId="17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3" borderId="21" xfId="0" applyFill="1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0" fillId="4" borderId="23" xfId="0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1" fillId="0" borderId="15" xfId="0" applyFont="1" applyBorder="1" applyAlignment="1">
      <alignment horizontal="center" vertical="center"/>
    </xf>
    <xf numFmtId="0" fontId="0" fillId="4" borderId="25" xfId="0" applyFill="1" applyBorder="1" applyAlignment="1">
      <alignment horizontal="center" vertical="center"/>
    </xf>
    <xf numFmtId="49" fontId="0" fillId="4" borderId="2" xfId="0" applyNumberFormat="1" applyFill="1" applyBorder="1" applyAlignment="1">
      <alignment horizontal="center" vertical="center"/>
    </xf>
    <xf numFmtId="0" fontId="0" fillId="4" borderId="2" xfId="0" applyFill="1" applyBorder="1" applyAlignment="1">
      <alignment horizontal="center" vertical="center"/>
    </xf>
    <xf numFmtId="0" fontId="5" fillId="0" borderId="24" xfId="0" applyFont="1" applyBorder="1" applyAlignment="1">
      <alignment horizontal="center" vertical="center" wrapText="1"/>
    </xf>
    <xf numFmtId="49" fontId="5" fillId="0" borderId="24" xfId="0" applyNumberFormat="1" applyFont="1" applyBorder="1" applyAlignment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T509"/>
  <sheetViews>
    <sheetView tabSelected="1" view="pageBreakPreview" zoomScaleNormal="100" zoomScaleSheetLayoutView="100" workbookViewId="0">
      <pane ySplit="2" topLeftCell="A3" activePane="bottomLeft" state="frozen"/>
      <selection pane="bottomLeft" activeCell="V20" sqref="V20"/>
    </sheetView>
  </sheetViews>
  <sheetFormatPr defaultColWidth="8.85546875" defaultRowHeight="15" x14ac:dyDescent="0.25"/>
  <cols>
    <col min="1" max="1" width="12.28515625" style="2" bestFit="1" customWidth="1"/>
    <col min="2" max="2" width="6.28515625" style="3" bestFit="1" customWidth="1"/>
    <col min="3" max="3" width="10.42578125" style="2" customWidth="1"/>
    <col min="4" max="4" width="11.7109375" style="2" hidden="1" customWidth="1"/>
    <col min="5" max="5" width="9" style="2" hidden="1" customWidth="1"/>
    <col min="6" max="6" width="14.5703125" style="2" hidden="1" customWidth="1"/>
    <col min="7" max="7" width="17.140625" style="2" hidden="1" customWidth="1"/>
    <col min="8" max="8" width="17.140625" style="1" hidden="1" customWidth="1"/>
    <col min="9" max="9" width="9.140625" style="1" hidden="1" customWidth="1"/>
    <col min="10" max="10" width="11.7109375" style="2" bestFit="1" customWidth="1"/>
    <col min="11" max="11" width="9" style="2" bestFit="1" customWidth="1"/>
    <col min="12" max="12" width="14.5703125" style="2" bestFit="1" customWidth="1"/>
    <col min="13" max="16" width="11.140625" style="1" customWidth="1"/>
    <col min="17" max="17" width="47.85546875" style="1" customWidth="1"/>
    <col min="18" max="18" width="5.42578125" style="1" bestFit="1" customWidth="1"/>
    <col min="19" max="19" width="9.28515625" style="1" bestFit="1" customWidth="1"/>
    <col min="20" max="20" width="9.85546875" style="1" bestFit="1" customWidth="1"/>
    <col min="21" max="16384" width="8.85546875" style="1"/>
  </cols>
  <sheetData>
    <row r="1" spans="1:20" ht="15.75" thickBot="1" x14ac:dyDescent="0.3">
      <c r="A1" s="68"/>
      <c r="B1" s="68"/>
      <c r="C1" s="68"/>
      <c r="D1" s="68"/>
      <c r="E1" s="68"/>
      <c r="F1" s="68"/>
      <c r="G1" s="68"/>
      <c r="H1" s="68"/>
      <c r="I1" s="68"/>
      <c r="J1" s="69" t="s">
        <v>134</v>
      </c>
      <c r="K1" s="69"/>
      <c r="L1" s="69"/>
      <c r="M1" s="69"/>
      <c r="N1" s="69"/>
      <c r="O1" s="69"/>
      <c r="P1" s="69"/>
      <c r="R1" s="26" t="s">
        <v>128</v>
      </c>
      <c r="S1" s="35" t="s">
        <v>129</v>
      </c>
      <c r="T1" s="25" t="s">
        <v>130</v>
      </c>
    </row>
    <row r="2" spans="1:20" s="4" customFormat="1" ht="39" thickBot="1" x14ac:dyDescent="0.3">
      <c r="A2" s="73" t="s">
        <v>0</v>
      </c>
      <c r="B2" s="74" t="s">
        <v>2</v>
      </c>
      <c r="C2" s="73" t="s">
        <v>6</v>
      </c>
      <c r="D2" s="73" t="s">
        <v>5</v>
      </c>
      <c r="E2" s="73" t="s">
        <v>4</v>
      </c>
      <c r="F2" s="73" t="s">
        <v>3</v>
      </c>
      <c r="G2" s="73" t="s">
        <v>7</v>
      </c>
      <c r="H2" s="73" t="s">
        <v>59</v>
      </c>
      <c r="I2" s="73" t="s">
        <v>25</v>
      </c>
      <c r="J2" s="73" t="s">
        <v>5</v>
      </c>
      <c r="K2" s="73" t="s">
        <v>4</v>
      </c>
      <c r="L2" s="73" t="s">
        <v>3</v>
      </c>
      <c r="M2" s="73" t="s">
        <v>135</v>
      </c>
      <c r="N2" s="73" t="s">
        <v>136</v>
      </c>
      <c r="O2" s="73" t="s">
        <v>140</v>
      </c>
      <c r="P2" s="73" t="s">
        <v>137</v>
      </c>
      <c r="R2" s="4">
        <v>1</v>
      </c>
      <c r="S2" s="4">
        <v>2</v>
      </c>
      <c r="T2" s="4">
        <v>3</v>
      </c>
    </row>
    <row r="3" spans="1:20" x14ac:dyDescent="0.25">
      <c r="A3" s="70" t="s">
        <v>60</v>
      </c>
      <c r="B3" s="71" t="s">
        <v>61</v>
      </c>
      <c r="C3" s="72" t="s">
        <v>62</v>
      </c>
      <c r="D3" s="72"/>
      <c r="E3" s="72">
        <v>150</v>
      </c>
      <c r="F3" s="72">
        <v>0.2</v>
      </c>
      <c r="G3" s="72"/>
      <c r="H3" s="72"/>
      <c r="I3" s="66"/>
      <c r="J3" s="72"/>
      <c r="K3" s="72">
        <v>150</v>
      </c>
      <c r="L3" s="72">
        <v>0.2</v>
      </c>
      <c r="M3" s="66"/>
      <c r="N3" s="66"/>
      <c r="O3" s="66"/>
      <c r="P3" s="66"/>
      <c r="Q3" s="50" t="s">
        <v>93</v>
      </c>
    </row>
    <row r="4" spans="1:20" x14ac:dyDescent="0.25">
      <c r="A4" s="31"/>
      <c r="B4" s="32"/>
      <c r="C4" s="33" t="s">
        <v>63</v>
      </c>
      <c r="D4" s="33"/>
      <c r="E4" s="33">
        <v>150</v>
      </c>
      <c r="F4" s="33">
        <v>0.3</v>
      </c>
      <c r="G4" s="33"/>
      <c r="H4" s="33"/>
      <c r="I4" s="34"/>
      <c r="J4" s="33"/>
      <c r="K4" s="33">
        <v>150</v>
      </c>
      <c r="L4" s="33">
        <v>0.3</v>
      </c>
      <c r="M4" s="34"/>
      <c r="N4" s="34"/>
      <c r="O4" s="34"/>
      <c r="P4" s="34"/>
      <c r="Q4" s="51"/>
    </row>
    <row r="5" spans="1:20" x14ac:dyDescent="0.25">
      <c r="A5" s="31"/>
      <c r="B5" s="32"/>
      <c r="C5" s="33" t="s">
        <v>64</v>
      </c>
      <c r="D5" s="33">
        <v>60</v>
      </c>
      <c r="E5" s="33"/>
      <c r="F5" s="33">
        <v>0.1</v>
      </c>
      <c r="G5" s="33"/>
      <c r="H5" s="33"/>
      <c r="I5" s="34"/>
      <c r="J5" s="33">
        <v>135</v>
      </c>
      <c r="K5" s="33"/>
      <c r="L5" s="33">
        <v>0.15</v>
      </c>
      <c r="M5" s="34"/>
      <c r="N5" s="34"/>
      <c r="O5" s="34"/>
      <c r="P5" s="34"/>
      <c r="Q5" s="51"/>
    </row>
    <row r="6" spans="1:20" x14ac:dyDescent="0.25">
      <c r="A6" s="31"/>
      <c r="B6" s="32"/>
      <c r="C6" s="33" t="s">
        <v>65</v>
      </c>
      <c r="D6" s="33"/>
      <c r="E6" s="33">
        <v>100</v>
      </c>
      <c r="F6" s="33">
        <v>0.2</v>
      </c>
      <c r="G6" s="33"/>
      <c r="H6" s="33"/>
      <c r="I6" s="34">
        <v>0.05</v>
      </c>
      <c r="J6" s="33">
        <v>25</v>
      </c>
      <c r="K6" s="33">
        <v>100</v>
      </c>
      <c r="L6" s="33">
        <v>0.2</v>
      </c>
      <c r="M6" s="34">
        <v>0.05</v>
      </c>
      <c r="N6" s="34"/>
      <c r="O6" s="34"/>
      <c r="P6" s="34"/>
      <c r="Q6" s="51" t="s">
        <v>94</v>
      </c>
    </row>
    <row r="7" spans="1:20" x14ac:dyDescent="0.25">
      <c r="A7" s="21"/>
      <c r="B7" s="22"/>
      <c r="C7" s="23" t="s">
        <v>66</v>
      </c>
      <c r="D7" s="23">
        <v>45</v>
      </c>
      <c r="E7" s="23">
        <v>50</v>
      </c>
      <c r="F7" s="23"/>
      <c r="G7" s="23"/>
      <c r="H7" s="23"/>
      <c r="I7" s="24"/>
      <c r="J7" s="23"/>
      <c r="K7" s="23"/>
      <c r="L7" s="23"/>
      <c r="M7" s="24"/>
      <c r="N7" s="24"/>
      <c r="O7" s="24"/>
      <c r="P7" s="24"/>
      <c r="Q7" s="53" t="s">
        <v>95</v>
      </c>
    </row>
    <row r="8" spans="1:20" x14ac:dyDescent="0.25">
      <c r="A8" s="21"/>
      <c r="B8" s="22"/>
      <c r="C8" s="23" t="s">
        <v>67</v>
      </c>
      <c r="D8" s="23">
        <v>45</v>
      </c>
      <c r="E8" s="23">
        <v>50</v>
      </c>
      <c r="F8" s="23"/>
      <c r="G8" s="23"/>
      <c r="H8" s="23"/>
      <c r="I8" s="24"/>
      <c r="J8" s="23"/>
      <c r="K8" s="23"/>
      <c r="L8" s="23"/>
      <c r="M8" s="24"/>
      <c r="N8" s="24"/>
      <c r="O8" s="24"/>
      <c r="P8" s="24"/>
      <c r="Q8" s="53" t="s">
        <v>96</v>
      </c>
    </row>
    <row r="9" spans="1:20" x14ac:dyDescent="0.25">
      <c r="A9" s="31"/>
      <c r="B9" s="32"/>
      <c r="C9" s="33" t="s">
        <v>68</v>
      </c>
      <c r="D9" s="33">
        <v>90</v>
      </c>
      <c r="E9" s="33">
        <v>200</v>
      </c>
      <c r="F9" s="33">
        <v>0.3</v>
      </c>
      <c r="G9" s="33"/>
      <c r="H9" s="33"/>
      <c r="I9" s="34">
        <v>0.1</v>
      </c>
      <c r="J9" s="33">
        <v>90</v>
      </c>
      <c r="K9" s="33">
        <v>200</v>
      </c>
      <c r="L9" s="33">
        <v>0.3</v>
      </c>
      <c r="M9" s="34">
        <v>0.1</v>
      </c>
      <c r="N9" s="34"/>
      <c r="O9" s="34"/>
      <c r="P9" s="34"/>
      <c r="Q9" s="51"/>
    </row>
    <row r="10" spans="1:20" x14ac:dyDescent="0.25">
      <c r="A10" s="31"/>
      <c r="B10" s="32"/>
      <c r="C10" s="33" t="s">
        <v>69</v>
      </c>
      <c r="D10" s="33"/>
      <c r="E10" s="33">
        <v>200</v>
      </c>
      <c r="F10" s="33">
        <v>0.4</v>
      </c>
      <c r="G10" s="33"/>
      <c r="H10" s="33"/>
      <c r="I10" s="34">
        <v>0.05</v>
      </c>
      <c r="J10" s="33"/>
      <c r="K10" s="33">
        <v>200</v>
      </c>
      <c r="L10" s="33">
        <v>0.4</v>
      </c>
      <c r="M10" s="34">
        <v>0.05</v>
      </c>
      <c r="N10" s="34"/>
      <c r="O10" s="34"/>
      <c r="P10" s="34"/>
      <c r="Q10" s="51"/>
    </row>
    <row r="11" spans="1:20" x14ac:dyDescent="0.25">
      <c r="A11" s="31"/>
      <c r="B11" s="32"/>
      <c r="C11" s="33" t="s">
        <v>70</v>
      </c>
      <c r="D11" s="33">
        <v>90</v>
      </c>
      <c r="E11" s="33">
        <v>150</v>
      </c>
      <c r="F11" s="33">
        <v>0.3</v>
      </c>
      <c r="G11" s="33"/>
      <c r="H11" s="33"/>
      <c r="I11" s="34">
        <v>0.05</v>
      </c>
      <c r="J11" s="33">
        <v>90</v>
      </c>
      <c r="K11" s="33">
        <v>150</v>
      </c>
      <c r="L11" s="33">
        <v>0.3</v>
      </c>
      <c r="M11" s="34">
        <v>0.05</v>
      </c>
      <c r="N11" s="34"/>
      <c r="O11" s="34"/>
      <c r="P11" s="34"/>
      <c r="Q11" s="51"/>
    </row>
    <row r="12" spans="1:20" x14ac:dyDescent="0.25">
      <c r="A12" s="31"/>
      <c r="B12" s="32"/>
      <c r="C12" s="33" t="s">
        <v>71</v>
      </c>
      <c r="D12" s="33"/>
      <c r="E12" s="33"/>
      <c r="F12" s="33">
        <v>0.5</v>
      </c>
      <c r="G12" s="33"/>
      <c r="H12" s="33"/>
      <c r="I12" s="34">
        <v>0.03</v>
      </c>
      <c r="J12" s="33"/>
      <c r="K12" s="33"/>
      <c r="L12" s="33">
        <v>0.5</v>
      </c>
      <c r="M12" s="34">
        <v>0.03</v>
      </c>
      <c r="N12" s="34"/>
      <c r="O12" s="34"/>
      <c r="P12" s="34"/>
      <c r="Q12" s="51"/>
    </row>
    <row r="13" spans="1:20" x14ac:dyDescent="0.25">
      <c r="A13" s="31"/>
      <c r="B13" s="32"/>
      <c r="C13" s="33" t="s">
        <v>72</v>
      </c>
      <c r="D13" s="33">
        <v>90</v>
      </c>
      <c r="E13" s="33">
        <v>200</v>
      </c>
      <c r="F13" s="33">
        <v>0.6</v>
      </c>
      <c r="G13" s="33"/>
      <c r="H13" s="33"/>
      <c r="I13" s="34">
        <v>0.05</v>
      </c>
      <c r="J13" s="33">
        <v>90</v>
      </c>
      <c r="K13" s="33">
        <v>200</v>
      </c>
      <c r="L13" s="33">
        <v>0.6</v>
      </c>
      <c r="M13" s="34">
        <v>0.05</v>
      </c>
      <c r="N13" s="34"/>
      <c r="O13" s="34"/>
      <c r="P13" s="34"/>
      <c r="Q13" s="51"/>
    </row>
    <row r="14" spans="1:20" x14ac:dyDescent="0.25">
      <c r="A14" s="31"/>
      <c r="B14" s="32"/>
      <c r="C14" s="33" t="s">
        <v>73</v>
      </c>
      <c r="D14" s="33"/>
      <c r="E14" s="33"/>
      <c r="F14" s="33">
        <v>0.3</v>
      </c>
      <c r="G14" s="33"/>
      <c r="H14" s="33"/>
      <c r="I14" s="34"/>
      <c r="J14" s="33"/>
      <c r="K14" s="33"/>
      <c r="L14" s="33">
        <v>0.3</v>
      </c>
      <c r="M14" s="34"/>
      <c r="N14" s="34"/>
      <c r="O14" s="34"/>
      <c r="P14" s="34"/>
      <c r="Q14" s="51" t="s">
        <v>97</v>
      </c>
    </row>
    <row r="15" spans="1:20" ht="15.75" thickBot="1" x14ac:dyDescent="0.3">
      <c r="A15" s="8" t="s">
        <v>8</v>
      </c>
      <c r="B15" s="9"/>
      <c r="C15" s="10"/>
      <c r="D15" s="10">
        <f>SUM(D3:D14)</f>
        <v>420</v>
      </c>
      <c r="E15" s="10">
        <f t="shared" ref="E15:I15" si="0">SUM(E3:E14)</f>
        <v>1250</v>
      </c>
      <c r="F15" s="10">
        <f t="shared" si="0"/>
        <v>3.1999999999999997</v>
      </c>
      <c r="G15" s="11"/>
      <c r="H15" s="11"/>
      <c r="I15" s="12">
        <f t="shared" si="0"/>
        <v>0.33</v>
      </c>
      <c r="J15" s="10">
        <f>SUM(J3:J14)</f>
        <v>430</v>
      </c>
      <c r="K15" s="10">
        <f t="shared" ref="K15:P15" si="1">SUM(K3:K14)</f>
        <v>1150</v>
      </c>
      <c r="L15" s="10">
        <f t="shared" si="1"/>
        <v>3.2500000000000004</v>
      </c>
      <c r="M15" s="10">
        <f t="shared" si="1"/>
        <v>0.33</v>
      </c>
      <c r="N15" s="10">
        <f t="shared" si="1"/>
        <v>0</v>
      </c>
      <c r="O15" s="10">
        <f t="shared" si="1"/>
        <v>0</v>
      </c>
      <c r="P15" s="10">
        <f t="shared" si="1"/>
        <v>0</v>
      </c>
      <c r="Q15" s="54"/>
    </row>
    <row r="16" spans="1:20" x14ac:dyDescent="0.25">
      <c r="A16" s="17" t="s">
        <v>10</v>
      </c>
      <c r="B16" s="18" t="s">
        <v>17</v>
      </c>
      <c r="C16" s="19" t="s">
        <v>11</v>
      </c>
      <c r="D16" s="19">
        <v>230</v>
      </c>
      <c r="E16" s="19">
        <v>110</v>
      </c>
      <c r="F16" s="19">
        <v>0.23</v>
      </c>
      <c r="G16" s="19"/>
      <c r="H16" s="19"/>
      <c r="I16" s="20"/>
      <c r="J16" s="19"/>
      <c r="K16" s="19"/>
      <c r="L16" s="19"/>
      <c r="M16" s="20"/>
      <c r="N16" s="20"/>
      <c r="O16" s="20"/>
      <c r="P16" s="20"/>
      <c r="Q16" s="63" t="s">
        <v>104</v>
      </c>
    </row>
    <row r="17" spans="1:17" x14ac:dyDescent="0.25">
      <c r="A17" s="21"/>
      <c r="B17" s="22"/>
      <c r="C17" s="23" t="s">
        <v>12</v>
      </c>
      <c r="D17" s="23">
        <v>220</v>
      </c>
      <c r="E17" s="23">
        <v>100</v>
      </c>
      <c r="F17" s="23">
        <v>0.22</v>
      </c>
      <c r="G17" s="23"/>
      <c r="H17" s="23"/>
      <c r="I17" s="24"/>
      <c r="J17" s="23"/>
      <c r="K17" s="23"/>
      <c r="L17" s="23"/>
      <c r="M17" s="24"/>
      <c r="N17" s="24"/>
      <c r="O17" s="24"/>
      <c r="P17" s="24"/>
      <c r="Q17" s="64"/>
    </row>
    <row r="18" spans="1:17" x14ac:dyDescent="0.25">
      <c r="A18" s="21"/>
      <c r="B18" s="22"/>
      <c r="C18" s="23" t="s">
        <v>13</v>
      </c>
      <c r="D18" s="23">
        <v>140</v>
      </c>
      <c r="E18" s="23">
        <v>70</v>
      </c>
      <c r="F18" s="23">
        <v>0.14000000000000001</v>
      </c>
      <c r="G18" s="23"/>
      <c r="H18" s="23"/>
      <c r="I18" s="24"/>
      <c r="J18" s="23"/>
      <c r="K18" s="23"/>
      <c r="L18" s="23"/>
      <c r="M18" s="24"/>
      <c r="N18" s="24"/>
      <c r="O18" s="24"/>
      <c r="P18" s="24"/>
      <c r="Q18" s="64"/>
    </row>
    <row r="19" spans="1:17" x14ac:dyDescent="0.25">
      <c r="A19" s="21"/>
      <c r="B19" s="22"/>
      <c r="C19" s="23" t="s">
        <v>14</v>
      </c>
      <c r="D19" s="23">
        <v>430</v>
      </c>
      <c r="E19" s="23">
        <v>210</v>
      </c>
      <c r="F19" s="23">
        <v>0.43</v>
      </c>
      <c r="G19" s="23"/>
      <c r="H19" s="23"/>
      <c r="I19" s="24"/>
      <c r="J19" s="23"/>
      <c r="K19" s="23"/>
      <c r="L19" s="23"/>
      <c r="M19" s="24"/>
      <c r="N19" s="24"/>
      <c r="O19" s="24"/>
      <c r="P19" s="24"/>
      <c r="Q19" s="64"/>
    </row>
    <row r="20" spans="1:17" x14ac:dyDescent="0.25">
      <c r="A20" s="21"/>
      <c r="B20" s="22"/>
      <c r="C20" s="23" t="s">
        <v>15</v>
      </c>
      <c r="D20" s="23">
        <v>230</v>
      </c>
      <c r="E20" s="23">
        <v>100</v>
      </c>
      <c r="F20" s="23">
        <v>0.21</v>
      </c>
      <c r="G20" s="23"/>
      <c r="H20" s="23"/>
      <c r="I20" s="24"/>
      <c r="J20" s="23"/>
      <c r="K20" s="23"/>
      <c r="L20" s="23"/>
      <c r="M20" s="24"/>
      <c r="N20" s="24"/>
      <c r="O20" s="24"/>
      <c r="P20" s="24"/>
      <c r="Q20" s="64"/>
    </row>
    <row r="21" spans="1:17" x14ac:dyDescent="0.25">
      <c r="A21" s="21"/>
      <c r="B21" s="22"/>
      <c r="C21" s="23" t="s">
        <v>16</v>
      </c>
      <c r="D21" s="23">
        <v>30</v>
      </c>
      <c r="E21" s="23">
        <v>15</v>
      </c>
      <c r="F21" s="23">
        <v>0.03</v>
      </c>
      <c r="G21" s="23"/>
      <c r="H21" s="23"/>
      <c r="I21" s="24"/>
      <c r="J21" s="23"/>
      <c r="K21" s="23"/>
      <c r="L21" s="23"/>
      <c r="M21" s="24"/>
      <c r="N21" s="24"/>
      <c r="O21" s="24"/>
      <c r="P21" s="24"/>
      <c r="Q21" s="64"/>
    </row>
    <row r="22" spans="1:17" ht="15.75" thickBot="1" x14ac:dyDescent="0.3">
      <c r="A22" s="8" t="s">
        <v>8</v>
      </c>
      <c r="B22" s="9"/>
      <c r="C22" s="10"/>
      <c r="D22" s="10">
        <f>SUM(D16:D21)</f>
        <v>1280</v>
      </c>
      <c r="E22" s="10">
        <f t="shared" ref="E22:F22" si="2">SUM(E16:E21)</f>
        <v>605</v>
      </c>
      <c r="F22" s="10">
        <f t="shared" si="2"/>
        <v>1.26</v>
      </c>
      <c r="G22" s="10"/>
      <c r="H22" s="10"/>
      <c r="I22" s="13">
        <v>0</v>
      </c>
      <c r="J22" s="10">
        <f>SUM(J16:J21)</f>
        <v>0</v>
      </c>
      <c r="K22" s="10">
        <f t="shared" ref="K22:P22" si="3">SUM(K16:K21)</f>
        <v>0</v>
      </c>
      <c r="L22" s="10">
        <f t="shared" si="3"/>
        <v>0</v>
      </c>
      <c r="M22" s="10">
        <f t="shared" si="3"/>
        <v>0</v>
      </c>
      <c r="N22" s="10">
        <f t="shared" si="3"/>
        <v>0</v>
      </c>
      <c r="O22" s="10">
        <f t="shared" si="3"/>
        <v>0</v>
      </c>
      <c r="P22" s="10">
        <f t="shared" si="3"/>
        <v>0</v>
      </c>
      <c r="Q22" s="54"/>
    </row>
    <row r="23" spans="1:17" x14ac:dyDescent="0.25">
      <c r="A23" s="27" t="s">
        <v>22</v>
      </c>
      <c r="B23" s="28" t="s">
        <v>24</v>
      </c>
      <c r="C23" s="29">
        <v>279</v>
      </c>
      <c r="D23" s="29">
        <v>100</v>
      </c>
      <c r="E23" s="29">
        <v>150</v>
      </c>
      <c r="F23" s="29">
        <v>0.1</v>
      </c>
      <c r="G23" s="29"/>
      <c r="H23" s="29"/>
      <c r="I23" s="30"/>
      <c r="J23" s="29">
        <v>100</v>
      </c>
      <c r="K23" s="29">
        <v>150</v>
      </c>
      <c r="L23" s="29">
        <v>0.1</v>
      </c>
      <c r="M23" s="30"/>
      <c r="N23" s="30"/>
      <c r="O23" s="30"/>
      <c r="P23" s="30"/>
      <c r="Q23" s="50" t="s">
        <v>98</v>
      </c>
    </row>
    <row r="24" spans="1:17" x14ac:dyDescent="0.25">
      <c r="A24" s="31"/>
      <c r="B24" s="32"/>
      <c r="C24" s="33">
        <v>280</v>
      </c>
      <c r="D24" s="33">
        <v>100</v>
      </c>
      <c r="E24" s="33">
        <v>150</v>
      </c>
      <c r="F24" s="33">
        <v>0.1</v>
      </c>
      <c r="G24" s="33"/>
      <c r="H24" s="33"/>
      <c r="I24" s="34"/>
      <c r="J24" s="33">
        <v>100</v>
      </c>
      <c r="K24" s="33">
        <v>150</v>
      </c>
      <c r="L24" s="33">
        <v>0.1</v>
      </c>
      <c r="M24" s="34"/>
      <c r="N24" s="34"/>
      <c r="O24" s="34"/>
      <c r="P24" s="34"/>
      <c r="Q24" s="51"/>
    </row>
    <row r="25" spans="1:17" x14ac:dyDescent="0.25">
      <c r="A25" s="31"/>
      <c r="B25" s="32"/>
      <c r="C25" s="33">
        <v>278</v>
      </c>
      <c r="D25" s="33">
        <v>200</v>
      </c>
      <c r="E25" s="33">
        <v>200</v>
      </c>
      <c r="F25" s="33">
        <v>0.2</v>
      </c>
      <c r="G25" s="33"/>
      <c r="H25" s="33"/>
      <c r="I25" s="34"/>
      <c r="J25" s="33">
        <v>200</v>
      </c>
      <c r="K25" s="33">
        <v>200</v>
      </c>
      <c r="L25" s="33">
        <v>0.2</v>
      </c>
      <c r="M25" s="34"/>
      <c r="N25" s="34"/>
      <c r="O25" s="34"/>
      <c r="P25" s="34"/>
      <c r="Q25" s="51" t="s">
        <v>98</v>
      </c>
    </row>
    <row r="26" spans="1:17" x14ac:dyDescent="0.25">
      <c r="A26" s="21"/>
      <c r="B26" s="22"/>
      <c r="C26" s="23">
        <v>268</v>
      </c>
      <c r="D26" s="23">
        <v>50</v>
      </c>
      <c r="E26" s="23">
        <v>70</v>
      </c>
      <c r="F26" s="23"/>
      <c r="G26" s="23"/>
      <c r="H26" s="23"/>
      <c r="I26" s="24"/>
      <c r="J26" s="23"/>
      <c r="K26" s="23"/>
      <c r="L26" s="23"/>
      <c r="M26" s="24"/>
      <c r="N26" s="24"/>
      <c r="O26" s="24"/>
      <c r="P26" s="24"/>
      <c r="Q26" s="53"/>
    </row>
    <row r="27" spans="1:17" ht="15.75" thickBot="1" x14ac:dyDescent="0.3">
      <c r="A27" s="8" t="s">
        <v>8</v>
      </c>
      <c r="B27" s="9"/>
      <c r="C27" s="10"/>
      <c r="D27" s="10">
        <f>SUM(D23:D26)</f>
        <v>450</v>
      </c>
      <c r="E27" s="10">
        <f t="shared" ref="E27:I27" si="4">SUM(E23:E26)</f>
        <v>570</v>
      </c>
      <c r="F27" s="10">
        <f t="shared" si="4"/>
        <v>0.4</v>
      </c>
      <c r="G27" s="10"/>
      <c r="H27" s="10"/>
      <c r="I27" s="13">
        <f t="shared" si="4"/>
        <v>0</v>
      </c>
      <c r="J27" s="10">
        <f>SUM(J23:J26)</f>
        <v>400</v>
      </c>
      <c r="K27" s="10">
        <f t="shared" ref="K27:M27" si="5">SUM(K23:K26)</f>
        <v>500</v>
      </c>
      <c r="L27" s="10">
        <f>SUM(L23:L26)</f>
        <v>0.4</v>
      </c>
      <c r="M27" s="10">
        <f t="shared" ref="M27:P27" si="6">SUM(M23:M26)</f>
        <v>0</v>
      </c>
      <c r="N27" s="10">
        <f t="shared" si="6"/>
        <v>0</v>
      </c>
      <c r="O27" s="10">
        <f t="shared" si="6"/>
        <v>0</v>
      </c>
      <c r="P27" s="10">
        <f t="shared" si="6"/>
        <v>0</v>
      </c>
      <c r="Q27" s="54" t="s">
        <v>99</v>
      </c>
    </row>
    <row r="28" spans="1:17" x14ac:dyDescent="0.25">
      <c r="A28" s="27" t="s">
        <v>35</v>
      </c>
      <c r="B28" s="28" t="s">
        <v>36</v>
      </c>
      <c r="C28" s="29" t="s">
        <v>37</v>
      </c>
      <c r="D28" s="29">
        <v>500</v>
      </c>
      <c r="E28" s="29">
        <v>500</v>
      </c>
      <c r="F28" s="29"/>
      <c r="G28" s="29"/>
      <c r="H28" s="29"/>
      <c r="I28" s="30"/>
      <c r="J28" s="29">
        <v>500</v>
      </c>
      <c r="K28" s="29">
        <v>500</v>
      </c>
      <c r="L28" s="29"/>
      <c r="M28" s="30"/>
      <c r="N28" s="30"/>
      <c r="O28" s="30"/>
      <c r="P28" s="30"/>
      <c r="Q28" s="50" t="s">
        <v>100</v>
      </c>
    </row>
    <row r="29" spans="1:17" x14ac:dyDescent="0.25">
      <c r="A29" s="31"/>
      <c r="B29" s="32"/>
      <c r="C29" s="33" t="s">
        <v>38</v>
      </c>
      <c r="D29" s="33">
        <v>500</v>
      </c>
      <c r="E29" s="33">
        <v>500</v>
      </c>
      <c r="F29" s="33"/>
      <c r="G29" s="33"/>
      <c r="H29" s="33"/>
      <c r="I29" s="34"/>
      <c r="J29" s="33">
        <v>500</v>
      </c>
      <c r="K29" s="33">
        <v>500</v>
      </c>
      <c r="L29" s="33"/>
      <c r="M29" s="34"/>
      <c r="N29" s="34"/>
      <c r="O29" s="34"/>
      <c r="P29" s="34"/>
      <c r="Q29" s="51" t="s">
        <v>101</v>
      </c>
    </row>
    <row r="30" spans="1:17" x14ac:dyDescent="0.25">
      <c r="A30" s="31"/>
      <c r="B30" s="32"/>
      <c r="C30" s="33" t="s">
        <v>39</v>
      </c>
      <c r="D30" s="33"/>
      <c r="E30" s="33">
        <v>90</v>
      </c>
      <c r="F30" s="33"/>
      <c r="G30" s="33"/>
      <c r="H30" s="33"/>
      <c r="I30" s="34"/>
      <c r="J30" s="33"/>
      <c r="K30" s="33">
        <v>90</v>
      </c>
      <c r="L30" s="33"/>
      <c r="M30" s="34"/>
      <c r="N30" s="34"/>
      <c r="O30" s="34"/>
      <c r="P30" s="34"/>
      <c r="Q30" s="51"/>
    </row>
    <row r="31" spans="1:17" x14ac:dyDescent="0.25">
      <c r="A31" s="31"/>
      <c r="B31" s="32"/>
      <c r="C31" s="33" t="s">
        <v>40</v>
      </c>
      <c r="D31" s="33"/>
      <c r="E31" s="33">
        <v>210</v>
      </c>
      <c r="F31" s="33"/>
      <c r="G31" s="33"/>
      <c r="H31" s="33"/>
      <c r="I31" s="34"/>
      <c r="J31" s="33"/>
      <c r="K31" s="33">
        <v>210</v>
      </c>
      <c r="L31" s="33"/>
      <c r="M31" s="34"/>
      <c r="N31" s="34"/>
      <c r="O31" s="34"/>
      <c r="P31" s="34"/>
      <c r="Q31" s="51"/>
    </row>
    <row r="32" spans="1:17" x14ac:dyDescent="0.25">
      <c r="A32" s="36"/>
      <c r="B32" s="37"/>
      <c r="C32" s="16" t="s">
        <v>41</v>
      </c>
      <c r="D32" s="16"/>
      <c r="E32" s="16">
        <v>200</v>
      </c>
      <c r="F32" s="16">
        <v>1</v>
      </c>
      <c r="G32" s="16"/>
      <c r="H32" s="16"/>
      <c r="I32" s="38"/>
      <c r="J32" s="16"/>
      <c r="K32" s="16"/>
      <c r="L32" s="16"/>
      <c r="M32" s="38"/>
      <c r="N32" s="38"/>
      <c r="O32" s="38"/>
      <c r="P32" s="38"/>
      <c r="Q32" s="52"/>
    </row>
    <row r="33" spans="1:17" x14ac:dyDescent="0.25">
      <c r="A33" s="36"/>
      <c r="B33" s="37"/>
      <c r="C33" s="16" t="s">
        <v>42</v>
      </c>
      <c r="D33" s="16"/>
      <c r="E33" s="16"/>
      <c r="F33" s="16">
        <v>0.26</v>
      </c>
      <c r="G33" s="16"/>
      <c r="H33" s="16"/>
      <c r="I33" s="38"/>
      <c r="J33" s="16"/>
      <c r="K33" s="16"/>
      <c r="L33" s="16"/>
      <c r="M33" s="38"/>
      <c r="N33" s="38"/>
      <c r="O33" s="38"/>
      <c r="P33" s="38"/>
      <c r="Q33" s="52"/>
    </row>
    <row r="34" spans="1:17" x14ac:dyDescent="0.25">
      <c r="A34" s="36"/>
      <c r="B34" s="37"/>
      <c r="C34" s="16" t="s">
        <v>43</v>
      </c>
      <c r="D34" s="16"/>
      <c r="E34" s="16"/>
      <c r="F34" s="16">
        <v>0.77</v>
      </c>
      <c r="G34" s="16"/>
      <c r="H34" s="16"/>
      <c r="I34" s="38"/>
      <c r="J34" s="16"/>
      <c r="K34" s="16"/>
      <c r="L34" s="16"/>
      <c r="M34" s="38"/>
      <c r="N34" s="38"/>
      <c r="O34" s="38"/>
      <c r="P34" s="38"/>
      <c r="Q34" s="52"/>
    </row>
    <row r="35" spans="1:17" x14ac:dyDescent="0.25">
      <c r="A35" s="36"/>
      <c r="B35" s="37"/>
      <c r="C35" s="16" t="s">
        <v>44</v>
      </c>
      <c r="D35" s="16"/>
      <c r="E35" s="16">
        <v>30</v>
      </c>
      <c r="F35" s="16">
        <v>0.25</v>
      </c>
      <c r="G35" s="16"/>
      <c r="H35" s="16"/>
      <c r="I35" s="38"/>
      <c r="J35" s="16"/>
      <c r="K35" s="16"/>
      <c r="L35" s="16"/>
      <c r="M35" s="38"/>
      <c r="N35" s="38"/>
      <c r="O35" s="38"/>
      <c r="P35" s="38"/>
      <c r="Q35" s="52"/>
    </row>
    <row r="36" spans="1:17" x14ac:dyDescent="0.25">
      <c r="A36" s="36"/>
      <c r="B36" s="37"/>
      <c r="C36" s="16" t="s">
        <v>45</v>
      </c>
      <c r="D36" s="16"/>
      <c r="E36" s="16">
        <v>30</v>
      </c>
      <c r="F36" s="16">
        <v>0.25</v>
      </c>
      <c r="G36" s="16"/>
      <c r="H36" s="16"/>
      <c r="I36" s="38"/>
      <c r="J36" s="16"/>
      <c r="K36" s="16"/>
      <c r="L36" s="16"/>
      <c r="M36" s="38"/>
      <c r="N36" s="38"/>
      <c r="O36" s="38"/>
      <c r="P36" s="38"/>
      <c r="Q36" s="52"/>
    </row>
    <row r="37" spans="1:17" x14ac:dyDescent="0.25">
      <c r="A37" s="36"/>
      <c r="B37" s="37"/>
      <c r="C37" s="16" t="s">
        <v>46</v>
      </c>
      <c r="D37" s="16">
        <v>100</v>
      </c>
      <c r="E37" s="16">
        <v>60</v>
      </c>
      <c r="F37" s="16"/>
      <c r="G37" s="16"/>
      <c r="H37" s="16"/>
      <c r="I37" s="38"/>
      <c r="J37" s="16"/>
      <c r="K37" s="16"/>
      <c r="L37" s="16"/>
      <c r="M37" s="38"/>
      <c r="N37" s="38"/>
      <c r="O37" s="38"/>
      <c r="P37" s="38"/>
      <c r="Q37" s="52"/>
    </row>
    <row r="38" spans="1:17" x14ac:dyDescent="0.25">
      <c r="A38" s="36"/>
      <c r="B38" s="37"/>
      <c r="C38" s="16" t="s">
        <v>47</v>
      </c>
      <c r="D38" s="16"/>
      <c r="E38" s="16"/>
      <c r="F38" s="16">
        <v>0.45</v>
      </c>
      <c r="G38" s="16"/>
      <c r="H38" s="16"/>
      <c r="I38" s="38"/>
      <c r="J38" s="16"/>
      <c r="K38" s="16"/>
      <c r="L38" s="16"/>
      <c r="M38" s="38"/>
      <c r="N38" s="38"/>
      <c r="O38" s="38"/>
      <c r="P38" s="38"/>
      <c r="Q38" s="52"/>
    </row>
    <row r="39" spans="1:17" x14ac:dyDescent="0.25">
      <c r="A39" s="36"/>
      <c r="B39" s="37"/>
      <c r="C39" s="16" t="s">
        <v>48</v>
      </c>
      <c r="D39" s="16"/>
      <c r="E39" s="16"/>
      <c r="F39" s="16">
        <v>0.15</v>
      </c>
      <c r="G39" s="16"/>
      <c r="H39" s="16"/>
      <c r="I39" s="38"/>
      <c r="J39" s="16"/>
      <c r="K39" s="16"/>
      <c r="L39" s="16"/>
      <c r="M39" s="38"/>
      <c r="N39" s="38"/>
      <c r="O39" s="38"/>
      <c r="P39" s="38"/>
      <c r="Q39" s="52"/>
    </row>
    <row r="40" spans="1:17" ht="15.75" thickBot="1" x14ac:dyDescent="0.3">
      <c r="A40" s="8" t="s">
        <v>8</v>
      </c>
      <c r="B40" s="9"/>
      <c r="C40" s="10"/>
      <c r="D40" s="10">
        <f>SUM(D28:D39)</f>
        <v>1100</v>
      </c>
      <c r="E40" s="10">
        <f t="shared" ref="E40:F40" si="7">SUM(E28:E39)</f>
        <v>1620</v>
      </c>
      <c r="F40" s="10">
        <f t="shared" si="7"/>
        <v>3.1300000000000003</v>
      </c>
      <c r="G40" s="11"/>
      <c r="H40" s="11"/>
      <c r="I40" s="12"/>
      <c r="J40" s="10">
        <f>SUM(J28:J39)</f>
        <v>1000</v>
      </c>
      <c r="K40" s="10">
        <f t="shared" ref="K40:P40" si="8">SUM(K28:K39)</f>
        <v>1300</v>
      </c>
      <c r="L40" s="10">
        <f t="shared" si="8"/>
        <v>0</v>
      </c>
      <c r="M40" s="10">
        <f t="shared" si="8"/>
        <v>0</v>
      </c>
      <c r="N40" s="10">
        <f t="shared" si="8"/>
        <v>0</v>
      </c>
      <c r="O40" s="10">
        <f t="shared" si="8"/>
        <v>0</v>
      </c>
      <c r="P40" s="10">
        <f t="shared" si="8"/>
        <v>0</v>
      </c>
      <c r="Q40" s="54"/>
    </row>
    <row r="41" spans="1:17" x14ac:dyDescent="0.25">
      <c r="A41" s="27" t="s">
        <v>141</v>
      </c>
      <c r="B41" s="28" t="s">
        <v>51</v>
      </c>
      <c r="C41" s="29" t="s">
        <v>52</v>
      </c>
      <c r="D41" s="29">
        <v>375</v>
      </c>
      <c r="E41" s="29">
        <v>100</v>
      </c>
      <c r="F41" s="29">
        <v>0.25</v>
      </c>
      <c r="G41" s="29"/>
      <c r="H41" s="29"/>
      <c r="I41" s="30"/>
      <c r="J41" s="29">
        <v>375</v>
      </c>
      <c r="K41" s="29">
        <v>100</v>
      </c>
      <c r="L41" s="29">
        <v>0.25</v>
      </c>
      <c r="M41" s="30"/>
      <c r="N41" s="30"/>
      <c r="O41" s="30"/>
      <c r="P41" s="30"/>
      <c r="Q41" s="50" t="s">
        <v>102</v>
      </c>
    </row>
    <row r="42" spans="1:17" x14ac:dyDescent="0.25">
      <c r="A42" s="31"/>
      <c r="B42" s="32"/>
      <c r="C42" s="33" t="s">
        <v>53</v>
      </c>
      <c r="D42" s="33"/>
      <c r="E42" s="33"/>
      <c r="F42" s="33">
        <v>0.4</v>
      </c>
      <c r="G42" s="33"/>
      <c r="H42" s="33"/>
      <c r="I42" s="34"/>
      <c r="J42" s="33"/>
      <c r="K42" s="33"/>
      <c r="L42" s="33">
        <v>0.4</v>
      </c>
      <c r="M42" s="34"/>
      <c r="N42" s="34"/>
      <c r="O42" s="34"/>
      <c r="P42" s="34"/>
      <c r="Q42" s="51"/>
    </row>
    <row r="43" spans="1:17" x14ac:dyDescent="0.25">
      <c r="A43" s="31"/>
      <c r="B43" s="32"/>
      <c r="C43" s="33" t="s">
        <v>54</v>
      </c>
      <c r="D43" s="33"/>
      <c r="E43" s="33"/>
      <c r="F43" s="33">
        <v>0.4</v>
      </c>
      <c r="G43" s="33"/>
      <c r="H43" s="33"/>
      <c r="I43" s="34"/>
      <c r="J43" s="33"/>
      <c r="K43" s="33"/>
      <c r="L43" s="33">
        <v>0.4</v>
      </c>
      <c r="M43" s="34"/>
      <c r="N43" s="34"/>
      <c r="O43" s="34"/>
      <c r="P43" s="34"/>
      <c r="Q43" s="51"/>
    </row>
    <row r="44" spans="1:17" ht="15.75" thickBot="1" x14ac:dyDescent="0.3">
      <c r="A44" s="8" t="s">
        <v>8</v>
      </c>
      <c r="B44" s="9"/>
      <c r="C44" s="10"/>
      <c r="D44" s="10">
        <v>375</v>
      </c>
      <c r="E44" s="10">
        <v>100</v>
      </c>
      <c r="F44" s="10">
        <f>SUM(F41:F43)</f>
        <v>1.05</v>
      </c>
      <c r="G44" s="11"/>
      <c r="H44" s="11"/>
      <c r="I44" s="12"/>
      <c r="J44" s="10">
        <f t="shared" ref="J44:K44" si="9">SUM(J41:J43)</f>
        <v>375</v>
      </c>
      <c r="K44" s="10">
        <f t="shared" si="9"/>
        <v>100</v>
      </c>
      <c r="L44" s="10">
        <f>SUM(L41:L43)</f>
        <v>1.05</v>
      </c>
      <c r="M44" s="12"/>
      <c r="N44" s="12"/>
      <c r="O44" s="12"/>
      <c r="P44" s="12"/>
      <c r="Q44" s="54"/>
    </row>
    <row r="45" spans="1:17" ht="17.25" x14ac:dyDescent="0.25">
      <c r="A45" s="27" t="s">
        <v>18</v>
      </c>
      <c r="B45" s="28" t="s">
        <v>23</v>
      </c>
      <c r="C45" s="29">
        <v>285</v>
      </c>
      <c r="D45" s="29">
        <v>200</v>
      </c>
      <c r="E45" s="29">
        <v>50</v>
      </c>
      <c r="F45" s="29" t="s">
        <v>19</v>
      </c>
      <c r="G45" s="29"/>
      <c r="H45" s="29"/>
      <c r="I45" s="30"/>
      <c r="J45" s="29">
        <v>200</v>
      </c>
      <c r="K45" s="29">
        <v>50</v>
      </c>
      <c r="L45" s="29">
        <v>0.22</v>
      </c>
      <c r="M45" s="30"/>
      <c r="N45" s="30"/>
      <c r="O45" s="30"/>
      <c r="P45" s="30"/>
      <c r="Q45" s="50" t="s">
        <v>103</v>
      </c>
    </row>
    <row r="46" spans="1:17" ht="17.25" x14ac:dyDescent="0.25">
      <c r="A46" s="31"/>
      <c r="B46" s="32"/>
      <c r="C46" s="33">
        <v>366</v>
      </c>
      <c r="D46" s="33">
        <v>50</v>
      </c>
      <c r="E46" s="33">
        <v>0</v>
      </c>
      <c r="F46" s="33" t="s">
        <v>20</v>
      </c>
      <c r="G46" s="33"/>
      <c r="H46" s="33"/>
      <c r="I46" s="34"/>
      <c r="J46" s="33">
        <v>50</v>
      </c>
      <c r="K46" s="33">
        <v>0</v>
      </c>
      <c r="L46" s="33">
        <v>0.05</v>
      </c>
      <c r="M46" s="34"/>
      <c r="N46" s="34"/>
      <c r="O46" s="34"/>
      <c r="P46" s="34"/>
      <c r="Q46" s="51" t="s">
        <v>138</v>
      </c>
    </row>
    <row r="47" spans="1:17" ht="18" thickBot="1" x14ac:dyDescent="0.3">
      <c r="A47" s="8" t="s">
        <v>8</v>
      </c>
      <c r="B47" s="9"/>
      <c r="C47" s="10"/>
      <c r="D47" s="10">
        <v>250</v>
      </c>
      <c r="E47" s="10">
        <v>50</v>
      </c>
      <c r="F47" s="10" t="s">
        <v>21</v>
      </c>
      <c r="G47" s="10"/>
      <c r="H47" s="10"/>
      <c r="I47" s="13"/>
      <c r="J47" s="10">
        <f>SUM(J45:J46)</f>
        <v>250</v>
      </c>
      <c r="K47" s="10">
        <f>SUM(K45:K46)</f>
        <v>50</v>
      </c>
      <c r="L47" s="10">
        <f>SUM(L45:L46)</f>
        <v>0.27</v>
      </c>
      <c r="M47" s="10">
        <f>SUM(M45:M46)</f>
        <v>0</v>
      </c>
      <c r="N47" s="10">
        <f>SUM(N45:N46)</f>
        <v>0</v>
      </c>
      <c r="O47" s="10">
        <f>SUM(O45:O46)</f>
        <v>0</v>
      </c>
      <c r="P47" s="10">
        <f>SUM(P45:P46)</f>
        <v>0</v>
      </c>
      <c r="Q47" s="54"/>
    </row>
    <row r="48" spans="1:17" x14ac:dyDescent="0.25">
      <c r="A48" s="27" t="s">
        <v>26</v>
      </c>
      <c r="B48" s="28" t="s">
        <v>29</v>
      </c>
      <c r="C48" s="29">
        <v>341</v>
      </c>
      <c r="D48" s="29"/>
      <c r="E48" s="29"/>
      <c r="F48" s="29">
        <v>0.6</v>
      </c>
      <c r="G48" s="29"/>
      <c r="H48" s="29"/>
      <c r="I48" s="30"/>
      <c r="J48" s="29"/>
      <c r="K48" s="29"/>
      <c r="L48" s="29">
        <v>0.6</v>
      </c>
      <c r="M48" s="30"/>
      <c r="N48" s="30"/>
      <c r="O48" s="30"/>
      <c r="P48" s="30"/>
      <c r="Q48" s="50" t="s">
        <v>102</v>
      </c>
    </row>
    <row r="49" spans="1:17" x14ac:dyDescent="0.25">
      <c r="A49" s="31"/>
      <c r="B49" s="32"/>
      <c r="C49" s="33">
        <v>342</v>
      </c>
      <c r="D49" s="33"/>
      <c r="E49" s="33"/>
      <c r="F49" s="33">
        <v>0.5</v>
      </c>
      <c r="G49" s="33"/>
      <c r="H49" s="33"/>
      <c r="I49" s="34"/>
      <c r="J49" s="33"/>
      <c r="K49" s="33"/>
      <c r="L49" s="33">
        <v>0.5</v>
      </c>
      <c r="M49" s="34"/>
      <c r="N49" s="34"/>
      <c r="O49" s="34"/>
      <c r="P49" s="34"/>
      <c r="Q49" s="51"/>
    </row>
    <row r="50" spans="1:17" x14ac:dyDescent="0.25">
      <c r="A50" s="31"/>
      <c r="B50" s="32"/>
      <c r="C50" s="33" t="s">
        <v>131</v>
      </c>
      <c r="D50" s="33">
        <f>40*3.5*0.2*2</f>
        <v>56</v>
      </c>
      <c r="E50" s="33">
        <f>40*5*0.5*1.6</f>
        <v>160</v>
      </c>
      <c r="F50" s="33">
        <v>0.05</v>
      </c>
      <c r="G50" s="33"/>
      <c r="H50" s="33" t="s">
        <v>132</v>
      </c>
      <c r="I50" s="34">
        <f>40*2*1.5</f>
        <v>120</v>
      </c>
      <c r="J50" s="33">
        <f>D50</f>
        <v>56</v>
      </c>
      <c r="K50" s="33">
        <f>E50</f>
        <v>160</v>
      </c>
      <c r="L50" s="33">
        <f>F50</f>
        <v>0.05</v>
      </c>
      <c r="M50" s="34"/>
      <c r="N50" s="34">
        <v>6</v>
      </c>
      <c r="O50" s="34">
        <v>80</v>
      </c>
      <c r="P50" s="34"/>
      <c r="Q50" s="51" t="s">
        <v>133</v>
      </c>
    </row>
    <row r="51" spans="1:17" x14ac:dyDescent="0.25">
      <c r="A51" s="21"/>
      <c r="B51" s="22"/>
      <c r="C51" s="23" t="s">
        <v>27</v>
      </c>
      <c r="D51" s="23"/>
      <c r="E51" s="23"/>
      <c r="F51" s="23">
        <v>0.15</v>
      </c>
      <c r="G51" s="23"/>
      <c r="H51" s="23"/>
      <c r="I51" s="24"/>
      <c r="J51" s="23"/>
      <c r="K51" s="23"/>
      <c r="L51" s="23"/>
      <c r="M51" s="24"/>
      <c r="N51" s="24"/>
      <c r="O51" s="24"/>
      <c r="P51" s="24"/>
      <c r="Q51" s="53"/>
    </row>
    <row r="52" spans="1:17" x14ac:dyDescent="0.25">
      <c r="A52" s="36"/>
      <c r="B52" s="37"/>
      <c r="C52" s="16" t="s">
        <v>28</v>
      </c>
      <c r="D52" s="16"/>
      <c r="E52" s="16"/>
      <c r="F52" s="16">
        <v>0.55000000000000004</v>
      </c>
      <c r="G52" s="16"/>
      <c r="H52" s="16"/>
      <c r="I52" s="38"/>
      <c r="J52" s="16"/>
      <c r="K52" s="16"/>
      <c r="L52" s="16"/>
      <c r="M52" s="38"/>
      <c r="N52" s="38"/>
      <c r="O52" s="38"/>
      <c r="P52" s="38"/>
      <c r="Q52" s="52"/>
    </row>
    <row r="53" spans="1:17" x14ac:dyDescent="0.25">
      <c r="A53" s="36"/>
      <c r="B53" s="37"/>
      <c r="C53" s="16">
        <v>309</v>
      </c>
      <c r="D53" s="16"/>
      <c r="E53" s="16"/>
      <c r="F53" s="16">
        <v>0.7</v>
      </c>
      <c r="G53" s="16"/>
      <c r="H53" s="16"/>
      <c r="I53" s="38"/>
      <c r="J53" s="16"/>
      <c r="K53" s="16"/>
      <c r="L53" s="16"/>
      <c r="M53" s="38"/>
      <c r="N53" s="38"/>
      <c r="O53" s="38"/>
      <c r="P53" s="38"/>
      <c r="Q53" s="52"/>
    </row>
    <row r="54" spans="1:17" ht="15.75" thickBot="1" x14ac:dyDescent="0.3">
      <c r="A54" s="8" t="s">
        <v>8</v>
      </c>
      <c r="B54" s="9"/>
      <c r="C54" s="10"/>
      <c r="D54" s="10">
        <v>0</v>
      </c>
      <c r="E54" s="10">
        <v>0</v>
      </c>
      <c r="F54" s="10">
        <f>SUM(F48:F53)</f>
        <v>2.5499999999999998</v>
      </c>
      <c r="G54" s="10">
        <v>0</v>
      </c>
      <c r="H54" s="10"/>
      <c r="I54" s="13">
        <v>0</v>
      </c>
      <c r="J54" s="10">
        <f t="shared" ref="J54" si="10">SUM(J48:J53)</f>
        <v>56</v>
      </c>
      <c r="K54" s="10">
        <f>SUM(K48:K53)</f>
        <v>160</v>
      </c>
      <c r="L54" s="10">
        <f>SUM(L48:L53)</f>
        <v>1.1500000000000001</v>
      </c>
      <c r="M54" s="10">
        <f>SUM(M48:M53)</f>
        <v>0</v>
      </c>
      <c r="N54" s="10">
        <f>SUM(N48:N53)</f>
        <v>6</v>
      </c>
      <c r="O54" s="10">
        <f>SUM(O48:O53)</f>
        <v>80</v>
      </c>
      <c r="P54" s="10">
        <f>SUM(P48:P53)</f>
        <v>0</v>
      </c>
      <c r="Q54" s="54"/>
    </row>
    <row r="55" spans="1:17" x14ac:dyDescent="0.25">
      <c r="A55" s="27" t="s">
        <v>74</v>
      </c>
      <c r="B55" s="28" t="s">
        <v>75</v>
      </c>
      <c r="C55" s="29" t="s">
        <v>76</v>
      </c>
      <c r="D55" s="29">
        <v>75</v>
      </c>
      <c r="E55" s="29"/>
      <c r="F55" s="29"/>
      <c r="G55" s="29"/>
      <c r="H55" s="29"/>
      <c r="I55" s="30"/>
      <c r="J55" s="29">
        <v>75</v>
      </c>
      <c r="K55" s="29"/>
      <c r="L55" s="29"/>
      <c r="M55" s="30"/>
      <c r="N55" s="30"/>
      <c r="O55" s="30"/>
      <c r="P55" s="30"/>
      <c r="Q55" s="50" t="s">
        <v>105</v>
      </c>
    </row>
    <row r="56" spans="1:17" x14ac:dyDescent="0.25">
      <c r="A56" s="31"/>
      <c r="B56" s="32"/>
      <c r="C56" s="33" t="s">
        <v>77</v>
      </c>
      <c r="D56" s="33">
        <v>100</v>
      </c>
      <c r="E56" s="33">
        <v>50</v>
      </c>
      <c r="F56" s="33"/>
      <c r="G56" s="33"/>
      <c r="H56" s="33"/>
      <c r="I56" s="34"/>
      <c r="J56" s="33">
        <v>100</v>
      </c>
      <c r="K56" s="33">
        <v>50</v>
      </c>
      <c r="L56" s="33"/>
      <c r="M56" s="34"/>
      <c r="N56" s="34"/>
      <c r="O56" s="34"/>
      <c r="P56" s="34"/>
      <c r="Q56" s="51" t="s">
        <v>106</v>
      </c>
    </row>
    <row r="57" spans="1:17" ht="75" x14ac:dyDescent="0.25">
      <c r="A57" s="31"/>
      <c r="B57" s="32"/>
      <c r="C57" s="33" t="s">
        <v>78</v>
      </c>
      <c r="D57" s="33"/>
      <c r="E57" s="33">
        <v>300</v>
      </c>
      <c r="F57" s="33"/>
      <c r="G57" s="33" t="s">
        <v>92</v>
      </c>
      <c r="H57" s="43" t="s">
        <v>91</v>
      </c>
      <c r="I57" s="34" t="s">
        <v>92</v>
      </c>
      <c r="J57" s="33"/>
      <c r="K57" s="33">
        <v>300</v>
      </c>
      <c r="L57" s="33"/>
      <c r="M57" s="34" t="s">
        <v>92</v>
      </c>
      <c r="N57" s="34"/>
      <c r="O57" s="34"/>
      <c r="P57" s="34">
        <v>1200</v>
      </c>
      <c r="Q57" s="51" t="s">
        <v>107</v>
      </c>
    </row>
    <row r="58" spans="1:17" x14ac:dyDescent="0.25">
      <c r="A58" s="31"/>
      <c r="B58" s="32"/>
      <c r="C58" s="33" t="s">
        <v>79</v>
      </c>
      <c r="D58" s="33"/>
      <c r="E58" s="33">
        <v>25</v>
      </c>
      <c r="F58" s="33"/>
      <c r="G58" s="33"/>
      <c r="H58" s="33"/>
      <c r="I58" s="34"/>
      <c r="J58" s="33"/>
      <c r="K58" s="33">
        <v>25</v>
      </c>
      <c r="L58" s="33"/>
      <c r="M58" s="34"/>
      <c r="N58" s="34"/>
      <c r="O58" s="34"/>
      <c r="P58" s="34"/>
      <c r="Q58" s="51"/>
    </row>
    <row r="59" spans="1:17" ht="45" x14ac:dyDescent="0.25">
      <c r="A59" s="36"/>
      <c r="B59" s="37"/>
      <c r="C59" s="16" t="s">
        <v>80</v>
      </c>
      <c r="D59" s="16">
        <v>325</v>
      </c>
      <c r="E59" s="16"/>
      <c r="F59" s="16"/>
      <c r="G59" s="16" t="s">
        <v>92</v>
      </c>
      <c r="H59" s="44" t="s">
        <v>90</v>
      </c>
      <c r="I59" s="38" t="s">
        <v>92</v>
      </c>
      <c r="J59" s="16"/>
      <c r="K59" s="16"/>
      <c r="L59" s="16"/>
      <c r="M59" s="38" t="s">
        <v>92</v>
      </c>
      <c r="N59" s="38"/>
      <c r="O59" s="38"/>
      <c r="P59" s="38"/>
      <c r="Q59" s="52" t="s">
        <v>108</v>
      </c>
    </row>
    <row r="60" spans="1:17" x14ac:dyDescent="0.25">
      <c r="A60" s="36"/>
      <c r="B60" s="37"/>
      <c r="C60" s="16" t="s">
        <v>81</v>
      </c>
      <c r="D60" s="16">
        <v>75</v>
      </c>
      <c r="E60" s="16">
        <v>75</v>
      </c>
      <c r="F60" s="16"/>
      <c r="G60" s="16"/>
      <c r="H60" s="16"/>
      <c r="I60" s="38"/>
      <c r="J60" s="16"/>
      <c r="K60" s="16"/>
      <c r="L60" s="16"/>
      <c r="M60" s="38"/>
      <c r="N60" s="38"/>
      <c r="O60" s="38"/>
      <c r="P60" s="38"/>
      <c r="Q60" s="52"/>
    </row>
    <row r="61" spans="1:17" x14ac:dyDescent="0.25">
      <c r="A61" s="36"/>
      <c r="B61" s="37"/>
      <c r="C61" s="16" t="s">
        <v>82</v>
      </c>
      <c r="D61" s="16">
        <v>200</v>
      </c>
      <c r="E61" s="16">
        <v>75</v>
      </c>
      <c r="F61" s="16"/>
      <c r="G61" s="16"/>
      <c r="H61" s="16"/>
      <c r="I61" s="38"/>
      <c r="J61" s="16"/>
      <c r="K61" s="16"/>
      <c r="L61" s="16"/>
      <c r="M61" s="38"/>
      <c r="N61" s="38"/>
      <c r="O61" s="38"/>
      <c r="P61" s="38"/>
      <c r="Q61" s="52" t="s">
        <v>109</v>
      </c>
    </row>
    <row r="62" spans="1:17" x14ac:dyDescent="0.25">
      <c r="A62" s="21"/>
      <c r="B62" s="22"/>
      <c r="C62" s="23" t="s">
        <v>83</v>
      </c>
      <c r="D62" s="23">
        <v>75</v>
      </c>
      <c r="E62" s="23"/>
      <c r="F62" s="23"/>
      <c r="G62" s="23"/>
      <c r="H62" s="23"/>
      <c r="I62" s="24"/>
      <c r="J62" s="23"/>
      <c r="K62" s="23"/>
      <c r="L62" s="23"/>
      <c r="M62" s="24"/>
      <c r="N62" s="24"/>
      <c r="O62" s="24"/>
      <c r="P62" s="24"/>
      <c r="Q62" s="53" t="s">
        <v>110</v>
      </c>
    </row>
    <row r="63" spans="1:17" x14ac:dyDescent="0.25">
      <c r="A63" s="21"/>
      <c r="B63" s="22"/>
      <c r="C63" s="23" t="s">
        <v>84</v>
      </c>
      <c r="D63" s="23">
        <v>400</v>
      </c>
      <c r="E63" s="23"/>
      <c r="F63" s="23"/>
      <c r="G63" s="23"/>
      <c r="H63" s="23"/>
      <c r="I63" s="24"/>
      <c r="J63" s="23"/>
      <c r="K63" s="23"/>
      <c r="L63" s="23"/>
      <c r="M63" s="24"/>
      <c r="N63" s="24"/>
      <c r="O63" s="24"/>
      <c r="P63" s="24"/>
      <c r="Q63" s="53" t="s">
        <v>111</v>
      </c>
    </row>
    <row r="64" spans="1:17" x14ac:dyDescent="0.25">
      <c r="A64" s="21"/>
      <c r="B64" s="22"/>
      <c r="C64" s="23" t="s">
        <v>85</v>
      </c>
      <c r="D64" s="23"/>
      <c r="E64" s="23">
        <v>25</v>
      </c>
      <c r="F64" s="23"/>
      <c r="G64" s="23"/>
      <c r="H64" s="23"/>
      <c r="I64" s="24"/>
      <c r="J64" s="23"/>
      <c r="K64" s="23"/>
      <c r="L64" s="23"/>
      <c r="M64" s="24"/>
      <c r="N64" s="24"/>
      <c r="O64" s="24"/>
      <c r="P64" s="24"/>
      <c r="Q64" s="53" t="s">
        <v>113</v>
      </c>
    </row>
    <row r="65" spans="1:17" x14ac:dyDescent="0.25">
      <c r="A65" s="21"/>
      <c r="B65" s="22"/>
      <c r="C65" s="23" t="s">
        <v>86</v>
      </c>
      <c r="D65" s="23"/>
      <c r="E65" s="23">
        <v>200</v>
      </c>
      <c r="F65" s="23"/>
      <c r="G65" s="23"/>
      <c r="H65" s="23"/>
      <c r="I65" s="24"/>
      <c r="J65" s="23"/>
      <c r="K65" s="23"/>
      <c r="L65" s="23"/>
      <c r="M65" s="24"/>
      <c r="N65" s="24"/>
      <c r="O65" s="24"/>
      <c r="P65" s="24"/>
      <c r="Q65" s="53" t="s">
        <v>112</v>
      </c>
    </row>
    <row r="66" spans="1:17" x14ac:dyDescent="0.25">
      <c r="A66" s="21"/>
      <c r="B66" s="22"/>
      <c r="C66" s="23" t="s">
        <v>87</v>
      </c>
      <c r="D66" s="23"/>
      <c r="E66" s="23">
        <v>25</v>
      </c>
      <c r="F66" s="23"/>
      <c r="G66" s="23"/>
      <c r="H66" s="23"/>
      <c r="I66" s="24"/>
      <c r="J66" s="23"/>
      <c r="K66" s="23"/>
      <c r="L66" s="23"/>
      <c r="M66" s="24"/>
      <c r="N66" s="24"/>
      <c r="O66" s="24"/>
      <c r="P66" s="24"/>
      <c r="Q66" s="53" t="s">
        <v>114</v>
      </c>
    </row>
    <row r="67" spans="1:17" x14ac:dyDescent="0.25">
      <c r="A67" s="55"/>
      <c r="B67" s="56"/>
      <c r="C67" s="57" t="s">
        <v>88</v>
      </c>
      <c r="D67" s="57"/>
      <c r="E67" s="57">
        <v>25</v>
      </c>
      <c r="F67" s="57"/>
      <c r="G67" s="57"/>
      <c r="H67" s="57"/>
      <c r="I67" s="58"/>
      <c r="J67" s="57"/>
      <c r="K67" s="57"/>
      <c r="L67" s="57"/>
      <c r="M67" s="58"/>
      <c r="N67" s="58"/>
      <c r="O67" s="58"/>
      <c r="P67" s="58"/>
      <c r="Q67" s="53" t="s">
        <v>115</v>
      </c>
    </row>
    <row r="68" spans="1:17" x14ac:dyDescent="0.25">
      <c r="A68" s="21"/>
      <c r="B68" s="22"/>
      <c r="C68" s="23" t="s">
        <v>89</v>
      </c>
      <c r="D68" s="23"/>
      <c r="E68" s="23">
        <v>125</v>
      </c>
      <c r="F68" s="23"/>
      <c r="G68" s="23"/>
      <c r="H68" s="23"/>
      <c r="I68" s="24"/>
      <c r="J68" s="23"/>
      <c r="K68" s="23"/>
      <c r="L68" s="23"/>
      <c r="M68" s="24"/>
      <c r="N68" s="24"/>
      <c r="O68" s="24"/>
      <c r="P68" s="24"/>
      <c r="Q68" s="59" t="s">
        <v>116</v>
      </c>
    </row>
    <row r="69" spans="1:17" ht="15.75" thickBot="1" x14ac:dyDescent="0.3">
      <c r="A69" s="45" t="s">
        <v>8</v>
      </c>
      <c r="B69" s="46"/>
      <c r="C69" s="47"/>
      <c r="D69" s="47">
        <f>SUM(D55:D68)</f>
        <v>1250</v>
      </c>
      <c r="E69" s="47">
        <f>SUM(E55:E68)</f>
        <v>925</v>
      </c>
      <c r="F69" s="48"/>
      <c r="G69" s="48"/>
      <c r="H69" s="48"/>
      <c r="I69" s="49"/>
      <c r="J69" s="47">
        <f>SUM(J55:J68)</f>
        <v>175</v>
      </c>
      <c r="K69" s="47">
        <f>SUM(K55:K68)</f>
        <v>375</v>
      </c>
      <c r="L69" s="47">
        <f t="shared" ref="L69:P69" si="11">SUM(L55:L68)</f>
        <v>0</v>
      </c>
      <c r="M69" s="47">
        <f t="shared" si="11"/>
        <v>0</v>
      </c>
      <c r="N69" s="47">
        <f t="shared" si="11"/>
        <v>0</v>
      </c>
      <c r="O69" s="47">
        <f t="shared" si="11"/>
        <v>0</v>
      </c>
      <c r="P69" s="47">
        <f t="shared" si="11"/>
        <v>1200</v>
      </c>
      <c r="Q69" s="54"/>
    </row>
    <row r="70" spans="1:17" x14ac:dyDescent="0.25">
      <c r="A70" s="17" t="s">
        <v>49</v>
      </c>
      <c r="B70" s="18" t="s">
        <v>50</v>
      </c>
      <c r="C70" s="19">
        <v>106</v>
      </c>
      <c r="D70" s="19">
        <v>60</v>
      </c>
      <c r="E70" s="19">
        <v>50</v>
      </c>
      <c r="F70" s="19"/>
      <c r="G70" s="19"/>
      <c r="H70" s="19"/>
      <c r="I70" s="20"/>
      <c r="J70" s="19"/>
      <c r="K70" s="19"/>
      <c r="L70" s="19"/>
      <c r="M70" s="20"/>
      <c r="N70" s="20"/>
      <c r="O70" s="20"/>
      <c r="P70" s="20"/>
      <c r="Q70" s="60" t="s">
        <v>117</v>
      </c>
    </row>
    <row r="71" spans="1:17" x14ac:dyDescent="0.25">
      <c r="A71" s="31"/>
      <c r="B71" s="32"/>
      <c r="C71" s="33">
        <v>157</v>
      </c>
      <c r="D71" s="33">
        <v>100</v>
      </c>
      <c r="E71" s="33">
        <v>90</v>
      </c>
      <c r="F71" s="33"/>
      <c r="G71" s="33"/>
      <c r="H71" s="33"/>
      <c r="I71" s="34"/>
      <c r="J71" s="33">
        <v>100</v>
      </c>
      <c r="K71" s="33">
        <v>90</v>
      </c>
      <c r="L71" s="33"/>
      <c r="M71" s="34"/>
      <c r="N71" s="34"/>
      <c r="O71" s="34"/>
      <c r="P71" s="34"/>
      <c r="Q71" s="51" t="s">
        <v>117</v>
      </c>
    </row>
    <row r="72" spans="1:17" x14ac:dyDescent="0.25">
      <c r="A72" s="31"/>
      <c r="B72" s="32"/>
      <c r="C72" s="33">
        <v>158</v>
      </c>
      <c r="D72" s="33">
        <v>60</v>
      </c>
      <c r="E72" s="33">
        <v>50</v>
      </c>
      <c r="F72" s="33"/>
      <c r="G72" s="33"/>
      <c r="H72" s="33"/>
      <c r="I72" s="34"/>
      <c r="J72" s="33">
        <v>60</v>
      </c>
      <c r="K72" s="33">
        <v>50</v>
      </c>
      <c r="L72" s="33"/>
      <c r="M72" s="34"/>
      <c r="N72" s="34"/>
      <c r="O72" s="34"/>
      <c r="P72" s="34"/>
      <c r="Q72" s="51" t="s">
        <v>117</v>
      </c>
    </row>
    <row r="73" spans="1:17" x14ac:dyDescent="0.25">
      <c r="A73" s="36"/>
      <c r="B73" s="37"/>
      <c r="C73" s="16">
        <v>130</v>
      </c>
      <c r="D73" s="16">
        <v>30</v>
      </c>
      <c r="E73" s="16">
        <v>30</v>
      </c>
      <c r="F73" s="16"/>
      <c r="G73" s="16"/>
      <c r="H73" s="16"/>
      <c r="I73" s="38"/>
      <c r="J73" s="16"/>
      <c r="K73" s="16"/>
      <c r="L73" s="16"/>
      <c r="M73" s="38"/>
      <c r="N73" s="38"/>
      <c r="O73" s="38"/>
      <c r="P73" s="38"/>
      <c r="Q73" s="52" t="s">
        <v>117</v>
      </c>
    </row>
    <row r="74" spans="1:17" x14ac:dyDescent="0.25">
      <c r="A74" s="31"/>
      <c r="B74" s="32"/>
      <c r="C74" s="33">
        <v>75</v>
      </c>
      <c r="D74" s="33"/>
      <c r="E74" s="33">
        <v>120</v>
      </c>
      <c r="F74" s="33"/>
      <c r="G74" s="33"/>
      <c r="H74" s="33"/>
      <c r="I74" s="34"/>
      <c r="J74" s="33"/>
      <c r="K74" s="33">
        <v>120</v>
      </c>
      <c r="L74" s="33"/>
      <c r="M74" s="34"/>
      <c r="N74" s="34"/>
      <c r="O74" s="34"/>
      <c r="P74" s="34"/>
      <c r="Q74" s="51" t="s">
        <v>118</v>
      </c>
    </row>
    <row r="75" spans="1:17" x14ac:dyDescent="0.25">
      <c r="A75" s="36"/>
      <c r="B75" s="37"/>
      <c r="C75" s="16">
        <v>104</v>
      </c>
      <c r="D75" s="16">
        <v>60</v>
      </c>
      <c r="E75" s="16">
        <v>50</v>
      </c>
      <c r="F75" s="16"/>
      <c r="G75" s="16"/>
      <c r="H75" s="16"/>
      <c r="I75" s="38"/>
      <c r="J75" s="16"/>
      <c r="K75" s="16"/>
      <c r="L75" s="16"/>
      <c r="M75" s="38"/>
      <c r="N75" s="38"/>
      <c r="O75" s="38"/>
      <c r="P75" s="38"/>
      <c r="Q75" s="52" t="s">
        <v>117</v>
      </c>
    </row>
    <row r="76" spans="1:17" x14ac:dyDescent="0.25">
      <c r="A76" s="21"/>
      <c r="B76" s="22"/>
      <c r="C76" s="23">
        <v>170</v>
      </c>
      <c r="D76" s="23">
        <v>90</v>
      </c>
      <c r="E76" s="23"/>
      <c r="F76" s="23"/>
      <c r="G76" s="23"/>
      <c r="H76" s="23"/>
      <c r="I76" s="24"/>
      <c r="J76" s="23"/>
      <c r="K76" s="23"/>
      <c r="L76" s="23"/>
      <c r="M76" s="24"/>
      <c r="N76" s="24"/>
      <c r="O76" s="24"/>
      <c r="P76" s="24"/>
      <c r="Q76" s="53" t="s">
        <v>119</v>
      </c>
    </row>
    <row r="77" spans="1:17" ht="15.75" thickBot="1" x14ac:dyDescent="0.3">
      <c r="A77" s="8" t="s">
        <v>8</v>
      </c>
      <c r="B77" s="9"/>
      <c r="C77" s="10"/>
      <c r="D77" s="10">
        <f>SUM(D70:D76)</f>
        <v>400</v>
      </c>
      <c r="E77" s="10">
        <f>SUM(E70:E76)</f>
        <v>390</v>
      </c>
      <c r="F77" s="11"/>
      <c r="G77" s="11"/>
      <c r="H77" s="11"/>
      <c r="I77" s="12"/>
      <c r="J77" s="10">
        <f>SUM(J70:J76)</f>
        <v>160</v>
      </c>
      <c r="K77" s="10">
        <f>SUM(K70:K76)</f>
        <v>260</v>
      </c>
      <c r="L77" s="11"/>
      <c r="M77" s="12"/>
      <c r="N77" s="12"/>
      <c r="O77" s="12"/>
      <c r="P77" s="12"/>
      <c r="Q77" s="54"/>
    </row>
    <row r="78" spans="1:17" x14ac:dyDescent="0.25">
      <c r="A78" s="27" t="s">
        <v>30</v>
      </c>
      <c r="B78" s="28" t="s">
        <v>31</v>
      </c>
      <c r="C78" s="29" t="s">
        <v>32</v>
      </c>
      <c r="D78" s="29">
        <v>500</v>
      </c>
      <c r="E78" s="29">
        <v>250</v>
      </c>
      <c r="F78" s="29"/>
      <c r="G78" s="29"/>
      <c r="H78" s="29"/>
      <c r="I78" s="30"/>
      <c r="J78" s="29">
        <v>500</v>
      </c>
      <c r="K78" s="29">
        <v>250</v>
      </c>
      <c r="L78" s="29"/>
      <c r="M78" s="30"/>
      <c r="N78" s="30"/>
      <c r="O78" s="30"/>
      <c r="P78" s="30"/>
      <c r="Q78" s="50" t="s">
        <v>102</v>
      </c>
    </row>
    <row r="79" spans="1:17" x14ac:dyDescent="0.25">
      <c r="A79" s="36"/>
      <c r="B79" s="37"/>
      <c r="C79" s="16" t="s">
        <v>33</v>
      </c>
      <c r="D79" s="16">
        <v>800</v>
      </c>
      <c r="E79" s="16">
        <v>100</v>
      </c>
      <c r="F79" s="16"/>
      <c r="G79" s="16"/>
      <c r="H79" s="16"/>
      <c r="I79" s="38"/>
      <c r="J79" s="16"/>
      <c r="K79" s="16"/>
      <c r="L79" s="16"/>
      <c r="M79" s="38"/>
      <c r="N79" s="38"/>
      <c r="O79" s="38"/>
      <c r="P79" s="38"/>
      <c r="Q79" s="52"/>
    </row>
    <row r="80" spans="1:17" x14ac:dyDescent="0.25">
      <c r="A80" s="21"/>
      <c r="B80" s="22"/>
      <c r="C80" s="23" t="s">
        <v>34</v>
      </c>
      <c r="D80" s="23">
        <v>250</v>
      </c>
      <c r="E80" s="23"/>
      <c r="F80" s="23"/>
      <c r="G80" s="23"/>
      <c r="H80" s="23"/>
      <c r="I80" s="24"/>
      <c r="J80" s="23"/>
      <c r="K80" s="23"/>
      <c r="L80" s="23"/>
      <c r="M80" s="24"/>
      <c r="N80" s="24"/>
      <c r="O80" s="24"/>
      <c r="P80" s="24"/>
      <c r="Q80" s="53"/>
    </row>
    <row r="81" spans="1:17" ht="15.75" thickBot="1" x14ac:dyDescent="0.3">
      <c r="A81" s="14" t="s">
        <v>8</v>
      </c>
      <c r="B81" s="15"/>
      <c r="C81" s="11"/>
      <c r="D81" s="11">
        <f>SUM(D78:D80)</f>
        <v>1550</v>
      </c>
      <c r="E81" s="11">
        <f t="shared" ref="E81:F81" si="12">SUM(E78:E80)</f>
        <v>350</v>
      </c>
      <c r="F81" s="11">
        <f t="shared" si="12"/>
        <v>0</v>
      </c>
      <c r="G81" s="11"/>
      <c r="H81" s="11"/>
      <c r="I81" s="12"/>
      <c r="J81" s="10">
        <f>SUM(J78:J80)</f>
        <v>500</v>
      </c>
      <c r="K81" s="10">
        <f t="shared" ref="K81:P81" si="13">SUM(K78:K80)</f>
        <v>250</v>
      </c>
      <c r="L81" s="10">
        <f t="shared" si="13"/>
        <v>0</v>
      </c>
      <c r="M81" s="10">
        <f t="shared" si="13"/>
        <v>0</v>
      </c>
      <c r="N81" s="10">
        <f t="shared" si="13"/>
        <v>0</v>
      </c>
      <c r="O81" s="10">
        <f t="shared" si="13"/>
        <v>0</v>
      </c>
      <c r="P81" s="10">
        <f t="shared" si="13"/>
        <v>0</v>
      </c>
      <c r="Q81" s="54"/>
    </row>
    <row r="82" spans="1:17" x14ac:dyDescent="0.25">
      <c r="A82" s="27" t="s">
        <v>55</v>
      </c>
      <c r="B82" s="28" t="s">
        <v>56</v>
      </c>
      <c r="C82" s="29" t="s">
        <v>57</v>
      </c>
      <c r="D82" s="29"/>
      <c r="E82" s="29">
        <v>140</v>
      </c>
      <c r="F82" s="29">
        <v>0.66</v>
      </c>
      <c r="G82" s="29"/>
      <c r="H82" s="29"/>
      <c r="I82" s="30"/>
      <c r="J82" s="29"/>
      <c r="K82" s="29">
        <v>140</v>
      </c>
      <c r="L82" s="29">
        <v>0.66</v>
      </c>
      <c r="M82" s="30"/>
      <c r="N82" s="30"/>
      <c r="O82" s="30"/>
      <c r="P82" s="30"/>
      <c r="Q82" s="50" t="s">
        <v>120</v>
      </c>
    </row>
    <row r="83" spans="1:17" x14ac:dyDescent="0.25">
      <c r="A83" s="36"/>
      <c r="B83" s="37"/>
      <c r="C83" s="16" t="s">
        <v>58</v>
      </c>
      <c r="D83" s="16"/>
      <c r="E83" s="16">
        <v>300</v>
      </c>
      <c r="F83" s="16">
        <v>0.77500000000000002</v>
      </c>
      <c r="G83" s="16"/>
      <c r="H83" s="16"/>
      <c r="I83" s="38"/>
      <c r="J83" s="16"/>
      <c r="K83" s="16"/>
      <c r="L83" s="16"/>
      <c r="M83" s="38"/>
      <c r="N83" s="38"/>
      <c r="O83" s="38"/>
      <c r="P83" s="38"/>
      <c r="Q83" s="52"/>
    </row>
    <row r="84" spans="1:17" ht="15.75" thickBot="1" x14ac:dyDescent="0.3">
      <c r="A84" s="8" t="s">
        <v>8</v>
      </c>
      <c r="B84" s="9"/>
      <c r="C84" s="10"/>
      <c r="D84" s="10"/>
      <c r="E84" s="10">
        <v>440</v>
      </c>
      <c r="F84" s="10">
        <v>1.4350000000000001</v>
      </c>
      <c r="G84" s="11"/>
      <c r="H84" s="11"/>
      <c r="I84" s="12"/>
      <c r="J84" s="10"/>
      <c r="K84" s="10">
        <f>SUM(K82:K83)</f>
        <v>140</v>
      </c>
      <c r="L84" s="10">
        <f>SUM(L82:L83)</f>
        <v>0.66</v>
      </c>
      <c r="M84" s="10">
        <f t="shared" ref="M84:P84" si="14">SUM(M82:M83)</f>
        <v>0</v>
      </c>
      <c r="N84" s="10">
        <f t="shared" si="14"/>
        <v>0</v>
      </c>
      <c r="O84" s="10">
        <f t="shared" si="14"/>
        <v>0</v>
      </c>
      <c r="P84" s="10">
        <f t="shared" si="14"/>
        <v>0</v>
      </c>
      <c r="Q84" s="54"/>
    </row>
    <row r="85" spans="1:17" x14ac:dyDescent="0.25">
      <c r="A85" s="39" t="s">
        <v>9</v>
      </c>
      <c r="B85" s="40">
        <v>12</v>
      </c>
      <c r="C85" s="41">
        <v>301</v>
      </c>
      <c r="D85" s="41">
        <v>50</v>
      </c>
      <c r="E85" s="41">
        <v>200</v>
      </c>
      <c r="F85" s="41"/>
      <c r="G85" s="41"/>
      <c r="H85" s="41"/>
      <c r="I85" s="42"/>
      <c r="J85" s="41"/>
      <c r="K85" s="41"/>
      <c r="L85" s="41"/>
      <c r="M85" s="42"/>
      <c r="N85" s="42"/>
      <c r="O85" s="42"/>
      <c r="P85" s="42"/>
      <c r="Q85" s="61" t="s">
        <v>124</v>
      </c>
    </row>
    <row r="86" spans="1:17" x14ac:dyDescent="0.25">
      <c r="A86" s="21"/>
      <c r="B86" s="22"/>
      <c r="C86" s="23">
        <v>310</v>
      </c>
      <c r="D86" s="23"/>
      <c r="E86" s="23">
        <v>100</v>
      </c>
      <c r="F86" s="23"/>
      <c r="G86" s="23"/>
      <c r="H86" s="23"/>
      <c r="I86" s="24"/>
      <c r="J86" s="23"/>
      <c r="K86" s="23"/>
      <c r="L86" s="23"/>
      <c r="M86" s="24"/>
      <c r="N86" s="24"/>
      <c r="O86" s="24"/>
      <c r="P86" s="24"/>
      <c r="Q86" s="53" t="s">
        <v>122</v>
      </c>
    </row>
    <row r="87" spans="1:17" x14ac:dyDescent="0.25">
      <c r="A87" s="23"/>
      <c r="B87" s="22"/>
      <c r="C87" s="23">
        <v>311</v>
      </c>
      <c r="D87" s="23"/>
      <c r="E87" s="23">
        <v>300</v>
      </c>
      <c r="F87" s="23"/>
      <c r="G87" s="23"/>
      <c r="H87" s="23"/>
      <c r="I87" s="23"/>
      <c r="J87" s="23"/>
      <c r="K87" s="23"/>
      <c r="L87" s="23"/>
      <c r="M87" s="23"/>
      <c r="N87" s="23"/>
      <c r="O87" s="23"/>
      <c r="P87" s="23"/>
      <c r="Q87" s="53" t="s">
        <v>123</v>
      </c>
    </row>
    <row r="88" spans="1:17" x14ac:dyDescent="0.25">
      <c r="A88" s="21"/>
      <c r="B88" s="22"/>
      <c r="C88" s="23">
        <v>313</v>
      </c>
      <c r="D88" s="23"/>
      <c r="E88" s="23">
        <v>100</v>
      </c>
      <c r="F88" s="23"/>
      <c r="G88" s="23"/>
      <c r="H88" s="23"/>
      <c r="I88" s="24"/>
      <c r="J88" s="23"/>
      <c r="K88" s="23"/>
      <c r="L88" s="23"/>
      <c r="M88" s="24"/>
      <c r="N88" s="24"/>
      <c r="O88" s="24"/>
      <c r="P88" s="24"/>
      <c r="Q88" s="53" t="s">
        <v>122</v>
      </c>
    </row>
    <row r="89" spans="1:17" x14ac:dyDescent="0.25">
      <c r="A89" s="31"/>
      <c r="B89" s="32"/>
      <c r="C89" s="33">
        <v>314</v>
      </c>
      <c r="D89" s="33">
        <v>100</v>
      </c>
      <c r="E89" s="33">
        <v>50</v>
      </c>
      <c r="F89" s="33"/>
      <c r="G89" s="33"/>
      <c r="H89" s="33"/>
      <c r="I89" s="34"/>
      <c r="J89" s="33">
        <v>100</v>
      </c>
      <c r="K89" s="33">
        <v>50</v>
      </c>
      <c r="L89" s="33"/>
      <c r="M89" s="34"/>
      <c r="N89" s="34"/>
      <c r="O89" s="34"/>
      <c r="P89" s="34"/>
      <c r="Q89" s="51" t="s">
        <v>121</v>
      </c>
    </row>
    <row r="90" spans="1:17" x14ac:dyDescent="0.25">
      <c r="A90" s="31"/>
      <c r="B90" s="32"/>
      <c r="C90" s="33">
        <v>315</v>
      </c>
      <c r="D90" s="33">
        <v>100</v>
      </c>
      <c r="E90" s="33"/>
      <c r="F90" s="33"/>
      <c r="G90" s="33"/>
      <c r="H90" s="33"/>
      <c r="I90" s="34"/>
      <c r="J90" s="33">
        <v>100</v>
      </c>
      <c r="K90" s="33"/>
      <c r="L90" s="33"/>
      <c r="M90" s="34"/>
      <c r="N90" s="34"/>
      <c r="O90" s="34"/>
      <c r="P90" s="34"/>
      <c r="Q90" s="51" t="s">
        <v>121</v>
      </c>
    </row>
    <row r="91" spans="1:17" ht="15.75" thickBot="1" x14ac:dyDescent="0.3">
      <c r="A91" s="8" t="s">
        <v>8</v>
      </c>
      <c r="B91" s="9"/>
      <c r="C91" s="10"/>
      <c r="D91" s="10">
        <f>SUM(D85:D90)</f>
        <v>250</v>
      </c>
      <c r="E91" s="10">
        <f>SUM(E85:E90)</f>
        <v>750</v>
      </c>
      <c r="F91" s="10"/>
      <c r="G91" s="10"/>
      <c r="H91" s="10"/>
      <c r="I91" s="13"/>
      <c r="J91" s="10">
        <f>SUM(J85:J90)</f>
        <v>200</v>
      </c>
      <c r="K91" s="10">
        <f>SUM(K85:K90)</f>
        <v>50</v>
      </c>
      <c r="L91" s="10">
        <f t="shared" ref="L91:P91" si="15">SUM(L85:L90)</f>
        <v>0</v>
      </c>
      <c r="M91" s="10">
        <f t="shared" si="15"/>
        <v>0</v>
      </c>
      <c r="N91" s="10">
        <f t="shared" si="15"/>
        <v>0</v>
      </c>
      <c r="O91" s="10">
        <f t="shared" si="15"/>
        <v>0</v>
      </c>
      <c r="P91" s="10">
        <f t="shared" si="15"/>
        <v>0</v>
      </c>
      <c r="Q91" s="54"/>
    </row>
    <row r="92" spans="1:17" x14ac:dyDescent="0.25">
      <c r="A92" s="27" t="s">
        <v>1</v>
      </c>
      <c r="B92" s="28">
        <v>13</v>
      </c>
      <c r="C92" s="29">
        <v>328</v>
      </c>
      <c r="D92" s="29">
        <v>171</v>
      </c>
      <c r="E92" s="29">
        <v>145</v>
      </c>
      <c r="F92" s="29"/>
      <c r="G92" s="29"/>
      <c r="H92" s="29"/>
      <c r="I92" s="30"/>
      <c r="J92" s="29">
        <v>171</v>
      </c>
      <c r="K92" s="29">
        <v>145</v>
      </c>
      <c r="L92" s="29"/>
      <c r="M92" s="30"/>
      <c r="N92" s="30"/>
      <c r="O92" s="30"/>
      <c r="P92" s="30"/>
      <c r="Q92" s="50" t="s">
        <v>125</v>
      </c>
    </row>
    <row r="93" spans="1:17" x14ac:dyDescent="0.25">
      <c r="A93" s="31"/>
      <c r="B93" s="32"/>
      <c r="C93" s="33">
        <v>343</v>
      </c>
      <c r="D93" s="33"/>
      <c r="E93" s="33">
        <v>184</v>
      </c>
      <c r="F93" s="33"/>
      <c r="G93" s="33"/>
      <c r="H93" s="33"/>
      <c r="I93" s="34"/>
      <c r="J93" s="33"/>
      <c r="K93" s="33">
        <v>184</v>
      </c>
      <c r="L93" s="33"/>
      <c r="M93" s="34"/>
      <c r="N93" s="34"/>
      <c r="O93" s="34"/>
      <c r="P93" s="34"/>
      <c r="Q93" s="51" t="s">
        <v>126</v>
      </c>
    </row>
    <row r="94" spans="1:17" x14ac:dyDescent="0.25">
      <c r="A94" s="21"/>
      <c r="B94" s="22"/>
      <c r="C94" s="23">
        <v>326</v>
      </c>
      <c r="D94" s="23"/>
      <c r="E94" s="23">
        <v>245</v>
      </c>
      <c r="F94" s="23"/>
      <c r="G94" s="23">
        <v>0.34</v>
      </c>
      <c r="H94" s="23"/>
      <c r="I94" s="24"/>
      <c r="J94" s="23"/>
      <c r="K94" s="23"/>
      <c r="L94" s="23"/>
      <c r="M94" s="24"/>
      <c r="N94" s="24"/>
      <c r="O94" s="24"/>
      <c r="P94" s="24"/>
      <c r="Q94" s="53"/>
    </row>
    <row r="95" spans="1:17" ht="15.75" thickBot="1" x14ac:dyDescent="0.3">
      <c r="A95" s="8" t="s">
        <v>8</v>
      </c>
      <c r="B95" s="9"/>
      <c r="C95" s="10"/>
      <c r="D95" s="10">
        <f>SUM(D92:D94)</f>
        <v>171</v>
      </c>
      <c r="E95" s="10">
        <f>SUM(E92:E94)</f>
        <v>574</v>
      </c>
      <c r="F95" s="10"/>
      <c r="G95" s="10">
        <f>SUM(G92:G94)</f>
        <v>0.34</v>
      </c>
      <c r="H95" s="10"/>
      <c r="I95" s="12"/>
      <c r="J95" s="10">
        <f>SUM(J92:J94)</f>
        <v>171</v>
      </c>
      <c r="K95" s="10">
        <f>SUM(K92:K94)</f>
        <v>329</v>
      </c>
      <c r="L95" s="10">
        <f t="shared" ref="L95:P95" si="16">SUM(L92:L94)</f>
        <v>0</v>
      </c>
      <c r="M95" s="10">
        <f t="shared" si="16"/>
        <v>0</v>
      </c>
      <c r="N95" s="10">
        <f t="shared" si="16"/>
        <v>0</v>
      </c>
      <c r="O95" s="10">
        <f t="shared" si="16"/>
        <v>0</v>
      </c>
      <c r="P95" s="10">
        <f t="shared" si="16"/>
        <v>0</v>
      </c>
      <c r="Q95" s="54"/>
    </row>
    <row r="96" spans="1:17" x14ac:dyDescent="0.25">
      <c r="A96" s="1"/>
      <c r="B96" s="7"/>
      <c r="C96" s="1"/>
      <c r="D96" s="1"/>
      <c r="E96" s="1"/>
      <c r="F96" s="1"/>
      <c r="G96" s="1"/>
      <c r="J96" s="1"/>
      <c r="K96" s="1"/>
      <c r="L96" s="1"/>
    </row>
    <row r="97" spans="1:16" x14ac:dyDescent="0.25">
      <c r="A97" s="1"/>
      <c r="B97" s="7"/>
      <c r="C97" s="1"/>
      <c r="D97" s="1"/>
      <c r="E97" s="1"/>
      <c r="F97" s="1"/>
      <c r="G97" s="1"/>
      <c r="J97" s="1"/>
      <c r="K97" s="1"/>
      <c r="L97" s="1"/>
    </row>
    <row r="98" spans="1:16" ht="15.75" x14ac:dyDescent="0.25">
      <c r="A98" s="1"/>
      <c r="B98" s="7"/>
      <c r="C98" s="65" t="s">
        <v>139</v>
      </c>
      <c r="D98" s="62" t="s">
        <v>127</v>
      </c>
      <c r="E98" s="62"/>
      <c r="F98" s="62"/>
      <c r="H98" s="2"/>
      <c r="I98" s="67">
        <f>SUM(I95,I15,I22,I27,I40,I44,I47,I54,I69,I77,I84,I81,I91)</f>
        <v>0.33</v>
      </c>
      <c r="J98" s="67">
        <f t="shared" ref="J98:L98" si="17">SUM(J95,J15,J22,J27,J40,J44,J47,J54,J69,J77,J84,J81,J91)</f>
        <v>3717</v>
      </c>
      <c r="K98" s="67">
        <f t="shared" si="17"/>
        <v>4664</v>
      </c>
      <c r="L98" s="67">
        <f t="shared" si="17"/>
        <v>6.7800000000000011</v>
      </c>
      <c r="M98" s="67">
        <f>SUM(M95,M15,M22,M27,M40,M44,M47,M54,M69,M77,M84,M81,M91)</f>
        <v>0.33</v>
      </c>
      <c r="N98" s="67">
        <v>6</v>
      </c>
      <c r="O98" s="67">
        <f>SUM(O95,O15,O22,O27,O40,O44,O47,O54,O69,O77,O84,O81,O91)</f>
        <v>80</v>
      </c>
      <c r="P98" s="67">
        <f t="shared" ref="P98" si="18">SUM(P95,P15,P22,P27,P40,P44,P47,P54,P69,P77,P84,P81,P91)</f>
        <v>1200</v>
      </c>
    </row>
    <row r="99" spans="1:16" x14ac:dyDescent="0.25">
      <c r="A99" s="1"/>
      <c r="B99" s="7"/>
      <c r="C99" s="1"/>
      <c r="D99" s="1"/>
      <c r="E99" s="1"/>
      <c r="F99" s="1"/>
      <c r="G99" s="1"/>
      <c r="J99" s="1"/>
      <c r="K99" s="1"/>
      <c r="L99" s="1"/>
    </row>
    <row r="100" spans="1:16" x14ac:dyDescent="0.25">
      <c r="A100" s="1"/>
      <c r="B100" s="7"/>
      <c r="C100" s="1"/>
      <c r="D100" s="1"/>
      <c r="E100" s="1"/>
      <c r="F100" s="1"/>
      <c r="G100" s="1"/>
      <c r="J100" s="1"/>
      <c r="K100" s="1"/>
      <c r="L100" s="1"/>
    </row>
    <row r="101" spans="1:16" x14ac:dyDescent="0.25">
      <c r="A101" s="1"/>
      <c r="B101" s="7"/>
      <c r="C101" s="1"/>
      <c r="D101" s="1"/>
      <c r="E101" s="1"/>
      <c r="F101" s="1"/>
      <c r="G101" s="1"/>
      <c r="J101" s="1"/>
      <c r="K101" s="1"/>
      <c r="L101" s="1"/>
    </row>
    <row r="102" spans="1:16" x14ac:dyDescent="0.25">
      <c r="A102" s="1"/>
      <c r="B102" s="7"/>
      <c r="C102" s="1"/>
      <c r="D102" s="1"/>
      <c r="E102" s="1"/>
      <c r="F102" s="1"/>
      <c r="G102" s="1"/>
      <c r="J102" s="1"/>
      <c r="K102" s="1"/>
      <c r="L102" s="1"/>
    </row>
    <row r="103" spans="1:16" x14ac:dyDescent="0.25">
      <c r="A103" s="1"/>
      <c r="B103" s="7"/>
      <c r="C103" s="1"/>
      <c r="D103" s="1"/>
      <c r="E103" s="1"/>
      <c r="F103" s="1"/>
      <c r="G103" s="1"/>
      <c r="J103" s="1"/>
      <c r="K103" s="1"/>
      <c r="L103" s="1"/>
    </row>
    <row r="104" spans="1:16" x14ac:dyDescent="0.25">
      <c r="A104" s="1"/>
      <c r="B104" s="7"/>
      <c r="C104" s="1"/>
      <c r="D104" s="1"/>
      <c r="E104" s="1"/>
      <c r="F104" s="1"/>
      <c r="G104" s="1"/>
      <c r="J104" s="1"/>
      <c r="K104" s="1"/>
      <c r="L104" s="1"/>
    </row>
    <row r="105" spans="1:16" x14ac:dyDescent="0.25">
      <c r="A105" s="1"/>
      <c r="B105" s="7"/>
      <c r="C105" s="1"/>
      <c r="D105" s="1"/>
      <c r="E105" s="1"/>
      <c r="F105" s="1"/>
      <c r="G105" s="1"/>
      <c r="J105" s="1"/>
      <c r="K105" s="1"/>
      <c r="L105" s="1"/>
    </row>
    <row r="106" spans="1:16" x14ac:dyDescent="0.25">
      <c r="A106" s="1"/>
      <c r="B106" s="7"/>
      <c r="C106" s="1"/>
      <c r="D106" s="1"/>
      <c r="E106" s="1"/>
      <c r="F106" s="1"/>
      <c r="G106" s="1"/>
      <c r="J106" s="1"/>
      <c r="K106" s="1"/>
      <c r="L106" s="1"/>
    </row>
    <row r="107" spans="1:16" x14ac:dyDescent="0.25">
      <c r="A107" s="1"/>
      <c r="B107" s="7"/>
      <c r="C107" s="1"/>
      <c r="D107" s="1"/>
      <c r="E107" s="1"/>
      <c r="F107" s="1"/>
      <c r="G107" s="1"/>
      <c r="J107" s="1"/>
      <c r="K107" s="1"/>
      <c r="L107" s="1"/>
    </row>
    <row r="108" spans="1:16" x14ac:dyDescent="0.25">
      <c r="A108" s="1"/>
      <c r="B108" s="7"/>
      <c r="C108" s="1"/>
      <c r="D108" s="1"/>
      <c r="E108" s="1"/>
      <c r="F108" s="1"/>
      <c r="G108" s="1"/>
      <c r="J108" s="1"/>
      <c r="K108" s="1"/>
      <c r="L108" s="1"/>
    </row>
    <row r="109" spans="1:16" x14ac:dyDescent="0.25">
      <c r="A109" s="1"/>
      <c r="B109" s="7"/>
      <c r="C109" s="1"/>
      <c r="D109" s="1"/>
      <c r="E109" s="1"/>
      <c r="F109" s="1"/>
      <c r="G109" s="1"/>
      <c r="J109" s="1"/>
      <c r="K109" s="1"/>
      <c r="L109" s="1"/>
    </row>
    <row r="110" spans="1:16" x14ac:dyDescent="0.25">
      <c r="A110" s="1"/>
      <c r="B110" s="7"/>
      <c r="C110" s="1"/>
      <c r="D110" s="1"/>
      <c r="E110" s="1"/>
      <c r="F110" s="1"/>
      <c r="G110" s="1"/>
      <c r="J110" s="1"/>
      <c r="K110" s="1"/>
      <c r="L110" s="1"/>
    </row>
    <row r="111" spans="1:16" x14ac:dyDescent="0.25">
      <c r="A111" s="1"/>
      <c r="B111" s="7"/>
      <c r="C111" s="1"/>
      <c r="D111" s="1"/>
      <c r="E111" s="1"/>
      <c r="F111" s="1"/>
      <c r="G111" s="1"/>
      <c r="J111" s="1"/>
      <c r="K111" s="1"/>
      <c r="L111" s="1"/>
    </row>
    <row r="112" spans="1:16" x14ac:dyDescent="0.25">
      <c r="A112" s="1"/>
      <c r="B112" s="7"/>
      <c r="C112" s="1"/>
      <c r="D112" s="1"/>
      <c r="E112" s="1"/>
      <c r="F112" s="1"/>
      <c r="G112" s="1"/>
      <c r="J112" s="1"/>
      <c r="K112" s="1"/>
      <c r="L112" s="1"/>
    </row>
    <row r="113" spans="2:2" s="1" customFormat="1" x14ac:dyDescent="0.25">
      <c r="B113" s="7"/>
    </row>
    <row r="114" spans="2:2" s="1" customFormat="1" x14ac:dyDescent="0.25">
      <c r="B114" s="7"/>
    </row>
    <row r="115" spans="2:2" s="1" customFormat="1" x14ac:dyDescent="0.25">
      <c r="B115" s="7"/>
    </row>
    <row r="116" spans="2:2" s="1" customFormat="1" x14ac:dyDescent="0.25">
      <c r="B116" s="7"/>
    </row>
    <row r="117" spans="2:2" s="1" customFormat="1" x14ac:dyDescent="0.25">
      <c r="B117" s="7"/>
    </row>
    <row r="118" spans="2:2" s="1" customFormat="1" x14ac:dyDescent="0.25">
      <c r="B118" s="7"/>
    </row>
    <row r="119" spans="2:2" s="1" customFormat="1" x14ac:dyDescent="0.25">
      <c r="B119" s="7"/>
    </row>
    <row r="120" spans="2:2" s="1" customFormat="1" x14ac:dyDescent="0.25">
      <c r="B120" s="7"/>
    </row>
    <row r="121" spans="2:2" s="1" customFormat="1" x14ac:dyDescent="0.25">
      <c r="B121" s="7"/>
    </row>
    <row r="122" spans="2:2" s="1" customFormat="1" x14ac:dyDescent="0.25">
      <c r="B122" s="7"/>
    </row>
    <row r="123" spans="2:2" s="1" customFormat="1" x14ac:dyDescent="0.25">
      <c r="B123" s="7"/>
    </row>
    <row r="124" spans="2:2" s="1" customFormat="1" x14ac:dyDescent="0.25">
      <c r="B124" s="7"/>
    </row>
    <row r="125" spans="2:2" s="1" customFormat="1" x14ac:dyDescent="0.25">
      <c r="B125" s="7"/>
    </row>
    <row r="126" spans="2:2" s="1" customFormat="1" x14ac:dyDescent="0.25">
      <c r="B126" s="7"/>
    </row>
    <row r="127" spans="2:2" s="1" customFormat="1" x14ac:dyDescent="0.25">
      <c r="B127" s="7"/>
    </row>
    <row r="128" spans="2:2" s="1" customFormat="1" x14ac:dyDescent="0.25">
      <c r="B128" s="7"/>
    </row>
    <row r="129" spans="2:2" s="1" customFormat="1" x14ac:dyDescent="0.25">
      <c r="B129" s="7"/>
    </row>
    <row r="130" spans="2:2" s="1" customFormat="1" x14ac:dyDescent="0.25">
      <c r="B130" s="7"/>
    </row>
    <row r="131" spans="2:2" s="1" customFormat="1" x14ac:dyDescent="0.25">
      <c r="B131" s="7"/>
    </row>
    <row r="132" spans="2:2" s="1" customFormat="1" x14ac:dyDescent="0.25">
      <c r="B132" s="7"/>
    </row>
    <row r="133" spans="2:2" s="1" customFormat="1" x14ac:dyDescent="0.25">
      <c r="B133" s="7"/>
    </row>
    <row r="134" spans="2:2" s="1" customFormat="1" x14ac:dyDescent="0.25">
      <c r="B134" s="7"/>
    </row>
    <row r="135" spans="2:2" s="1" customFormat="1" x14ac:dyDescent="0.25">
      <c r="B135" s="7"/>
    </row>
    <row r="136" spans="2:2" s="1" customFormat="1" x14ac:dyDescent="0.25">
      <c r="B136" s="7"/>
    </row>
    <row r="137" spans="2:2" s="1" customFormat="1" x14ac:dyDescent="0.25">
      <c r="B137" s="7"/>
    </row>
    <row r="138" spans="2:2" s="1" customFormat="1" x14ac:dyDescent="0.25">
      <c r="B138" s="7"/>
    </row>
    <row r="139" spans="2:2" s="1" customFormat="1" x14ac:dyDescent="0.25">
      <c r="B139" s="7"/>
    </row>
    <row r="140" spans="2:2" s="1" customFormat="1" x14ac:dyDescent="0.25">
      <c r="B140" s="7"/>
    </row>
    <row r="141" spans="2:2" s="1" customFormat="1" x14ac:dyDescent="0.25">
      <c r="B141" s="7"/>
    </row>
    <row r="142" spans="2:2" s="1" customFormat="1" x14ac:dyDescent="0.25">
      <c r="B142" s="7"/>
    </row>
    <row r="143" spans="2:2" s="1" customFormat="1" x14ac:dyDescent="0.25">
      <c r="B143" s="7"/>
    </row>
    <row r="144" spans="2:2" s="1" customFormat="1" x14ac:dyDescent="0.25">
      <c r="B144" s="7"/>
    </row>
    <row r="145" spans="2:2" s="1" customFormat="1" x14ac:dyDescent="0.25">
      <c r="B145" s="7"/>
    </row>
    <row r="146" spans="2:2" s="1" customFormat="1" x14ac:dyDescent="0.25">
      <c r="B146" s="7"/>
    </row>
    <row r="147" spans="2:2" s="1" customFormat="1" x14ac:dyDescent="0.25">
      <c r="B147" s="7"/>
    </row>
    <row r="148" spans="2:2" s="1" customFormat="1" x14ac:dyDescent="0.25">
      <c r="B148" s="7"/>
    </row>
    <row r="149" spans="2:2" s="1" customFormat="1" x14ac:dyDescent="0.25">
      <c r="B149" s="7"/>
    </row>
    <row r="150" spans="2:2" s="1" customFormat="1" x14ac:dyDescent="0.25">
      <c r="B150" s="7"/>
    </row>
    <row r="151" spans="2:2" s="1" customFormat="1" x14ac:dyDescent="0.25">
      <c r="B151" s="7"/>
    </row>
    <row r="152" spans="2:2" s="1" customFormat="1" x14ac:dyDescent="0.25">
      <c r="B152" s="7"/>
    </row>
    <row r="153" spans="2:2" s="1" customFormat="1" x14ac:dyDescent="0.25">
      <c r="B153" s="7"/>
    </row>
    <row r="154" spans="2:2" s="1" customFormat="1" x14ac:dyDescent="0.25">
      <c r="B154" s="7"/>
    </row>
    <row r="155" spans="2:2" s="1" customFormat="1" x14ac:dyDescent="0.25">
      <c r="B155" s="7"/>
    </row>
    <row r="156" spans="2:2" s="1" customFormat="1" x14ac:dyDescent="0.25">
      <c r="B156" s="7"/>
    </row>
    <row r="157" spans="2:2" s="1" customFormat="1" x14ac:dyDescent="0.25">
      <c r="B157" s="7"/>
    </row>
    <row r="158" spans="2:2" s="1" customFormat="1" x14ac:dyDescent="0.25">
      <c r="B158" s="7"/>
    </row>
    <row r="159" spans="2:2" s="1" customFormat="1" x14ac:dyDescent="0.25">
      <c r="B159" s="7"/>
    </row>
    <row r="160" spans="2:2" s="1" customFormat="1" x14ac:dyDescent="0.25">
      <c r="B160" s="7"/>
    </row>
    <row r="161" spans="2:2" s="1" customFormat="1" x14ac:dyDescent="0.25">
      <c r="B161" s="7"/>
    </row>
    <row r="162" spans="2:2" s="1" customFormat="1" x14ac:dyDescent="0.25">
      <c r="B162" s="7"/>
    </row>
    <row r="163" spans="2:2" s="1" customFormat="1" x14ac:dyDescent="0.25">
      <c r="B163" s="7"/>
    </row>
    <row r="164" spans="2:2" s="1" customFormat="1" x14ac:dyDescent="0.25">
      <c r="B164" s="7"/>
    </row>
    <row r="165" spans="2:2" s="1" customFormat="1" x14ac:dyDescent="0.25">
      <c r="B165" s="7"/>
    </row>
    <row r="166" spans="2:2" s="1" customFormat="1" x14ac:dyDescent="0.25">
      <c r="B166" s="7"/>
    </row>
    <row r="167" spans="2:2" s="1" customFormat="1" x14ac:dyDescent="0.25">
      <c r="B167" s="7"/>
    </row>
    <row r="168" spans="2:2" s="1" customFormat="1" x14ac:dyDescent="0.25">
      <c r="B168" s="7"/>
    </row>
    <row r="169" spans="2:2" s="1" customFormat="1" x14ac:dyDescent="0.25">
      <c r="B169" s="7"/>
    </row>
    <row r="170" spans="2:2" s="1" customFormat="1" x14ac:dyDescent="0.25">
      <c r="B170" s="7"/>
    </row>
    <row r="171" spans="2:2" s="1" customFormat="1" x14ac:dyDescent="0.25">
      <c r="B171" s="7"/>
    </row>
    <row r="172" spans="2:2" s="1" customFormat="1" x14ac:dyDescent="0.25">
      <c r="B172" s="7"/>
    </row>
    <row r="173" spans="2:2" s="1" customFormat="1" x14ac:dyDescent="0.25">
      <c r="B173" s="7"/>
    </row>
    <row r="174" spans="2:2" s="1" customFormat="1" x14ac:dyDescent="0.25">
      <c r="B174" s="7"/>
    </row>
    <row r="175" spans="2:2" s="1" customFormat="1" x14ac:dyDescent="0.25">
      <c r="B175" s="7"/>
    </row>
    <row r="176" spans="2:2" s="1" customFormat="1" x14ac:dyDescent="0.25">
      <c r="B176" s="7"/>
    </row>
    <row r="177" spans="2:2" s="1" customFormat="1" x14ac:dyDescent="0.25">
      <c r="B177" s="7"/>
    </row>
    <row r="178" spans="2:2" s="1" customFormat="1" x14ac:dyDescent="0.25">
      <c r="B178" s="7"/>
    </row>
    <row r="179" spans="2:2" s="1" customFormat="1" x14ac:dyDescent="0.25">
      <c r="B179" s="7"/>
    </row>
    <row r="180" spans="2:2" s="1" customFormat="1" x14ac:dyDescent="0.25">
      <c r="B180" s="7"/>
    </row>
    <row r="181" spans="2:2" s="1" customFormat="1" x14ac:dyDescent="0.25">
      <c r="B181" s="7"/>
    </row>
    <row r="182" spans="2:2" s="1" customFormat="1" x14ac:dyDescent="0.25">
      <c r="B182" s="7"/>
    </row>
    <row r="183" spans="2:2" s="1" customFormat="1" x14ac:dyDescent="0.25">
      <c r="B183" s="7"/>
    </row>
    <row r="184" spans="2:2" s="1" customFormat="1" x14ac:dyDescent="0.25">
      <c r="B184" s="7"/>
    </row>
    <row r="185" spans="2:2" s="1" customFormat="1" x14ac:dyDescent="0.25">
      <c r="B185" s="7"/>
    </row>
    <row r="186" spans="2:2" s="1" customFormat="1" x14ac:dyDescent="0.25">
      <c r="B186" s="7"/>
    </row>
    <row r="187" spans="2:2" s="1" customFormat="1" x14ac:dyDescent="0.25">
      <c r="B187" s="7"/>
    </row>
    <row r="188" spans="2:2" s="1" customFormat="1" x14ac:dyDescent="0.25">
      <c r="B188" s="7"/>
    </row>
    <row r="189" spans="2:2" s="1" customFormat="1" x14ac:dyDescent="0.25">
      <c r="B189" s="7"/>
    </row>
    <row r="190" spans="2:2" s="1" customFormat="1" x14ac:dyDescent="0.25">
      <c r="B190" s="7"/>
    </row>
    <row r="191" spans="2:2" s="1" customFormat="1" x14ac:dyDescent="0.25">
      <c r="B191" s="7"/>
    </row>
    <row r="192" spans="2:2" s="1" customFormat="1" x14ac:dyDescent="0.25">
      <c r="B192" s="7"/>
    </row>
    <row r="193" spans="2:2" s="1" customFormat="1" x14ac:dyDescent="0.25">
      <c r="B193" s="7"/>
    </row>
    <row r="194" spans="2:2" s="1" customFormat="1" x14ac:dyDescent="0.25">
      <c r="B194" s="7"/>
    </row>
    <row r="195" spans="2:2" s="1" customFormat="1" x14ac:dyDescent="0.25">
      <c r="B195" s="7"/>
    </row>
    <row r="196" spans="2:2" s="1" customFormat="1" x14ac:dyDescent="0.25">
      <c r="B196" s="7"/>
    </row>
    <row r="197" spans="2:2" s="1" customFormat="1" x14ac:dyDescent="0.25">
      <c r="B197" s="7"/>
    </row>
    <row r="198" spans="2:2" s="1" customFormat="1" x14ac:dyDescent="0.25">
      <c r="B198" s="7"/>
    </row>
    <row r="199" spans="2:2" s="1" customFormat="1" x14ac:dyDescent="0.25">
      <c r="B199" s="7"/>
    </row>
    <row r="200" spans="2:2" s="1" customFormat="1" x14ac:dyDescent="0.25">
      <c r="B200" s="7"/>
    </row>
    <row r="201" spans="2:2" s="1" customFormat="1" x14ac:dyDescent="0.25">
      <c r="B201" s="7"/>
    </row>
    <row r="202" spans="2:2" s="1" customFormat="1" x14ac:dyDescent="0.25">
      <c r="B202" s="7"/>
    </row>
    <row r="203" spans="2:2" s="1" customFormat="1" x14ac:dyDescent="0.25">
      <c r="B203" s="7"/>
    </row>
    <row r="204" spans="2:2" s="1" customFormat="1" x14ac:dyDescent="0.25">
      <c r="B204" s="7"/>
    </row>
    <row r="205" spans="2:2" s="1" customFormat="1" x14ac:dyDescent="0.25">
      <c r="B205" s="7"/>
    </row>
    <row r="206" spans="2:2" s="1" customFormat="1" x14ac:dyDescent="0.25">
      <c r="B206" s="7"/>
    </row>
    <row r="207" spans="2:2" s="1" customFormat="1" x14ac:dyDescent="0.25">
      <c r="B207" s="7"/>
    </row>
    <row r="208" spans="2:2" s="1" customFormat="1" x14ac:dyDescent="0.25">
      <c r="B208" s="7"/>
    </row>
    <row r="209" spans="2:2" s="1" customFormat="1" x14ac:dyDescent="0.25">
      <c r="B209" s="7"/>
    </row>
    <row r="210" spans="2:2" s="1" customFormat="1" x14ac:dyDescent="0.25">
      <c r="B210" s="7"/>
    </row>
    <row r="211" spans="2:2" s="1" customFormat="1" x14ac:dyDescent="0.25">
      <c r="B211" s="7"/>
    </row>
    <row r="212" spans="2:2" s="1" customFormat="1" x14ac:dyDescent="0.25">
      <c r="B212" s="7"/>
    </row>
    <row r="213" spans="2:2" s="1" customFormat="1" x14ac:dyDescent="0.25">
      <c r="B213" s="7"/>
    </row>
    <row r="214" spans="2:2" s="1" customFormat="1" x14ac:dyDescent="0.25">
      <c r="B214" s="7"/>
    </row>
    <row r="215" spans="2:2" s="1" customFormat="1" x14ac:dyDescent="0.25">
      <c r="B215" s="7"/>
    </row>
    <row r="216" spans="2:2" s="1" customFormat="1" x14ac:dyDescent="0.25">
      <c r="B216" s="7"/>
    </row>
    <row r="217" spans="2:2" s="1" customFormat="1" x14ac:dyDescent="0.25">
      <c r="B217" s="7"/>
    </row>
    <row r="218" spans="2:2" s="1" customFormat="1" x14ac:dyDescent="0.25">
      <c r="B218" s="7"/>
    </row>
    <row r="219" spans="2:2" s="1" customFormat="1" x14ac:dyDescent="0.25">
      <c r="B219" s="7"/>
    </row>
    <row r="220" spans="2:2" s="1" customFormat="1" x14ac:dyDescent="0.25">
      <c r="B220" s="7"/>
    </row>
    <row r="221" spans="2:2" s="1" customFormat="1" x14ac:dyDescent="0.25">
      <c r="B221" s="7"/>
    </row>
    <row r="222" spans="2:2" s="1" customFormat="1" x14ac:dyDescent="0.25">
      <c r="B222" s="7"/>
    </row>
    <row r="223" spans="2:2" s="1" customFormat="1" x14ac:dyDescent="0.25">
      <c r="B223" s="7"/>
    </row>
    <row r="224" spans="2:2" s="1" customFormat="1" x14ac:dyDescent="0.25">
      <c r="B224" s="7"/>
    </row>
    <row r="225" spans="2:2" s="1" customFormat="1" x14ac:dyDescent="0.25">
      <c r="B225" s="7"/>
    </row>
    <row r="226" spans="2:2" s="1" customFormat="1" x14ac:dyDescent="0.25">
      <c r="B226" s="7"/>
    </row>
    <row r="227" spans="2:2" s="1" customFormat="1" x14ac:dyDescent="0.25">
      <c r="B227" s="7"/>
    </row>
    <row r="228" spans="2:2" s="1" customFormat="1" x14ac:dyDescent="0.25">
      <c r="B228" s="7"/>
    </row>
    <row r="229" spans="2:2" s="1" customFormat="1" x14ac:dyDescent="0.25">
      <c r="B229" s="7"/>
    </row>
    <row r="230" spans="2:2" s="1" customFormat="1" x14ac:dyDescent="0.25">
      <c r="B230" s="7"/>
    </row>
    <row r="231" spans="2:2" s="1" customFormat="1" x14ac:dyDescent="0.25">
      <c r="B231" s="7"/>
    </row>
    <row r="232" spans="2:2" s="1" customFormat="1" x14ac:dyDescent="0.25">
      <c r="B232" s="7"/>
    </row>
    <row r="233" spans="2:2" s="1" customFormat="1" x14ac:dyDescent="0.25">
      <c r="B233" s="7"/>
    </row>
    <row r="234" spans="2:2" s="1" customFormat="1" x14ac:dyDescent="0.25">
      <c r="B234" s="7"/>
    </row>
    <row r="235" spans="2:2" s="1" customFormat="1" x14ac:dyDescent="0.25">
      <c r="B235" s="7"/>
    </row>
    <row r="236" spans="2:2" s="1" customFormat="1" x14ac:dyDescent="0.25">
      <c r="B236" s="7"/>
    </row>
    <row r="237" spans="2:2" s="1" customFormat="1" x14ac:dyDescent="0.25">
      <c r="B237" s="7"/>
    </row>
    <row r="238" spans="2:2" s="1" customFormat="1" x14ac:dyDescent="0.25">
      <c r="B238" s="7"/>
    </row>
    <row r="239" spans="2:2" s="1" customFormat="1" x14ac:dyDescent="0.25">
      <c r="B239" s="7"/>
    </row>
    <row r="240" spans="2:2" s="1" customFormat="1" x14ac:dyDescent="0.25">
      <c r="B240" s="7"/>
    </row>
    <row r="241" spans="2:2" s="1" customFormat="1" x14ac:dyDescent="0.25">
      <c r="B241" s="7"/>
    </row>
    <row r="242" spans="2:2" s="1" customFormat="1" x14ac:dyDescent="0.25">
      <c r="B242" s="7"/>
    </row>
    <row r="243" spans="2:2" s="1" customFormat="1" x14ac:dyDescent="0.25">
      <c r="B243" s="7"/>
    </row>
    <row r="244" spans="2:2" s="1" customFormat="1" x14ac:dyDescent="0.25">
      <c r="B244" s="7"/>
    </row>
    <row r="245" spans="2:2" s="1" customFormat="1" x14ac:dyDescent="0.25">
      <c r="B245" s="7"/>
    </row>
    <row r="246" spans="2:2" s="1" customFormat="1" x14ac:dyDescent="0.25">
      <c r="B246" s="7"/>
    </row>
    <row r="247" spans="2:2" s="1" customFormat="1" x14ac:dyDescent="0.25">
      <c r="B247" s="7"/>
    </row>
    <row r="248" spans="2:2" s="1" customFormat="1" x14ac:dyDescent="0.25">
      <c r="B248" s="7"/>
    </row>
    <row r="249" spans="2:2" s="1" customFormat="1" x14ac:dyDescent="0.25">
      <c r="B249" s="7"/>
    </row>
    <row r="250" spans="2:2" s="1" customFormat="1" x14ac:dyDescent="0.25">
      <c r="B250" s="7"/>
    </row>
    <row r="251" spans="2:2" s="1" customFormat="1" x14ac:dyDescent="0.25">
      <c r="B251" s="7"/>
    </row>
    <row r="252" spans="2:2" s="1" customFormat="1" x14ac:dyDescent="0.25">
      <c r="B252" s="7"/>
    </row>
    <row r="253" spans="2:2" s="1" customFormat="1" x14ac:dyDescent="0.25">
      <c r="B253" s="7"/>
    </row>
    <row r="254" spans="2:2" s="1" customFormat="1" x14ac:dyDescent="0.25">
      <c r="B254" s="7"/>
    </row>
    <row r="255" spans="2:2" s="1" customFormat="1" x14ac:dyDescent="0.25">
      <c r="B255" s="7"/>
    </row>
    <row r="256" spans="2:2" s="1" customFormat="1" x14ac:dyDescent="0.25">
      <c r="B256" s="7"/>
    </row>
    <row r="257" spans="2:2" s="1" customFormat="1" x14ac:dyDescent="0.25">
      <c r="B257" s="7"/>
    </row>
    <row r="258" spans="2:2" s="1" customFormat="1" x14ac:dyDescent="0.25">
      <c r="B258" s="7"/>
    </row>
    <row r="259" spans="2:2" s="1" customFormat="1" x14ac:dyDescent="0.25">
      <c r="B259" s="7"/>
    </row>
    <row r="260" spans="2:2" s="1" customFormat="1" x14ac:dyDescent="0.25">
      <c r="B260" s="7"/>
    </row>
    <row r="261" spans="2:2" s="1" customFormat="1" x14ac:dyDescent="0.25">
      <c r="B261" s="7"/>
    </row>
    <row r="262" spans="2:2" s="1" customFormat="1" x14ac:dyDescent="0.25">
      <c r="B262" s="7"/>
    </row>
    <row r="263" spans="2:2" s="1" customFormat="1" x14ac:dyDescent="0.25">
      <c r="B263" s="7"/>
    </row>
    <row r="264" spans="2:2" s="1" customFormat="1" x14ac:dyDescent="0.25">
      <c r="B264" s="7"/>
    </row>
    <row r="265" spans="2:2" s="1" customFormat="1" x14ac:dyDescent="0.25">
      <c r="B265" s="7"/>
    </row>
    <row r="266" spans="2:2" s="1" customFormat="1" x14ac:dyDescent="0.25">
      <c r="B266" s="7"/>
    </row>
    <row r="267" spans="2:2" s="1" customFormat="1" x14ac:dyDescent="0.25">
      <c r="B267" s="7"/>
    </row>
    <row r="268" spans="2:2" s="1" customFormat="1" x14ac:dyDescent="0.25">
      <c r="B268" s="7"/>
    </row>
    <row r="269" spans="2:2" s="1" customFormat="1" x14ac:dyDescent="0.25">
      <c r="B269" s="7"/>
    </row>
    <row r="270" spans="2:2" s="1" customFormat="1" x14ac:dyDescent="0.25">
      <c r="B270" s="7"/>
    </row>
    <row r="271" spans="2:2" s="1" customFormat="1" x14ac:dyDescent="0.25">
      <c r="B271" s="7"/>
    </row>
    <row r="272" spans="2:2" s="1" customFormat="1" x14ac:dyDescent="0.25">
      <c r="B272" s="7"/>
    </row>
    <row r="273" spans="2:2" s="1" customFormat="1" x14ac:dyDescent="0.25">
      <c r="B273" s="7"/>
    </row>
    <row r="274" spans="2:2" s="1" customFormat="1" x14ac:dyDescent="0.25">
      <c r="B274" s="7"/>
    </row>
    <row r="275" spans="2:2" s="1" customFormat="1" x14ac:dyDescent="0.25">
      <c r="B275" s="7"/>
    </row>
    <row r="276" spans="2:2" s="1" customFormat="1" x14ac:dyDescent="0.25">
      <c r="B276" s="7"/>
    </row>
    <row r="277" spans="2:2" s="1" customFormat="1" x14ac:dyDescent="0.25">
      <c r="B277" s="7"/>
    </row>
    <row r="278" spans="2:2" s="1" customFormat="1" x14ac:dyDescent="0.25">
      <c r="B278" s="7"/>
    </row>
    <row r="279" spans="2:2" s="1" customFormat="1" x14ac:dyDescent="0.25">
      <c r="B279" s="7"/>
    </row>
    <row r="280" spans="2:2" s="1" customFormat="1" x14ac:dyDescent="0.25">
      <c r="B280" s="7"/>
    </row>
    <row r="281" spans="2:2" s="1" customFormat="1" x14ac:dyDescent="0.25">
      <c r="B281" s="7"/>
    </row>
    <row r="282" spans="2:2" s="1" customFormat="1" x14ac:dyDescent="0.25">
      <c r="B282" s="7"/>
    </row>
    <row r="283" spans="2:2" s="1" customFormat="1" x14ac:dyDescent="0.25">
      <c r="B283" s="7"/>
    </row>
    <row r="284" spans="2:2" s="1" customFormat="1" x14ac:dyDescent="0.25">
      <c r="B284" s="7"/>
    </row>
    <row r="285" spans="2:2" s="1" customFormat="1" x14ac:dyDescent="0.25">
      <c r="B285" s="7"/>
    </row>
    <row r="286" spans="2:2" s="1" customFormat="1" x14ac:dyDescent="0.25">
      <c r="B286" s="7"/>
    </row>
    <row r="287" spans="2:2" s="1" customFormat="1" x14ac:dyDescent="0.25">
      <c r="B287" s="7"/>
    </row>
    <row r="288" spans="2:2" s="1" customFormat="1" x14ac:dyDescent="0.25">
      <c r="B288" s="7"/>
    </row>
    <row r="289" spans="2:2" s="1" customFormat="1" x14ac:dyDescent="0.25">
      <c r="B289" s="7"/>
    </row>
    <row r="290" spans="2:2" s="1" customFormat="1" x14ac:dyDescent="0.25">
      <c r="B290" s="7"/>
    </row>
    <row r="291" spans="2:2" s="1" customFormat="1" x14ac:dyDescent="0.25">
      <c r="B291" s="7"/>
    </row>
    <row r="292" spans="2:2" s="1" customFormat="1" x14ac:dyDescent="0.25">
      <c r="B292" s="7"/>
    </row>
    <row r="293" spans="2:2" s="1" customFormat="1" x14ac:dyDescent="0.25">
      <c r="B293" s="7"/>
    </row>
    <row r="294" spans="2:2" s="1" customFormat="1" x14ac:dyDescent="0.25">
      <c r="B294" s="7"/>
    </row>
    <row r="295" spans="2:2" s="1" customFormat="1" x14ac:dyDescent="0.25">
      <c r="B295" s="7"/>
    </row>
    <row r="296" spans="2:2" s="1" customFormat="1" x14ac:dyDescent="0.25">
      <c r="B296" s="7"/>
    </row>
    <row r="297" spans="2:2" s="1" customFormat="1" x14ac:dyDescent="0.25">
      <c r="B297" s="7"/>
    </row>
    <row r="298" spans="2:2" s="1" customFormat="1" x14ac:dyDescent="0.25">
      <c r="B298" s="7"/>
    </row>
    <row r="299" spans="2:2" s="1" customFormat="1" x14ac:dyDescent="0.25">
      <c r="B299" s="7"/>
    </row>
    <row r="300" spans="2:2" s="1" customFormat="1" x14ac:dyDescent="0.25">
      <c r="B300" s="7"/>
    </row>
    <row r="301" spans="2:2" s="1" customFormat="1" x14ac:dyDescent="0.25">
      <c r="B301" s="7"/>
    </row>
    <row r="302" spans="2:2" s="1" customFormat="1" x14ac:dyDescent="0.25">
      <c r="B302" s="7"/>
    </row>
    <row r="303" spans="2:2" s="1" customFormat="1" x14ac:dyDescent="0.25">
      <c r="B303" s="7"/>
    </row>
    <row r="304" spans="2:2" s="1" customFormat="1" x14ac:dyDescent="0.25">
      <c r="B304" s="7"/>
    </row>
    <row r="305" spans="2:2" s="1" customFormat="1" x14ac:dyDescent="0.25">
      <c r="B305" s="7"/>
    </row>
    <row r="306" spans="2:2" s="1" customFormat="1" x14ac:dyDescent="0.25">
      <c r="B306" s="7"/>
    </row>
    <row r="307" spans="2:2" s="1" customFormat="1" x14ac:dyDescent="0.25">
      <c r="B307" s="7"/>
    </row>
    <row r="308" spans="2:2" s="1" customFormat="1" x14ac:dyDescent="0.25">
      <c r="B308" s="7"/>
    </row>
    <row r="309" spans="2:2" s="1" customFormat="1" x14ac:dyDescent="0.25">
      <c r="B309" s="7"/>
    </row>
    <row r="310" spans="2:2" s="1" customFormat="1" x14ac:dyDescent="0.25">
      <c r="B310" s="7"/>
    </row>
    <row r="311" spans="2:2" s="1" customFormat="1" x14ac:dyDescent="0.25">
      <c r="B311" s="7"/>
    </row>
    <row r="312" spans="2:2" s="1" customFormat="1" x14ac:dyDescent="0.25">
      <c r="B312" s="7"/>
    </row>
    <row r="313" spans="2:2" s="1" customFormat="1" x14ac:dyDescent="0.25">
      <c r="B313" s="7"/>
    </row>
    <row r="314" spans="2:2" s="1" customFormat="1" x14ac:dyDescent="0.25">
      <c r="B314" s="7"/>
    </row>
    <row r="315" spans="2:2" s="1" customFormat="1" x14ac:dyDescent="0.25">
      <c r="B315" s="7"/>
    </row>
    <row r="316" spans="2:2" s="1" customFormat="1" x14ac:dyDescent="0.25">
      <c r="B316" s="7"/>
    </row>
    <row r="317" spans="2:2" s="1" customFormat="1" x14ac:dyDescent="0.25">
      <c r="B317" s="7"/>
    </row>
    <row r="318" spans="2:2" s="1" customFormat="1" x14ac:dyDescent="0.25">
      <c r="B318" s="7"/>
    </row>
    <row r="319" spans="2:2" s="1" customFormat="1" x14ac:dyDescent="0.25">
      <c r="B319" s="7"/>
    </row>
    <row r="320" spans="2:2" s="1" customFormat="1" x14ac:dyDescent="0.25">
      <c r="B320" s="7"/>
    </row>
    <row r="321" spans="2:2" s="1" customFormat="1" x14ac:dyDescent="0.25">
      <c r="B321" s="7"/>
    </row>
    <row r="322" spans="2:2" s="1" customFormat="1" x14ac:dyDescent="0.25">
      <c r="B322" s="7"/>
    </row>
    <row r="323" spans="2:2" s="1" customFormat="1" x14ac:dyDescent="0.25">
      <c r="B323" s="7"/>
    </row>
    <row r="324" spans="2:2" s="1" customFormat="1" x14ac:dyDescent="0.25">
      <c r="B324" s="7"/>
    </row>
    <row r="325" spans="2:2" s="1" customFormat="1" x14ac:dyDescent="0.25">
      <c r="B325" s="7"/>
    </row>
    <row r="326" spans="2:2" s="1" customFormat="1" x14ac:dyDescent="0.25">
      <c r="B326" s="7"/>
    </row>
    <row r="327" spans="2:2" s="1" customFormat="1" x14ac:dyDescent="0.25">
      <c r="B327" s="7"/>
    </row>
    <row r="328" spans="2:2" s="1" customFormat="1" x14ac:dyDescent="0.25">
      <c r="B328" s="7"/>
    </row>
    <row r="329" spans="2:2" s="1" customFormat="1" x14ac:dyDescent="0.25">
      <c r="B329" s="7"/>
    </row>
    <row r="330" spans="2:2" s="1" customFormat="1" x14ac:dyDescent="0.25">
      <c r="B330" s="7"/>
    </row>
    <row r="331" spans="2:2" s="1" customFormat="1" x14ac:dyDescent="0.25">
      <c r="B331" s="7"/>
    </row>
    <row r="332" spans="2:2" s="1" customFormat="1" x14ac:dyDescent="0.25">
      <c r="B332" s="7"/>
    </row>
    <row r="333" spans="2:2" s="1" customFormat="1" x14ac:dyDescent="0.25">
      <c r="B333" s="7"/>
    </row>
    <row r="334" spans="2:2" s="1" customFormat="1" x14ac:dyDescent="0.25">
      <c r="B334" s="7"/>
    </row>
    <row r="335" spans="2:2" s="1" customFormat="1" x14ac:dyDescent="0.25">
      <c r="B335" s="7"/>
    </row>
    <row r="336" spans="2:2" s="1" customFormat="1" x14ac:dyDescent="0.25">
      <c r="B336" s="7"/>
    </row>
    <row r="337" spans="2:2" s="1" customFormat="1" x14ac:dyDescent="0.25">
      <c r="B337" s="7"/>
    </row>
    <row r="338" spans="2:2" s="1" customFormat="1" x14ac:dyDescent="0.25">
      <c r="B338" s="7"/>
    </row>
    <row r="339" spans="2:2" s="1" customFormat="1" x14ac:dyDescent="0.25">
      <c r="B339" s="7"/>
    </row>
    <row r="340" spans="2:2" s="1" customFormat="1" x14ac:dyDescent="0.25">
      <c r="B340" s="7"/>
    </row>
    <row r="341" spans="2:2" s="1" customFormat="1" x14ac:dyDescent="0.25">
      <c r="B341" s="7"/>
    </row>
    <row r="342" spans="2:2" s="1" customFormat="1" x14ac:dyDescent="0.25">
      <c r="B342" s="7"/>
    </row>
    <row r="343" spans="2:2" s="1" customFormat="1" x14ac:dyDescent="0.25">
      <c r="B343" s="7"/>
    </row>
    <row r="344" spans="2:2" s="1" customFormat="1" x14ac:dyDescent="0.25">
      <c r="B344" s="7"/>
    </row>
    <row r="345" spans="2:2" s="1" customFormat="1" x14ac:dyDescent="0.25">
      <c r="B345" s="7"/>
    </row>
    <row r="346" spans="2:2" s="1" customFormat="1" x14ac:dyDescent="0.25">
      <c r="B346" s="7"/>
    </row>
    <row r="347" spans="2:2" s="1" customFormat="1" x14ac:dyDescent="0.25">
      <c r="B347" s="7"/>
    </row>
    <row r="348" spans="2:2" s="1" customFormat="1" x14ac:dyDescent="0.25">
      <c r="B348" s="7"/>
    </row>
    <row r="349" spans="2:2" s="1" customFormat="1" x14ac:dyDescent="0.25">
      <c r="B349" s="7"/>
    </row>
    <row r="350" spans="2:2" s="1" customFormat="1" x14ac:dyDescent="0.25">
      <c r="B350" s="7"/>
    </row>
    <row r="351" spans="2:2" s="1" customFormat="1" x14ac:dyDescent="0.25">
      <c r="B351" s="7"/>
    </row>
    <row r="352" spans="2:2" s="1" customFormat="1" x14ac:dyDescent="0.25">
      <c r="B352" s="7"/>
    </row>
    <row r="353" spans="2:2" s="1" customFormat="1" x14ac:dyDescent="0.25">
      <c r="B353" s="7"/>
    </row>
    <row r="354" spans="2:2" s="1" customFormat="1" x14ac:dyDescent="0.25">
      <c r="B354" s="7"/>
    </row>
    <row r="355" spans="2:2" s="1" customFormat="1" x14ac:dyDescent="0.25">
      <c r="B355" s="7"/>
    </row>
    <row r="356" spans="2:2" s="1" customFormat="1" x14ac:dyDescent="0.25">
      <c r="B356" s="7"/>
    </row>
    <row r="357" spans="2:2" s="1" customFormat="1" x14ac:dyDescent="0.25">
      <c r="B357" s="7"/>
    </row>
    <row r="358" spans="2:2" s="1" customFormat="1" x14ac:dyDescent="0.25">
      <c r="B358" s="7"/>
    </row>
    <row r="359" spans="2:2" s="1" customFormat="1" x14ac:dyDescent="0.25">
      <c r="B359" s="7"/>
    </row>
    <row r="360" spans="2:2" s="1" customFormat="1" x14ac:dyDescent="0.25">
      <c r="B360" s="7"/>
    </row>
    <row r="361" spans="2:2" s="1" customFormat="1" x14ac:dyDescent="0.25">
      <c r="B361" s="7"/>
    </row>
    <row r="362" spans="2:2" s="1" customFormat="1" x14ac:dyDescent="0.25">
      <c r="B362" s="7"/>
    </row>
    <row r="363" spans="2:2" s="1" customFormat="1" x14ac:dyDescent="0.25">
      <c r="B363" s="7"/>
    </row>
    <row r="364" spans="2:2" s="1" customFormat="1" x14ac:dyDescent="0.25">
      <c r="B364" s="7"/>
    </row>
    <row r="365" spans="2:2" s="1" customFormat="1" x14ac:dyDescent="0.25">
      <c r="B365" s="7"/>
    </row>
    <row r="366" spans="2:2" s="1" customFormat="1" x14ac:dyDescent="0.25">
      <c r="B366" s="7"/>
    </row>
    <row r="367" spans="2:2" s="1" customFormat="1" x14ac:dyDescent="0.25">
      <c r="B367" s="7"/>
    </row>
    <row r="368" spans="2:2" s="1" customFormat="1" x14ac:dyDescent="0.25">
      <c r="B368" s="7"/>
    </row>
    <row r="369" spans="2:2" s="1" customFormat="1" x14ac:dyDescent="0.25">
      <c r="B369" s="7"/>
    </row>
    <row r="370" spans="2:2" s="1" customFormat="1" x14ac:dyDescent="0.25">
      <c r="B370" s="7"/>
    </row>
    <row r="371" spans="2:2" s="1" customFormat="1" x14ac:dyDescent="0.25">
      <c r="B371" s="7"/>
    </row>
    <row r="372" spans="2:2" s="1" customFormat="1" x14ac:dyDescent="0.25">
      <c r="B372" s="7"/>
    </row>
    <row r="373" spans="2:2" s="1" customFormat="1" x14ac:dyDescent="0.25">
      <c r="B373" s="7"/>
    </row>
    <row r="374" spans="2:2" s="1" customFormat="1" x14ac:dyDescent="0.25">
      <c r="B374" s="7"/>
    </row>
    <row r="375" spans="2:2" s="1" customFormat="1" x14ac:dyDescent="0.25">
      <c r="B375" s="7"/>
    </row>
    <row r="376" spans="2:2" s="1" customFormat="1" x14ac:dyDescent="0.25">
      <c r="B376" s="7"/>
    </row>
    <row r="377" spans="2:2" s="1" customFormat="1" x14ac:dyDescent="0.25">
      <c r="B377" s="7"/>
    </row>
    <row r="378" spans="2:2" s="1" customFormat="1" x14ac:dyDescent="0.25">
      <c r="B378" s="7"/>
    </row>
    <row r="379" spans="2:2" s="1" customFormat="1" x14ac:dyDescent="0.25">
      <c r="B379" s="7"/>
    </row>
    <row r="380" spans="2:2" s="1" customFormat="1" x14ac:dyDescent="0.25">
      <c r="B380" s="7"/>
    </row>
    <row r="381" spans="2:2" s="1" customFormat="1" x14ac:dyDescent="0.25">
      <c r="B381" s="7"/>
    </row>
    <row r="382" spans="2:2" s="1" customFormat="1" x14ac:dyDescent="0.25">
      <c r="B382" s="7"/>
    </row>
    <row r="383" spans="2:2" s="1" customFormat="1" x14ac:dyDescent="0.25">
      <c r="B383" s="7"/>
    </row>
    <row r="384" spans="2:2" s="1" customFormat="1" x14ac:dyDescent="0.25">
      <c r="B384" s="7"/>
    </row>
    <row r="385" spans="2:2" s="1" customFormat="1" x14ac:dyDescent="0.25">
      <c r="B385" s="7"/>
    </row>
    <row r="386" spans="2:2" s="1" customFormat="1" x14ac:dyDescent="0.25">
      <c r="B386" s="7"/>
    </row>
    <row r="387" spans="2:2" s="1" customFormat="1" x14ac:dyDescent="0.25">
      <c r="B387" s="7"/>
    </row>
    <row r="388" spans="2:2" s="1" customFormat="1" x14ac:dyDescent="0.25">
      <c r="B388" s="7"/>
    </row>
    <row r="389" spans="2:2" s="1" customFormat="1" x14ac:dyDescent="0.25">
      <c r="B389" s="7"/>
    </row>
    <row r="390" spans="2:2" s="1" customFormat="1" x14ac:dyDescent="0.25">
      <c r="B390" s="7"/>
    </row>
    <row r="391" spans="2:2" s="1" customFormat="1" x14ac:dyDescent="0.25">
      <c r="B391" s="7"/>
    </row>
    <row r="392" spans="2:2" s="1" customFormat="1" x14ac:dyDescent="0.25">
      <c r="B392" s="7"/>
    </row>
    <row r="393" spans="2:2" s="1" customFormat="1" x14ac:dyDescent="0.25">
      <c r="B393" s="7"/>
    </row>
    <row r="394" spans="2:2" s="1" customFormat="1" x14ac:dyDescent="0.25">
      <c r="B394" s="7"/>
    </row>
    <row r="395" spans="2:2" s="1" customFormat="1" x14ac:dyDescent="0.25">
      <c r="B395" s="7"/>
    </row>
    <row r="396" spans="2:2" s="1" customFormat="1" x14ac:dyDescent="0.25">
      <c r="B396" s="7"/>
    </row>
    <row r="397" spans="2:2" s="1" customFormat="1" x14ac:dyDescent="0.25">
      <c r="B397" s="7"/>
    </row>
    <row r="398" spans="2:2" s="1" customFormat="1" x14ac:dyDescent="0.25">
      <c r="B398" s="7"/>
    </row>
    <row r="399" spans="2:2" s="1" customFormat="1" x14ac:dyDescent="0.25">
      <c r="B399" s="7"/>
    </row>
    <row r="400" spans="2:2" s="1" customFormat="1" x14ac:dyDescent="0.25">
      <c r="B400" s="7"/>
    </row>
    <row r="401" spans="2:2" s="1" customFormat="1" x14ac:dyDescent="0.25">
      <c r="B401" s="7"/>
    </row>
    <row r="402" spans="2:2" s="1" customFormat="1" x14ac:dyDescent="0.25">
      <c r="B402" s="7"/>
    </row>
    <row r="403" spans="2:2" s="1" customFormat="1" x14ac:dyDescent="0.25">
      <c r="B403" s="7"/>
    </row>
    <row r="404" spans="2:2" s="1" customFormat="1" x14ac:dyDescent="0.25">
      <c r="B404" s="7"/>
    </row>
    <row r="405" spans="2:2" s="1" customFormat="1" x14ac:dyDescent="0.25">
      <c r="B405" s="7"/>
    </row>
    <row r="406" spans="2:2" s="1" customFormat="1" x14ac:dyDescent="0.25">
      <c r="B406" s="7"/>
    </row>
    <row r="407" spans="2:2" s="1" customFormat="1" x14ac:dyDescent="0.25">
      <c r="B407" s="7"/>
    </row>
    <row r="408" spans="2:2" s="1" customFormat="1" x14ac:dyDescent="0.25">
      <c r="B408" s="7"/>
    </row>
    <row r="409" spans="2:2" s="1" customFormat="1" x14ac:dyDescent="0.25">
      <c r="B409" s="7"/>
    </row>
    <row r="410" spans="2:2" s="1" customFormat="1" x14ac:dyDescent="0.25">
      <c r="B410" s="7"/>
    </row>
    <row r="411" spans="2:2" s="1" customFormat="1" x14ac:dyDescent="0.25">
      <c r="B411" s="7"/>
    </row>
    <row r="412" spans="2:2" s="1" customFormat="1" x14ac:dyDescent="0.25">
      <c r="B412" s="7"/>
    </row>
    <row r="413" spans="2:2" s="1" customFormat="1" x14ac:dyDescent="0.25">
      <c r="B413" s="7"/>
    </row>
    <row r="414" spans="2:2" s="1" customFormat="1" x14ac:dyDescent="0.25">
      <c r="B414" s="7"/>
    </row>
    <row r="415" spans="2:2" s="1" customFormat="1" x14ac:dyDescent="0.25">
      <c r="B415" s="7"/>
    </row>
    <row r="416" spans="2:2" s="1" customFormat="1" x14ac:dyDescent="0.25">
      <c r="B416" s="7"/>
    </row>
    <row r="417" spans="2:2" s="1" customFormat="1" x14ac:dyDescent="0.25">
      <c r="B417" s="7"/>
    </row>
    <row r="418" spans="2:2" s="1" customFormat="1" x14ac:dyDescent="0.25">
      <c r="B418" s="7"/>
    </row>
    <row r="419" spans="2:2" s="1" customFormat="1" x14ac:dyDescent="0.25">
      <c r="B419" s="7"/>
    </row>
    <row r="420" spans="2:2" s="1" customFormat="1" x14ac:dyDescent="0.25">
      <c r="B420" s="7"/>
    </row>
    <row r="421" spans="2:2" s="1" customFormat="1" x14ac:dyDescent="0.25">
      <c r="B421" s="7"/>
    </row>
    <row r="422" spans="2:2" s="1" customFormat="1" x14ac:dyDescent="0.25">
      <c r="B422" s="7"/>
    </row>
    <row r="423" spans="2:2" s="1" customFormat="1" x14ac:dyDescent="0.25">
      <c r="B423" s="7"/>
    </row>
    <row r="424" spans="2:2" s="1" customFormat="1" x14ac:dyDescent="0.25">
      <c r="B424" s="7"/>
    </row>
    <row r="425" spans="2:2" s="1" customFormat="1" x14ac:dyDescent="0.25">
      <c r="B425" s="7"/>
    </row>
    <row r="426" spans="2:2" s="1" customFormat="1" x14ac:dyDescent="0.25">
      <c r="B426" s="7"/>
    </row>
    <row r="427" spans="2:2" s="1" customFormat="1" x14ac:dyDescent="0.25">
      <c r="B427" s="7"/>
    </row>
    <row r="428" spans="2:2" s="1" customFormat="1" x14ac:dyDescent="0.25">
      <c r="B428" s="7"/>
    </row>
    <row r="429" spans="2:2" s="1" customFormat="1" x14ac:dyDescent="0.25">
      <c r="B429" s="7"/>
    </row>
    <row r="430" spans="2:2" s="1" customFormat="1" x14ac:dyDescent="0.25">
      <c r="B430" s="7"/>
    </row>
    <row r="431" spans="2:2" s="1" customFormat="1" x14ac:dyDescent="0.25">
      <c r="B431" s="7"/>
    </row>
    <row r="432" spans="2:2" s="1" customFormat="1" x14ac:dyDescent="0.25">
      <c r="B432" s="7"/>
    </row>
    <row r="433" spans="2:2" s="1" customFormat="1" x14ac:dyDescent="0.25">
      <c r="B433" s="7"/>
    </row>
    <row r="434" spans="2:2" s="1" customFormat="1" x14ac:dyDescent="0.25">
      <c r="B434" s="7"/>
    </row>
    <row r="435" spans="2:2" s="1" customFormat="1" x14ac:dyDescent="0.25">
      <c r="B435" s="7"/>
    </row>
    <row r="436" spans="2:2" s="1" customFormat="1" x14ac:dyDescent="0.25">
      <c r="B436" s="7"/>
    </row>
    <row r="437" spans="2:2" s="1" customFormat="1" x14ac:dyDescent="0.25">
      <c r="B437" s="7"/>
    </row>
    <row r="438" spans="2:2" s="1" customFormat="1" x14ac:dyDescent="0.25">
      <c r="B438" s="7"/>
    </row>
    <row r="439" spans="2:2" s="1" customFormat="1" x14ac:dyDescent="0.25">
      <c r="B439" s="7"/>
    </row>
    <row r="440" spans="2:2" s="1" customFormat="1" x14ac:dyDescent="0.25">
      <c r="B440" s="7"/>
    </row>
    <row r="441" spans="2:2" s="1" customFormat="1" x14ac:dyDescent="0.25">
      <c r="B441" s="7"/>
    </row>
    <row r="442" spans="2:2" s="1" customFormat="1" x14ac:dyDescent="0.25">
      <c r="B442" s="7"/>
    </row>
    <row r="443" spans="2:2" s="1" customFormat="1" x14ac:dyDescent="0.25">
      <c r="B443" s="7"/>
    </row>
    <row r="444" spans="2:2" s="1" customFormat="1" x14ac:dyDescent="0.25">
      <c r="B444" s="7"/>
    </row>
    <row r="445" spans="2:2" s="1" customFormat="1" x14ac:dyDescent="0.25">
      <c r="B445" s="7"/>
    </row>
    <row r="446" spans="2:2" s="1" customFormat="1" x14ac:dyDescent="0.25">
      <c r="B446" s="7"/>
    </row>
    <row r="447" spans="2:2" s="1" customFormat="1" x14ac:dyDescent="0.25">
      <c r="B447" s="7"/>
    </row>
    <row r="448" spans="2:2" s="1" customFormat="1" x14ac:dyDescent="0.25">
      <c r="B448" s="7"/>
    </row>
    <row r="449" spans="2:2" s="1" customFormat="1" x14ac:dyDescent="0.25">
      <c r="B449" s="7"/>
    </row>
    <row r="450" spans="2:2" s="1" customFormat="1" x14ac:dyDescent="0.25">
      <c r="B450" s="7"/>
    </row>
    <row r="451" spans="2:2" s="1" customFormat="1" x14ac:dyDescent="0.25">
      <c r="B451" s="7"/>
    </row>
    <row r="452" spans="2:2" s="1" customFormat="1" x14ac:dyDescent="0.25">
      <c r="B452" s="7"/>
    </row>
    <row r="453" spans="2:2" s="1" customFormat="1" x14ac:dyDescent="0.25">
      <c r="B453" s="7"/>
    </row>
    <row r="454" spans="2:2" s="1" customFormat="1" x14ac:dyDescent="0.25">
      <c r="B454" s="7"/>
    </row>
    <row r="455" spans="2:2" s="1" customFormat="1" x14ac:dyDescent="0.25">
      <c r="B455" s="7"/>
    </row>
    <row r="456" spans="2:2" s="1" customFormat="1" x14ac:dyDescent="0.25">
      <c r="B456" s="7"/>
    </row>
    <row r="457" spans="2:2" s="1" customFormat="1" x14ac:dyDescent="0.25">
      <c r="B457" s="7"/>
    </row>
    <row r="458" spans="2:2" s="1" customFormat="1" x14ac:dyDescent="0.25">
      <c r="B458" s="7"/>
    </row>
    <row r="459" spans="2:2" s="1" customFormat="1" x14ac:dyDescent="0.25">
      <c r="B459" s="7"/>
    </row>
    <row r="460" spans="2:2" s="1" customFormat="1" x14ac:dyDescent="0.25">
      <c r="B460" s="7"/>
    </row>
    <row r="461" spans="2:2" s="1" customFormat="1" x14ac:dyDescent="0.25">
      <c r="B461" s="7"/>
    </row>
    <row r="462" spans="2:2" s="1" customFormat="1" x14ac:dyDescent="0.25">
      <c r="B462" s="7"/>
    </row>
    <row r="463" spans="2:2" s="1" customFormat="1" x14ac:dyDescent="0.25">
      <c r="B463" s="7"/>
    </row>
    <row r="464" spans="2:2" s="1" customFormat="1" x14ac:dyDescent="0.25">
      <c r="B464" s="7"/>
    </row>
    <row r="465" spans="2:2" s="1" customFormat="1" x14ac:dyDescent="0.25">
      <c r="B465" s="7"/>
    </row>
    <row r="466" spans="2:2" s="1" customFormat="1" x14ac:dyDescent="0.25">
      <c r="B466" s="7"/>
    </row>
    <row r="467" spans="2:2" s="1" customFormat="1" x14ac:dyDescent="0.25">
      <c r="B467" s="7"/>
    </row>
    <row r="468" spans="2:2" s="1" customFormat="1" x14ac:dyDescent="0.25">
      <c r="B468" s="7"/>
    </row>
    <row r="469" spans="2:2" s="1" customFormat="1" x14ac:dyDescent="0.25">
      <c r="B469" s="7"/>
    </row>
    <row r="470" spans="2:2" s="1" customFormat="1" x14ac:dyDescent="0.25">
      <c r="B470" s="7"/>
    </row>
    <row r="471" spans="2:2" s="1" customFormat="1" x14ac:dyDescent="0.25">
      <c r="B471" s="7"/>
    </row>
    <row r="472" spans="2:2" s="1" customFormat="1" x14ac:dyDescent="0.25">
      <c r="B472" s="7"/>
    </row>
    <row r="473" spans="2:2" s="1" customFormat="1" x14ac:dyDescent="0.25">
      <c r="B473" s="7"/>
    </row>
    <row r="474" spans="2:2" s="1" customFormat="1" x14ac:dyDescent="0.25">
      <c r="B474" s="7"/>
    </row>
    <row r="475" spans="2:2" s="1" customFormat="1" x14ac:dyDescent="0.25">
      <c r="B475" s="7"/>
    </row>
    <row r="476" spans="2:2" s="1" customFormat="1" x14ac:dyDescent="0.25">
      <c r="B476" s="7"/>
    </row>
    <row r="477" spans="2:2" s="1" customFormat="1" x14ac:dyDescent="0.25">
      <c r="B477" s="7"/>
    </row>
    <row r="478" spans="2:2" s="1" customFormat="1" x14ac:dyDescent="0.25">
      <c r="B478" s="7"/>
    </row>
    <row r="479" spans="2:2" s="1" customFormat="1" x14ac:dyDescent="0.25">
      <c r="B479" s="7"/>
    </row>
    <row r="480" spans="2:2" s="1" customFormat="1" x14ac:dyDescent="0.25">
      <c r="B480" s="7"/>
    </row>
    <row r="481" spans="2:2" s="1" customFormat="1" x14ac:dyDescent="0.25">
      <c r="B481" s="7"/>
    </row>
    <row r="482" spans="2:2" s="1" customFormat="1" x14ac:dyDescent="0.25">
      <c r="B482" s="7"/>
    </row>
    <row r="483" spans="2:2" s="1" customFormat="1" x14ac:dyDescent="0.25">
      <c r="B483" s="7"/>
    </row>
    <row r="484" spans="2:2" s="1" customFormat="1" x14ac:dyDescent="0.25">
      <c r="B484" s="7"/>
    </row>
    <row r="485" spans="2:2" s="1" customFormat="1" x14ac:dyDescent="0.25">
      <c r="B485" s="7"/>
    </row>
    <row r="486" spans="2:2" s="1" customFormat="1" x14ac:dyDescent="0.25">
      <c r="B486" s="7"/>
    </row>
    <row r="487" spans="2:2" s="1" customFormat="1" x14ac:dyDescent="0.25">
      <c r="B487" s="7"/>
    </row>
    <row r="488" spans="2:2" s="1" customFormat="1" x14ac:dyDescent="0.25">
      <c r="B488" s="7"/>
    </row>
    <row r="489" spans="2:2" s="1" customFormat="1" x14ac:dyDescent="0.25">
      <c r="B489" s="7"/>
    </row>
    <row r="490" spans="2:2" s="1" customFormat="1" x14ac:dyDescent="0.25">
      <c r="B490" s="7"/>
    </row>
    <row r="491" spans="2:2" s="1" customFormat="1" x14ac:dyDescent="0.25">
      <c r="B491" s="7"/>
    </row>
    <row r="492" spans="2:2" s="1" customFormat="1" x14ac:dyDescent="0.25">
      <c r="B492" s="7"/>
    </row>
    <row r="493" spans="2:2" s="1" customFormat="1" x14ac:dyDescent="0.25">
      <c r="B493" s="7"/>
    </row>
    <row r="494" spans="2:2" s="1" customFormat="1" x14ac:dyDescent="0.25">
      <c r="B494" s="7"/>
    </row>
    <row r="495" spans="2:2" s="1" customFormat="1" x14ac:dyDescent="0.25">
      <c r="B495" s="7"/>
    </row>
    <row r="496" spans="2:2" s="1" customFormat="1" x14ac:dyDescent="0.25">
      <c r="B496" s="7"/>
    </row>
    <row r="497" spans="1:12" x14ac:dyDescent="0.25">
      <c r="A497" s="1"/>
      <c r="B497" s="7"/>
      <c r="C497" s="1"/>
      <c r="D497" s="1"/>
      <c r="E497" s="1"/>
      <c r="F497" s="1"/>
      <c r="G497" s="1"/>
      <c r="J497" s="1"/>
      <c r="K497" s="1"/>
      <c r="L497" s="1"/>
    </row>
    <row r="498" spans="1:12" x14ac:dyDescent="0.25">
      <c r="A498" s="1"/>
      <c r="B498" s="7"/>
      <c r="C498" s="1"/>
      <c r="D498" s="1"/>
      <c r="E498" s="1"/>
      <c r="F498" s="1"/>
      <c r="G498" s="1"/>
      <c r="J498" s="1"/>
      <c r="K498" s="1"/>
      <c r="L498" s="1"/>
    </row>
    <row r="499" spans="1:12" x14ac:dyDescent="0.25">
      <c r="A499" s="1"/>
      <c r="B499" s="7"/>
      <c r="C499" s="1"/>
      <c r="D499" s="1"/>
      <c r="E499" s="1"/>
      <c r="F499" s="1"/>
      <c r="G499" s="1"/>
      <c r="J499" s="1"/>
      <c r="K499" s="1"/>
      <c r="L499" s="1"/>
    </row>
    <row r="500" spans="1:12" x14ac:dyDescent="0.25">
      <c r="A500" s="1"/>
      <c r="B500" s="7"/>
      <c r="C500" s="1"/>
      <c r="D500" s="1"/>
      <c r="E500" s="1"/>
      <c r="F500" s="1"/>
      <c r="G500" s="1"/>
      <c r="J500" s="1"/>
      <c r="K500" s="1"/>
      <c r="L500" s="1"/>
    </row>
    <row r="501" spans="1:12" x14ac:dyDescent="0.25">
      <c r="A501" s="1"/>
      <c r="B501" s="7"/>
      <c r="C501" s="1"/>
      <c r="D501" s="1"/>
      <c r="E501" s="1"/>
      <c r="F501" s="1"/>
      <c r="G501" s="1"/>
      <c r="J501" s="1"/>
      <c r="K501" s="1"/>
      <c r="L501" s="1"/>
    </row>
    <row r="502" spans="1:12" x14ac:dyDescent="0.25">
      <c r="A502" s="1"/>
      <c r="B502" s="7"/>
      <c r="C502" s="1"/>
      <c r="D502" s="1"/>
      <c r="E502" s="1"/>
      <c r="F502" s="1"/>
      <c r="G502" s="1"/>
      <c r="J502" s="1"/>
      <c r="K502" s="1"/>
      <c r="L502" s="1"/>
    </row>
    <row r="503" spans="1:12" x14ac:dyDescent="0.25">
      <c r="A503" s="1"/>
      <c r="B503" s="7"/>
      <c r="C503" s="1"/>
      <c r="D503" s="1"/>
      <c r="E503" s="1"/>
      <c r="F503" s="1"/>
      <c r="G503" s="1"/>
      <c r="J503" s="1"/>
      <c r="K503" s="1"/>
      <c r="L503" s="1"/>
    </row>
    <row r="504" spans="1:12" x14ac:dyDescent="0.25">
      <c r="A504" s="1"/>
      <c r="B504" s="7"/>
      <c r="C504" s="1"/>
      <c r="D504" s="1"/>
      <c r="E504" s="1"/>
      <c r="F504" s="1"/>
      <c r="G504" s="1"/>
      <c r="J504" s="1"/>
      <c r="K504" s="1"/>
      <c r="L504" s="1"/>
    </row>
    <row r="505" spans="1:12" x14ac:dyDescent="0.25">
      <c r="A505" s="1"/>
      <c r="B505" s="7"/>
      <c r="C505" s="1"/>
      <c r="D505" s="1"/>
      <c r="E505" s="1"/>
      <c r="F505" s="1"/>
      <c r="G505" s="1"/>
      <c r="J505" s="1"/>
      <c r="K505" s="1"/>
      <c r="L505" s="1"/>
    </row>
    <row r="506" spans="1:12" x14ac:dyDescent="0.25">
      <c r="A506" s="1"/>
      <c r="B506" s="7"/>
      <c r="C506" s="1"/>
      <c r="D506" s="1"/>
      <c r="E506" s="1"/>
      <c r="F506" s="1"/>
      <c r="G506" s="1"/>
      <c r="J506" s="1"/>
      <c r="K506" s="1"/>
      <c r="L506" s="1"/>
    </row>
    <row r="507" spans="1:12" x14ac:dyDescent="0.25">
      <c r="A507" s="1"/>
      <c r="B507" s="7"/>
      <c r="C507" s="1"/>
      <c r="D507" s="1"/>
      <c r="E507" s="1"/>
      <c r="F507" s="1"/>
      <c r="G507" s="1"/>
      <c r="J507" s="1"/>
      <c r="K507" s="1"/>
      <c r="L507" s="1"/>
    </row>
    <row r="508" spans="1:12" x14ac:dyDescent="0.25">
      <c r="A508" s="1"/>
      <c r="B508" s="7"/>
      <c r="C508" s="1"/>
      <c r="D508" s="1"/>
      <c r="E508" s="1"/>
      <c r="F508" s="1"/>
      <c r="G508" s="1"/>
      <c r="J508" s="1"/>
      <c r="K508" s="1"/>
      <c r="L508" s="1"/>
    </row>
    <row r="509" spans="1:12" x14ac:dyDescent="0.25">
      <c r="A509" s="5"/>
      <c r="B509" s="6"/>
      <c r="C509" s="5"/>
      <c r="D509" s="5"/>
      <c r="E509" s="5"/>
      <c r="F509" s="5"/>
      <c r="G509" s="5"/>
      <c r="J509" s="5"/>
      <c r="K509" s="5"/>
      <c r="L509" s="5"/>
    </row>
  </sheetData>
  <mergeCells count="4">
    <mergeCell ref="A1:I1"/>
    <mergeCell ref="Q16:Q21"/>
    <mergeCell ref="D98:F98"/>
    <mergeCell ref="J1:P1"/>
  </mergeCells>
  <pageMargins left="0.7" right="0.7" top="0.75" bottom="0.75" header="0.3" footer="0.3"/>
  <pageSetup paperSize="9" scale="80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Miłosz Serafin</dc:creator>
  <cp:lastModifiedBy>Marcin Ludwig</cp:lastModifiedBy>
  <cp:lastPrinted>2023-04-24T16:14:26Z</cp:lastPrinted>
  <dcterms:created xsi:type="dcterms:W3CDTF">2015-06-05T18:19:34Z</dcterms:created>
  <dcterms:modified xsi:type="dcterms:W3CDTF">2023-06-09T10:13:54Z</dcterms:modified>
</cp:coreProperties>
</file>