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  <sheet name="Arkusz2" sheetId="2" r:id="rId2"/>
  </sheets>
  <definedNames>
    <definedName name="Z_0438DEE3_ECA2_438A_B786_A2E981D8391A_.wvu.FilterData" localSheetId="0" hidden="1">'Arkusz1'!$A$2:$L$2</definedName>
  </definedNames>
  <calcPr fullCalcOnLoad="1"/>
</workbook>
</file>

<file path=xl/sharedStrings.xml><?xml version="1.0" encoding="utf-8"?>
<sst xmlns="http://schemas.openxmlformats.org/spreadsheetml/2006/main" count="438" uniqueCount="311">
  <si>
    <t>Wyniki otwartego konkursu ofert na realizację projektów w ramach 
         Programu Osłonowego „Wspieranie jednostek samorządu terytorialnego w tworzeniu systemu przeciwdziałania przemocy domowej"</t>
  </si>
  <si>
    <t>Lp</t>
  </si>
  <si>
    <t>województwo</t>
  </si>
  <si>
    <t>numer porozumienia</t>
  </si>
  <si>
    <t>podmiot uprawniony (Wnioskodawca)</t>
  </si>
  <si>
    <t>podmiot realizujący zadanie</t>
  </si>
  <si>
    <t>tytuł projektu</t>
  </si>
  <si>
    <t>średnia</t>
  </si>
  <si>
    <t>priorytet</t>
  </si>
  <si>
    <t>koszt całkowity</t>
  </si>
  <si>
    <t>wkład własny</t>
  </si>
  <si>
    <t>wnioskowana kwota dotacji</t>
  </si>
  <si>
    <t>kwota dofinansowania</t>
  </si>
  <si>
    <t>pomorskie</t>
  </si>
  <si>
    <t>5/XXII/2024</t>
  </si>
  <si>
    <t>Gmina Nowy Dwór Gdański</t>
  </si>
  <si>
    <t>Miejsko-Gminny Ośrodek Pomocy Społecznej w  Nowym Dworze Gdańskim</t>
  </si>
  <si>
    <t>Nowy Dwór Gdański "Uzależniony" od profilaktyki"</t>
  </si>
  <si>
    <t>I</t>
  </si>
  <si>
    <t>zachodniopomorskie</t>
  </si>
  <si>
    <t>3/XXXII/2024</t>
  </si>
  <si>
    <t>Gmina Będzino</t>
  </si>
  <si>
    <t>Gminny Ośrodek Pomocy Społecznej</t>
  </si>
  <si>
    <t>Gmina Będzino zjednczona wobec przemocy</t>
  </si>
  <si>
    <t>II</t>
  </si>
  <si>
    <t>wielkopolskie</t>
  </si>
  <si>
    <t>1/XXX/2024</t>
  </si>
  <si>
    <t>Gmina Gostyń</t>
  </si>
  <si>
    <t>Urząd Miejski w Gostyniu</t>
  </si>
  <si>
    <t>"Po pierwsze dziecko"</t>
  </si>
  <si>
    <t>2/XXX/2024</t>
  </si>
  <si>
    <t>Gmina Grodzisk Wielkopolski</t>
  </si>
  <si>
    <t>Ośrodek Pomocy Społecznej w Grodzisku Wielkopolskim</t>
  </si>
  <si>
    <t>"Grodziski Kiermasz Rodzinnych Inspiracji i Tradycji – edycja 2024"</t>
  </si>
  <si>
    <t>4/XXXII/2024</t>
  </si>
  <si>
    <t>Gmina Bobolice</t>
  </si>
  <si>
    <t>Skutecznie - przeciw przemocy</t>
  </si>
  <si>
    <t>warmińsko-mazurskie</t>
  </si>
  <si>
    <t>podkarpackie</t>
  </si>
  <si>
    <t>2/XVIII/2024</t>
  </si>
  <si>
    <t xml:space="preserve">Gminny Ośrodek Pomocy Społecznej 
w Skołyszynie
</t>
  </si>
  <si>
    <t>MOC POMOCY PRZECIWKO PRZEMOCY</t>
  </si>
  <si>
    <t>IV</t>
  </si>
  <si>
    <t xml:space="preserve">60.000,00 </t>
  </si>
  <si>
    <t>kujawsko-pomorskie</t>
  </si>
  <si>
    <t>4/IV/2024</t>
  </si>
  <si>
    <t>Powiat Świecki</t>
  </si>
  <si>
    <t>Powiatowe Centrum Pomocyv Rodzinie w Świeciu nad Wisłą</t>
  </si>
  <si>
    <t>"Reaguj na przemoc, pokonasz niemoc"</t>
  </si>
  <si>
    <t>7/XXX/2024</t>
  </si>
  <si>
    <t>Powiat Nowotomyski</t>
  </si>
  <si>
    <t xml:space="preserve">Powiatowe Centrum Pomocy Rodzinie </t>
  </si>
  <si>
    <t>"My też możemy pomóc V"</t>
  </si>
  <si>
    <t>8/XXII/2024</t>
  </si>
  <si>
    <t>Powiatowe Centrum Pomocy Rodzinie w Lęborku</t>
  </si>
  <si>
    <t>"JĘZYK KOMUNIKACJI BEZ PRZEMOCY"</t>
  </si>
  <si>
    <t>1/IV/2024</t>
  </si>
  <si>
    <t>Gmina Kamień Krajeński</t>
  </si>
  <si>
    <t>Miejsko-Gminny Ośrodek Pomocy Społecznej w Kamieniu Krajeńskim</t>
  </si>
  <si>
    <t>"Świadomie bez przemocy"</t>
  </si>
  <si>
    <t>lubelskie</t>
  </si>
  <si>
    <t>5/VI/2024</t>
  </si>
  <si>
    <t xml:space="preserve">Powiat Tomaszowski </t>
  </si>
  <si>
    <t>Ośrodek Interwencji Kryzysowej</t>
  </si>
  <si>
    <t>"Wzmocnienie zasobów Ośrodka Interwencji Kryzysowej w Tomaszowie Lubelskim".</t>
  </si>
  <si>
    <t>III</t>
  </si>
  <si>
    <t>3/XXX/2024</t>
  </si>
  <si>
    <t>Powiat Pleszewski</t>
  </si>
  <si>
    <t>Powiatowe Centrum Pomocy Rodzinie w Pleszewie</t>
  </si>
  <si>
    <t>„Być o krok wcześniej – działania profilaktyczne i wspierające w obszarze przeciwdziałania przemocy domowej na terenie powiatu pleszewskiego”</t>
  </si>
  <si>
    <t>opolskie</t>
  </si>
  <si>
    <t>1/XVI/2024</t>
  </si>
  <si>
    <t>Gmina Branice</t>
  </si>
  <si>
    <t>Urząd Gminy 
w Branicach wraz z Ośrodkiem Pomocy Społecznej w Branicach</t>
  </si>
  <si>
    <t>"Przemoc to niemoc"</t>
  </si>
  <si>
    <t>dolnośląskie</t>
  </si>
  <si>
    <t>6/II/2024</t>
  </si>
  <si>
    <t>Powiat Legnicki</t>
  </si>
  <si>
    <t>Powiatowe Centrum Pomocy Rodzinie w Legnicy</t>
  </si>
  <si>
    <t>POMOC W PRZEMOCY</t>
  </si>
  <si>
    <t>małopolskie</t>
  </si>
  <si>
    <t>6/XII/2024</t>
  </si>
  <si>
    <t xml:space="preserve"> Zielonki</t>
  </si>
  <si>
    <t>Idź w dobrą stronę</t>
  </si>
  <si>
    <t>8/XVIII/2024</t>
  </si>
  <si>
    <t>Osrodek Interwencji Kryzysowej działający przy Powiatowym Centrum Pomocy Rodzinie w Lubaczowie</t>
  </si>
  <si>
    <t>Za winy niepopełnione - Anatomia przemocy domowej</t>
  </si>
  <si>
    <t>35.610,00 zł</t>
  </si>
  <si>
    <t>8/XXXII/2024</t>
  </si>
  <si>
    <t>Gmina Chojna</t>
  </si>
  <si>
    <t>Ośrodek Pomocy Społecznej</t>
  </si>
  <si>
    <t>SKUTECZNI WOBEC PRZEMOCY -cz.2</t>
  </si>
  <si>
    <t>5/IV/2024</t>
  </si>
  <si>
    <t>Miasto Bydgoszcz</t>
  </si>
  <si>
    <t xml:space="preserve">Miejski Ośrodek Pomocy Społecznej w Bydgoszczy </t>
  </si>
  <si>
    <t>"Dom pełen miłości"</t>
  </si>
  <si>
    <t>łódzkie</t>
  </si>
  <si>
    <t>6/X/2024</t>
  </si>
  <si>
    <t>Miasto Radomsko</t>
  </si>
  <si>
    <t>Miejski Ośrodek Pomocy Społecznej w Radomsku</t>
  </si>
  <si>
    <t>"Radomsko - Bezpieczne miasto"</t>
  </si>
  <si>
    <t>mazowieckie</t>
  </si>
  <si>
    <t>1/XIV/2024</t>
  </si>
  <si>
    <t xml:space="preserve">
Powiat Warszawski Zachodni</t>
  </si>
  <si>
    <t>Powiatowe Centrum Pomocy Rodzinie</t>
  </si>
  <si>
    <t>"Bezpieczna rodzina nadzieją na bezpieczny świat"</t>
  </si>
  <si>
    <t>10/XIV/2024</t>
  </si>
  <si>
    <t>Gmina Kaznów</t>
  </si>
  <si>
    <t>Gminny Ośrodek Pomocy Społecznej w Kazanowie</t>
  </si>
  <si>
    <t>"Utworzenie miejsca dla potrzeb osob zagrożonych lub doznających przcmocy domowej."</t>
  </si>
  <si>
    <t>7/XVIII/2024</t>
  </si>
  <si>
    <t>Centrum Usług Społecznych w Bukowsku</t>
  </si>
  <si>
    <t>STREFA BEZPIECZEŃSTWA</t>
  </si>
  <si>
    <t>115.000,00 zł</t>
  </si>
  <si>
    <t>podlaskie</t>
  </si>
  <si>
    <t>1/XX/2024</t>
  </si>
  <si>
    <t>Miasto Suwałki</t>
  </si>
  <si>
    <t>Miejski Ośrodek Pomocy Rodzinie w Suwalkach</t>
  </si>
  <si>
    <t>Bądź silny bez przemocy - 3 edycja</t>
  </si>
  <si>
    <t>2/XX/2024</t>
  </si>
  <si>
    <t>Gmina Suchowola</t>
  </si>
  <si>
    <t>Miejsko - Gminny Ośrodek Pomocy Społecznej w Suchowoli</t>
  </si>
  <si>
    <t>Razem Przeciw Przemocy</t>
  </si>
  <si>
    <t>1/XXII/2024</t>
  </si>
  <si>
    <t>Gmina Cewice</t>
  </si>
  <si>
    <t xml:space="preserve"> Ośrodek Pomocy Społecznej w Cewicach</t>
  </si>
  <si>
    <t>"Rodzina w harmonii"</t>
  </si>
  <si>
    <t>4/XXII/2024</t>
  </si>
  <si>
    <t>Powiat Gdański</t>
  </si>
  <si>
    <t>Powiatowe Centrum Pomocy Rodzinie w Pruszczu Gdańskim</t>
  </si>
  <si>
    <t>"Zmiana jest możliwa"</t>
  </si>
  <si>
    <t>7/XXXII/2024</t>
  </si>
  <si>
    <t>Gmina Nowogródek Pomorski</t>
  </si>
  <si>
    <t>Gminny Ośrodek Pomocy Społecznej w Nowogródku Pomorskim z siedzibą w Karsku</t>
  </si>
  <si>
    <t>Poprawa jakości i zwiększenia dostępności usług na rzecz osób zagrożonych lub doznających przemocy domowej w Gminie Nowogródek Pomorski</t>
  </si>
  <si>
    <t>7/XXII/2024</t>
  </si>
  <si>
    <t>Powiat Starogardzki</t>
  </si>
  <si>
    <t>Powiatowe Centrum Pomocy Rodzinie w Styarogardzie</t>
  </si>
  <si>
    <t>"Moje prawo do bezpiecznego domu - inicjatywa społeczna na rzecz przeciwdziałania przemocy domowej"</t>
  </si>
  <si>
    <t>świętokrzyskie</t>
  </si>
  <si>
    <t>4/XXVI/2024</t>
  </si>
  <si>
    <t>Gmina Końskie</t>
  </si>
  <si>
    <t>Miejsko-Gminny Ośrodek Pomocy Społecznej w Końskich</t>
  </si>
  <si>
    <t>Zielone Światło</t>
  </si>
  <si>
    <t>2/XXXII/2024</t>
  </si>
  <si>
    <t>Gmina Miasto Świnoujście</t>
  </si>
  <si>
    <t xml:space="preserve">Miejski Ośrodek Pomocy Rodzinie </t>
  </si>
  <si>
    <t>Oaza spokoju</t>
  </si>
  <si>
    <t>4/XVI/2024</t>
  </si>
  <si>
    <t>Powiat Prudnicki</t>
  </si>
  <si>
    <t>Powiatowe Centrum Pomocy Rodzinie/ Powiatowy Ośrodek Interwencji Kryzysowej</t>
  </si>
  <si>
    <t>"Bezpieczna rodzina bez przemocy"</t>
  </si>
  <si>
    <t>1/X/2024</t>
  </si>
  <si>
    <t>Gmina Krośniewice</t>
  </si>
  <si>
    <t>Miejsko-Gminny Ośrodek Pomocy Społecznej w Krośniewicach</t>
  </si>
  <si>
    <t>"Otwórz oczy i bądź wolny od przemocy"</t>
  </si>
  <si>
    <t>4/XXX/2024</t>
  </si>
  <si>
    <t>Powiat Średzki</t>
  </si>
  <si>
    <t>Powiatowe Centrum Pomocy Rodzinie w Środzie Wielkopolskiej</t>
  </si>
  <si>
    <t>W Powiecie Średzkim - RAZEM - Wzmacniamy system przeciwdziałania przemocy domowej</t>
  </si>
  <si>
    <t>5/X/2024</t>
  </si>
  <si>
    <t>Gmina Sulejów</t>
  </si>
  <si>
    <t>Miejski Ośrodek Pomocy Społecznej w Sulejowie</t>
  </si>
  <si>
    <t>"Razem przeciw przemocy"</t>
  </si>
  <si>
    <t>4/XVIII/2024</t>
  </si>
  <si>
    <t>Centrum Usług Społecznych Gminy Dębica</t>
  </si>
  <si>
    <t>MOJA DOBRA PRZYSZŁOŚĆ</t>
  </si>
  <si>
    <t>119.586,00 zł</t>
  </si>
  <si>
    <t>3/XX/2024</t>
  </si>
  <si>
    <t xml:space="preserve">Gmina Sokółka </t>
  </si>
  <si>
    <t xml:space="preserve">Ośrodek Pomocy Społecznej w Sokółce </t>
  </si>
  <si>
    <t xml:space="preserve">Nieobojętni wobec przemocy </t>
  </si>
  <si>
    <t>10/XXII/2024</t>
  </si>
  <si>
    <t>Powiat Wejherowski</t>
  </si>
  <si>
    <t>Powiatowe  Centrum Pomocy Rodzinie 
w Wejherowie</t>
  </si>
  <si>
    <t>"DOSTĘPNI I SKUTECZNI 2024"</t>
  </si>
  <si>
    <t>3/XXII/2024</t>
  </si>
  <si>
    <t>Powiat Kościerski</t>
  </si>
  <si>
    <t>Powiatowe  Centrum Pomocy Rodzinie 
w Koscierzynie</t>
  </si>
  <si>
    <t>"Nie bądź Obojętny - profilaktyka na temat zjawisk przemocy domowej"</t>
  </si>
  <si>
    <t>4/XX/2024</t>
  </si>
  <si>
    <t xml:space="preserve"> Powiat Białostocki</t>
  </si>
  <si>
    <t xml:space="preserve">Powiatowy Ośrodek Interwencji Kryzysowej w Białymstoku funkcjonujący w ramach Powiatowego Centrum Pomocy Rodzinie w Białymstoku </t>
  </si>
  <si>
    <t>Przyjazny pokój</t>
  </si>
  <si>
    <t>3/XVI/2024</t>
  </si>
  <si>
    <t>Gmina Namysłów</t>
  </si>
  <si>
    <t>Ośrodek Pomocy Społecznej 
w Namysłowie</t>
  </si>
  <si>
    <t>"Bezpieczny dom"</t>
  </si>
  <si>
    <t>1/XXXII/2024</t>
  </si>
  <si>
    <t>Gmina Węgorzyno</t>
  </si>
  <si>
    <t>Niebieski Parasol</t>
  </si>
  <si>
    <t>1/VI/2024</t>
  </si>
  <si>
    <t xml:space="preserve">Gmina Gościeradów </t>
  </si>
  <si>
    <t xml:space="preserve">Ośrodek Pomocy Społecznej </t>
  </si>
  <si>
    <t>Gościeradów przeciw przemocy.</t>
  </si>
  <si>
    <t>śląskie</t>
  </si>
  <si>
    <t>2/XXIV/2024</t>
  </si>
  <si>
    <t xml:space="preserve">Powiatowe Centrum Pomocy Rodzinie
ul. Bobrecka 29
43-400 Cieszyn </t>
  </si>
  <si>
    <t>"Dom bez przemocy - edycja II"</t>
  </si>
  <si>
    <t>25.000,00 zł</t>
  </si>
  <si>
    <t>9/XIV/2024</t>
  </si>
  <si>
    <t>Powiat Sierpecki</t>
  </si>
  <si>
    <t>Powiatowe Centrum Pomocy Rodzinie w Sierpcu.</t>
  </si>
  <si>
    <t>"Czy wiesz, że to przemoc?"</t>
  </si>
  <si>
    <t>lubuskie</t>
  </si>
  <si>
    <t>6/VIII/2024</t>
  </si>
  <si>
    <t>Gmina Wschowa</t>
  </si>
  <si>
    <t>Ośrodek Pomocy Społecznej we Wschowie</t>
  </si>
  <si>
    <t>Wschowa wolna od przemocy - rok 2024</t>
  </si>
  <si>
    <t>2/XXII/2024</t>
  </si>
  <si>
    <t>Miasto Słupsk</t>
  </si>
  <si>
    <t>Miejski Ośrodek Pomocy Rodzinie w Słupsku</t>
  </si>
  <si>
    <t>"Stop Przemocy z PIKBAZĄ III"</t>
  </si>
  <si>
    <t>8/XXX/2024</t>
  </si>
  <si>
    <t>Powiat Ostrzeszowski</t>
  </si>
  <si>
    <t>Powiatowe Centrum Pomocy Rodzinie w Ostrzeszowie</t>
  </si>
  <si>
    <t>Przystoswanie pomieszczenia do pracy z osobami zagrożonymi i doznającymi przemocy domowej</t>
  </si>
  <si>
    <t>5/XVIII/2024</t>
  </si>
  <si>
    <t>Miejski Ośrodek Pomocy 
Społecznej w Przeworsku</t>
  </si>
  <si>
    <t>NIETYKALNI – edycja III</t>
  </si>
  <si>
    <t>138.500,00 zł</t>
  </si>
  <si>
    <t>3/VIII/2024</t>
  </si>
  <si>
    <t>Zielona Góra Miasto</t>
  </si>
  <si>
    <t>Miejski Ośrodek Pomocy Społecznej w Zielonej Górze</t>
  </si>
  <si>
    <t>"DOM bez przemocy"</t>
  </si>
  <si>
    <t>3/XXVI/2024</t>
  </si>
  <si>
    <t>Gmina Starachowice</t>
  </si>
  <si>
    <t>Centrum Usług Społecznych w Staracowicach</t>
  </si>
  <si>
    <t>Wzmacniamy MOC Pomocy</t>
  </si>
  <si>
    <t>6/XXIV/2024</t>
  </si>
  <si>
    <t xml:space="preserve">Gminny Ośrodek Pomocy Społecznej  
ul. Sienkiewicza 1
42-130 Wręczyca Wielka                      </t>
  </si>
  <si>
    <t>"Świadoma rodzina - szczęśliwa rodzina 
w gminie Wręczyca Wielka"</t>
  </si>
  <si>
    <t>12.500,00 zł</t>
  </si>
  <si>
    <t>2.500,00 zł</t>
  </si>
  <si>
    <t>2/XIV/2024</t>
  </si>
  <si>
    <t>Gmina Kowala</t>
  </si>
  <si>
    <t>Gminny Ośrodek Pomocy Społecznej w Kowali</t>
  </si>
  <si>
    <t>"Widzę, reaguję. Mówię - NIE PRZEMOCY"</t>
  </si>
  <si>
    <t>9/XXX/2024</t>
  </si>
  <si>
    <t>Gmina Swarzędz</t>
  </si>
  <si>
    <t xml:space="preserve">Centrum Usług Społecznych </t>
  </si>
  <si>
    <t>Po lepsze jutro</t>
  </si>
  <si>
    <t>7/XXVIII/2024</t>
  </si>
  <si>
    <t>Gmina Miejska Iława</t>
  </si>
  <si>
    <t>Urząd Miasta Iławy - Wydział Ośrodek Psychoedukacji, Profilaktyki Uzależnień i Pomocy Rodzinie</t>
  </si>
  <si>
    <t>Razem przeciw przemocy</t>
  </si>
  <si>
    <t>3/XII/2024</t>
  </si>
  <si>
    <t>Rzezawa</t>
  </si>
  <si>
    <t>Razem Przeciw Przemocy - Taniec Przeciw Przemocy 2024</t>
  </si>
  <si>
    <t>2/II/2024</t>
  </si>
  <si>
    <t>Powiat Oławski</t>
  </si>
  <si>
    <t>Powiatowe Centrum Pomocy Rodzinie w Oławie</t>
  </si>
  <si>
    <t>PRZEMOC. NIE STOSUJĘ</t>
  </si>
  <si>
    <t>5/XVI/2024</t>
  </si>
  <si>
    <t>Miasto Opole</t>
  </si>
  <si>
    <t>Miejski Ośrodek Pomocy Rodzinie w Opolu</t>
  </si>
  <si>
    <t>"Sala doświadczania świata  - alternatywą terapii dzieci doznających przemocy domowej"</t>
  </si>
  <si>
    <t>3/XXVIII/2024</t>
  </si>
  <si>
    <t xml:space="preserve">Gmina Grodziczno </t>
  </si>
  <si>
    <t xml:space="preserve">Gminny Ośrodek Pomocy Społecznej  w Grodzicznie </t>
  </si>
  <si>
    <t>Świadomość to Moc by zatrzymać przeMoc</t>
  </si>
  <si>
    <t>3/VI/2024</t>
  </si>
  <si>
    <t>Miasto Puławy</t>
  </si>
  <si>
    <t xml:space="preserve">Miejski Ośrodek Pomocy Społecznej w Puławach </t>
  </si>
  <si>
    <t xml:space="preserve">Świadomi i bezpieczni dzięki wiedzy. </t>
  </si>
  <si>
    <t>1/XXVI/2024</t>
  </si>
  <si>
    <t>Gmina Włoszczowa</t>
  </si>
  <si>
    <t>Spójrz w oczy PRZEMOCY</t>
  </si>
  <si>
    <t>2/XXVI/2024</t>
  </si>
  <si>
    <t>Powiat Ostrowiec Św.</t>
  </si>
  <si>
    <t>Powiatowe Centrum Pomocy Rodzinie w Ostrowcu Świętokrzyskim</t>
  </si>
  <si>
    <t>Przemoc to NIEMOC</t>
  </si>
  <si>
    <t>10/XII/2024</t>
  </si>
  <si>
    <t xml:space="preserve"> Nowy Targ Miasto</t>
  </si>
  <si>
    <t>Dajmy Dzieciom Moc</t>
  </si>
  <si>
    <t>4/XIV/2024</t>
  </si>
  <si>
    <t>Powiat Grodziski</t>
  </si>
  <si>
    <t>"Wiedza to siła-profilaktyka przeciwdziałanie przemocy domowej"</t>
  </si>
  <si>
    <t>9/IV/2024</t>
  </si>
  <si>
    <t>Gmina Gniewkowo</t>
  </si>
  <si>
    <t>Miejsko - Gminny Ośrodek Pomocy Społecznej W Gniewkowie</t>
  </si>
  <si>
    <t>"REAGUJ WSPIERAJ POMAGAJ - STOP PRZEMOCY"</t>
  </si>
  <si>
    <t>4/X/2024</t>
  </si>
  <si>
    <t>Miasto Piotrków Trybunalski</t>
  </si>
  <si>
    <t xml:space="preserve">Miejski Ośrodek Pomocy Rodzinie w Piotrkowie Trybunalskim </t>
  </si>
  <si>
    <t>"Mamy supermoce"</t>
  </si>
  <si>
    <t xml:space="preserve">Gmina Modliborzyce </t>
  </si>
  <si>
    <t>Gminny Ośrodek Pomocy Społecznej w Modliborzycach</t>
  </si>
  <si>
    <t xml:space="preserve">"Milczenie nie zawsze jest złotem - 2024 rok". </t>
  </si>
  <si>
    <t>10/XVIII/2024</t>
  </si>
  <si>
    <t>Miejski Ośrodek Pomocy Społecznej w Jarosławiu</t>
  </si>
  <si>
    <t>Trampolina - głos przeciwko przemocy domowej</t>
  </si>
  <si>
    <t>Powiat Lęborski</t>
  </si>
  <si>
    <t>57660 zł.</t>
  </si>
  <si>
    <t>14500 zł.</t>
  </si>
  <si>
    <t>19000 zł.</t>
  </si>
  <si>
    <t xml:space="preserve">Gmina Skołyszyn
</t>
  </si>
  <si>
    <t xml:space="preserve">Powiat Lubaczowski
</t>
  </si>
  <si>
    <t xml:space="preserve">Gmina Bukowsko
</t>
  </si>
  <si>
    <t xml:space="preserve">Gmina Dębica     
</t>
  </si>
  <si>
    <t xml:space="preserve">Powiat Cieszyński
</t>
  </si>
  <si>
    <t xml:space="preserve">Gmina Miejska Przeworsk
</t>
  </si>
  <si>
    <t xml:space="preserve">Gmina Wręczyca Wielka 
</t>
  </si>
  <si>
    <t xml:space="preserve">Gmina Miejska Jaroslaw 
</t>
  </si>
  <si>
    <t>9/XII/2024</t>
  </si>
  <si>
    <t>Kraków Miasto</t>
  </si>
  <si>
    <t xml:space="preserve">Miejski  Ośrodek Pomocy Społecznej </t>
  </si>
  <si>
    <t>Akademia bezpiecznego dziecka</t>
  </si>
  <si>
    <t>Powiatowe Centrum Pomocy Rodzinie w Dąbrowie Tarnowskiej</t>
  </si>
  <si>
    <t>Siła jest w nas</t>
  </si>
  <si>
    <t>Powiat Dąbrowski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</si>
</sst>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[$-415]General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7" fontId="40" fillId="0" borderId="10" xfId="0" applyNumberFormat="1" applyFont="1" applyBorder="1" applyAlignment="1">
      <alignment horizontal="center" vertical="center" wrapText="1"/>
    </xf>
    <xf numFmtId="166" fontId="40" fillId="33" borderId="10" xfId="0" applyNumberFormat="1" applyFont="1" applyFill="1" applyBorder="1" applyAlignment="1">
      <alignment horizontal="center" vertical="center" wrapText="1"/>
    </xf>
    <xf numFmtId="166" fontId="40" fillId="0" borderId="10" xfId="0" applyNumberFormat="1" applyFont="1" applyBorder="1" applyAlignment="1">
      <alignment horizontal="center" vertical="center" wrapText="1"/>
    </xf>
    <xf numFmtId="167" fontId="20" fillId="0" borderId="10" xfId="44" applyFont="1" applyBorder="1" applyAlignment="1">
      <alignment horizontal="center" vertical="center" wrapText="1"/>
      <protection/>
    </xf>
    <xf numFmtId="167" fontId="20" fillId="34" borderId="10" xfId="44" applyFont="1" applyFill="1" applyBorder="1" applyAlignment="1">
      <alignment horizontal="center" vertical="center" wrapText="1"/>
      <protection/>
    </xf>
    <xf numFmtId="166" fontId="20" fillId="34" borderId="10" xfId="44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41" fillId="0" borderId="10" xfId="53" applyFont="1" applyBorder="1" applyAlignment="1">
      <alignment horizontal="center" vertical="center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41" fillId="35" borderId="10" xfId="53" applyFont="1" applyFill="1" applyBorder="1" applyAlignment="1">
      <alignment horizontal="center" vertical="center" wrapText="1"/>
      <protection/>
    </xf>
    <xf numFmtId="166" fontId="41" fillId="35" borderId="10" xfId="53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166" fontId="20" fillId="0" borderId="10" xfId="42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166" fontId="40" fillId="35" borderId="10" xfId="0" applyNumberFormat="1" applyFont="1" applyFill="1" applyBorder="1" applyAlignment="1">
      <alignment horizontal="center" vertical="center" wrapText="1"/>
    </xf>
    <xf numFmtId="0" fontId="20" fillId="33" borderId="10" xfId="52" applyFont="1" applyFill="1" applyBorder="1" applyAlignment="1">
      <alignment horizontal="center" vertical="center" wrapText="1"/>
      <protection/>
    </xf>
    <xf numFmtId="166" fontId="41" fillId="35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166" fontId="41" fillId="33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166" fontId="41" fillId="35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166" fontId="40" fillId="0" borderId="10" xfId="0" applyNumberFormat="1" applyFont="1" applyBorder="1" applyAlignment="1">
      <alignment horizontal="center" vertical="center"/>
    </xf>
    <xf numFmtId="166" fontId="41" fillId="0" borderId="10" xfId="0" applyNumberFormat="1" applyFont="1" applyBorder="1" applyAlignment="1">
      <alignment horizontal="center" vertical="center" wrapText="1"/>
    </xf>
    <xf numFmtId="166" fontId="41" fillId="33" borderId="10" xfId="0" applyNumberFormat="1" applyFont="1" applyFill="1" applyBorder="1" applyAlignment="1">
      <alignment horizontal="center" vertical="center"/>
    </xf>
    <xf numFmtId="16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35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166" fontId="4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quotePrefix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66" fontId="40" fillId="33" borderId="10" xfId="0" applyNumberFormat="1" applyFont="1" applyFill="1" applyBorder="1" applyAlignment="1">
      <alignment horizontal="center" vertical="center"/>
    </xf>
    <xf numFmtId="166" fontId="2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66" fontId="20" fillId="33" borderId="10" xfId="42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8.00390625" style="0" customWidth="1"/>
    <col min="2" max="2" width="17.8515625" style="0" customWidth="1"/>
    <col min="3" max="3" width="11.8515625" style="0" customWidth="1"/>
    <col min="4" max="4" width="12.7109375" style="0" customWidth="1"/>
    <col min="5" max="5" width="14.28125" style="0" customWidth="1"/>
    <col min="6" max="6" width="14.8515625" style="0" customWidth="1"/>
    <col min="7" max="7" width="9.8515625" style="0" customWidth="1"/>
    <col min="8" max="8" width="10.00390625" style="0" customWidth="1"/>
    <col min="9" max="9" width="10.140625" style="0" customWidth="1"/>
    <col min="10" max="10" width="10.00390625" style="0" customWidth="1"/>
    <col min="11" max="11" width="10.140625" style="0" customWidth="1"/>
    <col min="12" max="12" width="15.140625" style="0" customWidth="1"/>
    <col min="13" max="13" width="12.8515625" style="0" customWidth="1"/>
    <col min="14" max="14" width="13.57421875" style="0" customWidth="1"/>
    <col min="15" max="15" width="11.00390625" style="0" customWidth="1"/>
    <col min="16" max="16" width="34.00390625" style="0" customWidth="1"/>
  </cols>
  <sheetData>
    <row r="1" spans="1:16" ht="48.7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  <c r="N1" s="48"/>
      <c r="O1" s="48"/>
      <c r="P1" s="48"/>
    </row>
    <row r="2" spans="1:12" ht="48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5" t="s">
        <v>10</v>
      </c>
      <c r="K2" s="6" t="s">
        <v>11</v>
      </c>
      <c r="L2" s="4" t="s">
        <v>12</v>
      </c>
    </row>
    <row r="3" spans="1:12" ht="36">
      <c r="A3" s="3">
        <f>ROW(A1)</f>
        <v>1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>
        <v>69</v>
      </c>
      <c r="H3" s="2" t="s">
        <v>24</v>
      </c>
      <c r="I3" s="7">
        <v>90600</v>
      </c>
      <c r="J3" s="7">
        <v>18200</v>
      </c>
      <c r="K3" s="7">
        <v>72400</v>
      </c>
      <c r="L3" s="7">
        <f>K3*100%</f>
        <v>72400</v>
      </c>
    </row>
    <row r="4" spans="1:12" ht="24">
      <c r="A4" s="3">
        <f aca="true" t="shared" si="0" ref="A4:A67">ROW(A2)</f>
        <v>2</v>
      </c>
      <c r="B4" s="3" t="s">
        <v>25</v>
      </c>
      <c r="C4" s="2" t="s">
        <v>26</v>
      </c>
      <c r="D4" s="8" t="s">
        <v>27</v>
      </c>
      <c r="E4" s="9" t="s">
        <v>28</v>
      </c>
      <c r="F4" s="9" t="s">
        <v>29</v>
      </c>
      <c r="G4" s="9">
        <v>69</v>
      </c>
      <c r="H4" s="9" t="s">
        <v>18</v>
      </c>
      <c r="I4" s="10">
        <v>95100</v>
      </c>
      <c r="J4" s="10">
        <v>35200</v>
      </c>
      <c r="K4" s="10">
        <v>59900</v>
      </c>
      <c r="L4" s="10">
        <f>K4*100%</f>
        <v>59900</v>
      </c>
    </row>
    <row r="5" spans="1:12" ht="72">
      <c r="A5" s="3">
        <f t="shared" si="0"/>
        <v>3</v>
      </c>
      <c r="B5" s="3" t="s">
        <v>25</v>
      </c>
      <c r="C5" s="2" t="s">
        <v>30</v>
      </c>
      <c r="D5" s="8" t="s">
        <v>31</v>
      </c>
      <c r="E5" s="9" t="s">
        <v>32</v>
      </c>
      <c r="F5" s="8" t="s">
        <v>33</v>
      </c>
      <c r="G5" s="8">
        <v>68</v>
      </c>
      <c r="H5" s="9" t="s">
        <v>24</v>
      </c>
      <c r="I5" s="10">
        <v>106390</v>
      </c>
      <c r="J5" s="10">
        <v>39150</v>
      </c>
      <c r="K5" s="10">
        <v>67240</v>
      </c>
      <c r="L5" s="10">
        <f>K5*95%</f>
        <v>63878</v>
      </c>
    </row>
    <row r="6" spans="1:12" s="1" customFormat="1" ht="36">
      <c r="A6" s="3">
        <f t="shared" si="0"/>
        <v>4</v>
      </c>
      <c r="B6" s="2" t="s">
        <v>19</v>
      </c>
      <c r="C6" s="2" t="s">
        <v>34</v>
      </c>
      <c r="D6" s="2" t="s">
        <v>35</v>
      </c>
      <c r="E6" s="2" t="s">
        <v>22</v>
      </c>
      <c r="F6" s="2" t="s">
        <v>36</v>
      </c>
      <c r="G6" s="2">
        <v>68</v>
      </c>
      <c r="H6" s="2" t="s">
        <v>18</v>
      </c>
      <c r="I6" s="7">
        <v>18546</v>
      </c>
      <c r="J6" s="7">
        <v>4000</v>
      </c>
      <c r="K6" s="7">
        <v>14546</v>
      </c>
      <c r="L6" s="6">
        <v>13819</v>
      </c>
    </row>
    <row r="7" spans="1:12" ht="60">
      <c r="A7" s="3">
        <f t="shared" si="0"/>
        <v>5</v>
      </c>
      <c r="B7" s="3" t="s">
        <v>38</v>
      </c>
      <c r="C7" s="11" t="s">
        <v>39</v>
      </c>
      <c r="D7" s="2" t="s">
        <v>296</v>
      </c>
      <c r="E7" s="2" t="s">
        <v>40</v>
      </c>
      <c r="F7" s="2" t="s">
        <v>41</v>
      </c>
      <c r="G7" s="2">
        <v>67</v>
      </c>
      <c r="H7" s="2" t="s">
        <v>42</v>
      </c>
      <c r="I7" s="7" t="s">
        <v>43</v>
      </c>
      <c r="J7" s="7">
        <v>20000</v>
      </c>
      <c r="K7" s="7">
        <v>40000</v>
      </c>
      <c r="L7" s="7">
        <f>K7*95%</f>
        <v>38000</v>
      </c>
    </row>
    <row r="8" spans="1:12" ht="72">
      <c r="A8" s="3">
        <f t="shared" si="0"/>
        <v>6</v>
      </c>
      <c r="B8" s="2" t="s">
        <v>44</v>
      </c>
      <c r="C8" s="12" t="s">
        <v>45</v>
      </c>
      <c r="D8" s="13" t="s">
        <v>46</v>
      </c>
      <c r="E8" s="14" t="s">
        <v>47</v>
      </c>
      <c r="F8" s="13" t="s">
        <v>48</v>
      </c>
      <c r="G8" s="13">
        <v>67</v>
      </c>
      <c r="H8" s="13" t="s">
        <v>18</v>
      </c>
      <c r="I8" s="15">
        <v>22000</v>
      </c>
      <c r="J8" s="15">
        <v>4400</v>
      </c>
      <c r="K8" s="15">
        <v>17600</v>
      </c>
      <c r="L8" s="7">
        <f>K8*95%</f>
        <v>16720</v>
      </c>
    </row>
    <row r="9" spans="1:12" ht="36">
      <c r="A9" s="3">
        <f t="shared" si="0"/>
        <v>7</v>
      </c>
      <c r="B9" s="3" t="s">
        <v>25</v>
      </c>
      <c r="C9" s="2" t="s">
        <v>49</v>
      </c>
      <c r="D9" s="8" t="s">
        <v>50</v>
      </c>
      <c r="E9" s="8" t="s">
        <v>51</v>
      </c>
      <c r="F9" s="8" t="s">
        <v>52</v>
      </c>
      <c r="G9" s="8">
        <v>66.5</v>
      </c>
      <c r="H9" s="9" t="s">
        <v>18</v>
      </c>
      <c r="I9" s="10">
        <v>23692</v>
      </c>
      <c r="J9" s="10">
        <v>7050</v>
      </c>
      <c r="K9" s="10">
        <v>16642</v>
      </c>
      <c r="L9" s="6">
        <v>15810</v>
      </c>
    </row>
    <row r="10" spans="1:12" ht="48">
      <c r="A10" s="3">
        <f t="shared" si="0"/>
        <v>8</v>
      </c>
      <c r="B10" s="3" t="s">
        <v>13</v>
      </c>
      <c r="C10" s="11" t="s">
        <v>53</v>
      </c>
      <c r="D10" s="16" t="s">
        <v>292</v>
      </c>
      <c r="E10" s="16" t="s">
        <v>54</v>
      </c>
      <c r="F10" s="2" t="s">
        <v>55</v>
      </c>
      <c r="G10" s="2">
        <v>65</v>
      </c>
      <c r="H10" s="2" t="s">
        <v>18</v>
      </c>
      <c r="I10" s="17">
        <v>35000</v>
      </c>
      <c r="J10" s="17">
        <v>8000</v>
      </c>
      <c r="K10" s="17">
        <v>27000</v>
      </c>
      <c r="L10" s="17">
        <v>25650</v>
      </c>
    </row>
    <row r="11" spans="1:12" ht="60">
      <c r="A11" s="3">
        <f t="shared" si="0"/>
        <v>9</v>
      </c>
      <c r="B11" s="2" t="s">
        <v>44</v>
      </c>
      <c r="C11" s="12" t="s">
        <v>56</v>
      </c>
      <c r="D11" s="13" t="s">
        <v>57</v>
      </c>
      <c r="E11" s="14" t="s">
        <v>58</v>
      </c>
      <c r="F11" s="13" t="s">
        <v>59</v>
      </c>
      <c r="G11" s="13">
        <v>65</v>
      </c>
      <c r="H11" s="13" t="s">
        <v>18</v>
      </c>
      <c r="I11" s="15">
        <v>34290</v>
      </c>
      <c r="J11" s="15">
        <v>6950</v>
      </c>
      <c r="K11" s="15">
        <v>27340</v>
      </c>
      <c r="L11" s="17">
        <v>25973</v>
      </c>
    </row>
    <row r="12" spans="1:12" ht="72">
      <c r="A12" s="3">
        <f t="shared" si="0"/>
        <v>10</v>
      </c>
      <c r="B12" s="3" t="s">
        <v>60</v>
      </c>
      <c r="C12" s="18" t="s">
        <v>61</v>
      </c>
      <c r="D12" s="19" t="s">
        <v>62</v>
      </c>
      <c r="E12" s="19" t="s">
        <v>63</v>
      </c>
      <c r="F12" s="19" t="s">
        <v>64</v>
      </c>
      <c r="G12" s="19">
        <v>65</v>
      </c>
      <c r="H12" s="19" t="s">
        <v>65</v>
      </c>
      <c r="I12" s="20">
        <v>128790</v>
      </c>
      <c r="J12" s="20">
        <v>30350</v>
      </c>
      <c r="K12" s="20">
        <v>98440</v>
      </c>
      <c r="L12" s="17">
        <v>93518</v>
      </c>
    </row>
    <row r="13" spans="1:12" ht="132">
      <c r="A13" s="3">
        <f t="shared" si="0"/>
        <v>11</v>
      </c>
      <c r="B13" s="3" t="s">
        <v>25</v>
      </c>
      <c r="C13" s="2" t="s">
        <v>66</v>
      </c>
      <c r="D13" s="8" t="s">
        <v>67</v>
      </c>
      <c r="E13" s="9" t="s">
        <v>68</v>
      </c>
      <c r="F13" s="8" t="s">
        <v>69</v>
      </c>
      <c r="G13" s="8">
        <v>64.5</v>
      </c>
      <c r="H13" s="9" t="s">
        <v>18</v>
      </c>
      <c r="I13" s="10">
        <v>55242.93</v>
      </c>
      <c r="J13" s="10">
        <v>16742.93</v>
      </c>
      <c r="K13" s="10">
        <v>38500</v>
      </c>
      <c r="L13" s="17">
        <v>36575</v>
      </c>
    </row>
    <row r="14" spans="1:12" ht="84">
      <c r="A14" s="3">
        <f t="shared" si="0"/>
        <v>12</v>
      </c>
      <c r="B14" s="3" t="s">
        <v>70</v>
      </c>
      <c r="C14" s="3" t="s">
        <v>71</v>
      </c>
      <c r="D14" s="21" t="s">
        <v>72</v>
      </c>
      <c r="E14" s="22" t="s">
        <v>73</v>
      </c>
      <c r="F14" s="2" t="s">
        <v>74</v>
      </c>
      <c r="G14" s="2">
        <v>64.5</v>
      </c>
      <c r="H14" s="22" t="s">
        <v>42</v>
      </c>
      <c r="I14" s="23">
        <v>120500</v>
      </c>
      <c r="J14" s="23">
        <v>36500</v>
      </c>
      <c r="K14" s="23">
        <v>84000</v>
      </c>
      <c r="L14" s="17">
        <v>79800</v>
      </c>
    </row>
    <row r="15" spans="1:12" ht="48">
      <c r="A15" s="3">
        <f t="shared" si="0"/>
        <v>13</v>
      </c>
      <c r="B15" s="3" t="s">
        <v>75</v>
      </c>
      <c r="C15" s="24" t="s">
        <v>76</v>
      </c>
      <c r="D15" s="16" t="s">
        <v>77</v>
      </c>
      <c r="E15" s="16" t="s">
        <v>78</v>
      </c>
      <c r="F15" s="16" t="s">
        <v>79</v>
      </c>
      <c r="G15" s="16">
        <v>64.5</v>
      </c>
      <c r="H15" s="24" t="s">
        <v>24</v>
      </c>
      <c r="I15" s="25" t="s">
        <v>293</v>
      </c>
      <c r="J15" s="25">
        <v>13860</v>
      </c>
      <c r="K15" s="25">
        <v>45200</v>
      </c>
      <c r="L15" s="17">
        <v>42940</v>
      </c>
    </row>
    <row r="16" spans="1:12" ht="36">
      <c r="A16" s="3">
        <f t="shared" si="0"/>
        <v>14</v>
      </c>
      <c r="B16" s="3" t="s">
        <v>80</v>
      </c>
      <c r="C16" s="11" t="s">
        <v>81</v>
      </c>
      <c r="D16" s="21" t="s">
        <v>82</v>
      </c>
      <c r="E16" s="19" t="s">
        <v>22</v>
      </c>
      <c r="F16" s="19" t="s">
        <v>83</v>
      </c>
      <c r="G16" s="19">
        <v>64</v>
      </c>
      <c r="H16" s="26" t="s">
        <v>18</v>
      </c>
      <c r="I16" s="27">
        <v>86000</v>
      </c>
      <c r="J16" s="27">
        <v>23000</v>
      </c>
      <c r="K16" s="27">
        <v>63000</v>
      </c>
      <c r="L16" s="17">
        <v>56700</v>
      </c>
    </row>
    <row r="17" spans="1:12" ht="36">
      <c r="A17" s="3">
        <f t="shared" si="0"/>
        <v>15</v>
      </c>
      <c r="B17" s="3" t="s">
        <v>60</v>
      </c>
      <c r="C17" s="18" t="s">
        <v>191</v>
      </c>
      <c r="D17" s="19" t="s">
        <v>192</v>
      </c>
      <c r="E17" s="19" t="s">
        <v>193</v>
      </c>
      <c r="F17" s="19" t="s">
        <v>194</v>
      </c>
      <c r="G17" s="19">
        <v>64</v>
      </c>
      <c r="H17" s="19" t="s">
        <v>24</v>
      </c>
      <c r="I17" s="20">
        <v>75000</v>
      </c>
      <c r="J17" s="20">
        <v>15600</v>
      </c>
      <c r="K17" s="20">
        <v>59400</v>
      </c>
      <c r="L17" s="7">
        <f>K17*90%</f>
        <v>53460</v>
      </c>
    </row>
    <row r="18" spans="1:12" ht="96">
      <c r="A18" s="3">
        <f t="shared" si="0"/>
        <v>16</v>
      </c>
      <c r="B18" s="3" t="s">
        <v>38</v>
      </c>
      <c r="C18" s="11" t="s">
        <v>84</v>
      </c>
      <c r="D18" s="2" t="s">
        <v>297</v>
      </c>
      <c r="E18" s="2" t="s">
        <v>85</v>
      </c>
      <c r="F18" s="2" t="s">
        <v>86</v>
      </c>
      <c r="G18" s="2">
        <v>64</v>
      </c>
      <c r="H18" s="2" t="s">
        <v>18</v>
      </c>
      <c r="I18" s="7" t="s">
        <v>87</v>
      </c>
      <c r="J18" s="7">
        <v>7200</v>
      </c>
      <c r="K18" s="7">
        <v>28410</v>
      </c>
      <c r="L18" s="17">
        <f aca="true" t="shared" si="1" ref="L18:L26">K18*90%</f>
        <v>25569</v>
      </c>
    </row>
    <row r="19" spans="1:12" ht="48">
      <c r="A19" s="3">
        <f t="shared" si="0"/>
        <v>17</v>
      </c>
      <c r="B19" s="2" t="s">
        <v>44</v>
      </c>
      <c r="C19" s="12" t="s">
        <v>92</v>
      </c>
      <c r="D19" s="13" t="s">
        <v>93</v>
      </c>
      <c r="E19" s="14" t="s">
        <v>94</v>
      </c>
      <c r="F19" s="13" t="s">
        <v>95</v>
      </c>
      <c r="G19" s="13">
        <v>64</v>
      </c>
      <c r="H19" s="13" t="s">
        <v>18</v>
      </c>
      <c r="I19" s="15">
        <v>43840</v>
      </c>
      <c r="J19" s="15">
        <v>12480</v>
      </c>
      <c r="K19" s="15">
        <v>31360</v>
      </c>
      <c r="L19" s="17">
        <f t="shared" si="1"/>
        <v>28224</v>
      </c>
    </row>
    <row r="20" spans="1:12" ht="48">
      <c r="A20" s="3">
        <f t="shared" si="0"/>
        <v>18</v>
      </c>
      <c r="B20" s="3" t="s">
        <v>96</v>
      </c>
      <c r="C20" s="11" t="s">
        <v>97</v>
      </c>
      <c r="D20" s="16" t="s">
        <v>98</v>
      </c>
      <c r="E20" s="28" t="s">
        <v>99</v>
      </c>
      <c r="F20" s="16" t="s">
        <v>100</v>
      </c>
      <c r="G20" s="16">
        <v>64</v>
      </c>
      <c r="H20" s="3" t="s">
        <v>24</v>
      </c>
      <c r="I20" s="29">
        <v>40560</v>
      </c>
      <c r="J20" s="29">
        <v>8350</v>
      </c>
      <c r="K20" s="29">
        <v>32210</v>
      </c>
      <c r="L20" s="17">
        <f t="shared" si="1"/>
        <v>28989</v>
      </c>
    </row>
    <row r="21" spans="1:12" ht="60">
      <c r="A21" s="3">
        <f t="shared" si="0"/>
        <v>19</v>
      </c>
      <c r="B21" s="3" t="s">
        <v>101</v>
      </c>
      <c r="C21" s="2" t="s">
        <v>102</v>
      </c>
      <c r="D21" s="30" t="s">
        <v>103</v>
      </c>
      <c r="E21" s="30" t="s">
        <v>104</v>
      </c>
      <c r="F21" s="30" t="s">
        <v>105</v>
      </c>
      <c r="G21" s="31">
        <v>63</v>
      </c>
      <c r="H21" s="2" t="s">
        <v>18</v>
      </c>
      <c r="I21" s="7">
        <v>121000</v>
      </c>
      <c r="J21" s="7">
        <v>50000</v>
      </c>
      <c r="K21" s="7">
        <v>71000</v>
      </c>
      <c r="L21" s="17">
        <f t="shared" si="1"/>
        <v>63900</v>
      </c>
    </row>
    <row r="22" spans="1:12" ht="84">
      <c r="A22" s="3">
        <f t="shared" si="0"/>
        <v>20</v>
      </c>
      <c r="B22" s="3" t="s">
        <v>101</v>
      </c>
      <c r="C22" s="2" t="s">
        <v>106</v>
      </c>
      <c r="D22" s="3" t="s">
        <v>107</v>
      </c>
      <c r="E22" s="2" t="s">
        <v>108</v>
      </c>
      <c r="F22" s="2" t="s">
        <v>109</v>
      </c>
      <c r="G22" s="2">
        <v>62.5</v>
      </c>
      <c r="H22" s="3" t="s">
        <v>65</v>
      </c>
      <c r="I22" s="32">
        <v>30000</v>
      </c>
      <c r="J22" s="32">
        <v>6000</v>
      </c>
      <c r="K22" s="32">
        <v>24000</v>
      </c>
      <c r="L22" s="17">
        <f t="shared" si="1"/>
        <v>21600</v>
      </c>
    </row>
    <row r="23" spans="1:12" ht="48">
      <c r="A23" s="3">
        <f t="shared" si="0"/>
        <v>21</v>
      </c>
      <c r="B23" s="3" t="s">
        <v>38</v>
      </c>
      <c r="C23" s="11" t="s">
        <v>110</v>
      </c>
      <c r="D23" s="2" t="s">
        <v>298</v>
      </c>
      <c r="E23" s="2" t="s">
        <v>111</v>
      </c>
      <c r="F23" s="2" t="s">
        <v>112</v>
      </c>
      <c r="G23" s="2">
        <v>62</v>
      </c>
      <c r="H23" s="2" t="s">
        <v>42</v>
      </c>
      <c r="I23" s="7" t="s">
        <v>113</v>
      </c>
      <c r="J23" s="7">
        <v>26000</v>
      </c>
      <c r="K23" s="7">
        <v>89000</v>
      </c>
      <c r="L23" s="17">
        <f t="shared" si="1"/>
        <v>80100</v>
      </c>
    </row>
    <row r="24" spans="1:12" ht="36">
      <c r="A24" s="3">
        <f t="shared" si="0"/>
        <v>22</v>
      </c>
      <c r="B24" s="3" t="s">
        <v>114</v>
      </c>
      <c r="C24" s="16" t="s">
        <v>115</v>
      </c>
      <c r="D24" s="16" t="s">
        <v>116</v>
      </c>
      <c r="E24" s="16" t="s">
        <v>117</v>
      </c>
      <c r="F24" s="16" t="s">
        <v>118</v>
      </c>
      <c r="G24" s="16">
        <v>62</v>
      </c>
      <c r="H24" s="16" t="s">
        <v>24</v>
      </c>
      <c r="I24" s="25">
        <v>156705.13</v>
      </c>
      <c r="J24" s="25">
        <v>65955.13</v>
      </c>
      <c r="K24" s="25">
        <v>90750</v>
      </c>
      <c r="L24" s="17">
        <f t="shared" si="1"/>
        <v>81675</v>
      </c>
    </row>
    <row r="25" spans="1:12" ht="60">
      <c r="A25" s="3">
        <f t="shared" si="0"/>
        <v>23</v>
      </c>
      <c r="B25" s="3" t="s">
        <v>114</v>
      </c>
      <c r="C25" s="16" t="s">
        <v>119</v>
      </c>
      <c r="D25" s="16" t="s">
        <v>120</v>
      </c>
      <c r="E25" s="16" t="s">
        <v>121</v>
      </c>
      <c r="F25" s="16" t="s">
        <v>122</v>
      </c>
      <c r="G25" s="16">
        <v>62</v>
      </c>
      <c r="H25" s="16" t="s">
        <v>18</v>
      </c>
      <c r="I25" s="33">
        <v>20000</v>
      </c>
      <c r="J25" s="33">
        <v>4000</v>
      </c>
      <c r="K25" s="33">
        <v>16000</v>
      </c>
      <c r="L25" s="17">
        <f t="shared" si="1"/>
        <v>14400</v>
      </c>
    </row>
    <row r="26" spans="1:12" ht="36">
      <c r="A26" s="3">
        <f t="shared" si="0"/>
        <v>24</v>
      </c>
      <c r="B26" s="3" t="s">
        <v>13</v>
      </c>
      <c r="C26" s="11" t="s">
        <v>123</v>
      </c>
      <c r="D26" s="16" t="s">
        <v>124</v>
      </c>
      <c r="E26" s="16" t="s">
        <v>125</v>
      </c>
      <c r="F26" s="2" t="s">
        <v>126</v>
      </c>
      <c r="G26" s="2">
        <v>62</v>
      </c>
      <c r="H26" s="2" t="s">
        <v>18</v>
      </c>
      <c r="I26" s="17">
        <v>20180</v>
      </c>
      <c r="J26" s="17">
        <v>6300</v>
      </c>
      <c r="K26" s="17">
        <v>13880</v>
      </c>
      <c r="L26" s="17">
        <f t="shared" si="1"/>
        <v>12492</v>
      </c>
    </row>
    <row r="27" spans="1:12" ht="60">
      <c r="A27" s="3">
        <f t="shared" si="0"/>
        <v>25</v>
      </c>
      <c r="B27" s="3" t="s">
        <v>13</v>
      </c>
      <c r="C27" s="11" t="s">
        <v>127</v>
      </c>
      <c r="D27" s="16" t="s">
        <v>128</v>
      </c>
      <c r="E27" s="16" t="s">
        <v>129</v>
      </c>
      <c r="F27" s="2" t="s">
        <v>130</v>
      </c>
      <c r="G27" s="2">
        <v>61</v>
      </c>
      <c r="H27" s="2" t="s">
        <v>24</v>
      </c>
      <c r="I27" s="17">
        <v>84880</v>
      </c>
      <c r="J27" s="17">
        <v>28830</v>
      </c>
      <c r="K27" s="17">
        <v>56050</v>
      </c>
      <c r="L27" s="17">
        <v>50445</v>
      </c>
    </row>
    <row r="28" spans="1:12" ht="132">
      <c r="A28" s="3">
        <f t="shared" si="0"/>
        <v>26</v>
      </c>
      <c r="B28" s="2" t="s">
        <v>19</v>
      </c>
      <c r="C28" s="2" t="s">
        <v>131</v>
      </c>
      <c r="D28" s="2" t="s">
        <v>132</v>
      </c>
      <c r="E28" s="2" t="s">
        <v>133</v>
      </c>
      <c r="F28" s="2" t="s">
        <v>134</v>
      </c>
      <c r="G28" s="2">
        <v>61</v>
      </c>
      <c r="H28" s="2" t="s">
        <v>24</v>
      </c>
      <c r="I28" s="7">
        <v>30800</v>
      </c>
      <c r="J28" s="7">
        <v>6800</v>
      </c>
      <c r="K28" s="7">
        <v>24000</v>
      </c>
      <c r="L28" s="17">
        <v>21600</v>
      </c>
    </row>
    <row r="29" spans="1:12" ht="96">
      <c r="A29" s="3">
        <f t="shared" si="0"/>
        <v>27</v>
      </c>
      <c r="B29" s="3" t="s">
        <v>13</v>
      </c>
      <c r="C29" s="11" t="s">
        <v>135</v>
      </c>
      <c r="D29" s="16" t="s">
        <v>136</v>
      </c>
      <c r="E29" s="16" t="s">
        <v>137</v>
      </c>
      <c r="F29" s="2" t="s">
        <v>138</v>
      </c>
      <c r="G29" s="2">
        <v>60.5</v>
      </c>
      <c r="H29" s="2" t="s">
        <v>18</v>
      </c>
      <c r="I29" s="17">
        <v>143470</v>
      </c>
      <c r="J29" s="17">
        <v>45470</v>
      </c>
      <c r="K29" s="17">
        <v>98000</v>
      </c>
      <c r="L29" s="17">
        <v>88200</v>
      </c>
    </row>
    <row r="30" spans="1:12" ht="48">
      <c r="A30" s="3">
        <f t="shared" si="0"/>
        <v>28</v>
      </c>
      <c r="B30" s="3" t="s">
        <v>139</v>
      </c>
      <c r="C30" s="28" t="s">
        <v>140</v>
      </c>
      <c r="D30" s="28" t="s">
        <v>141</v>
      </c>
      <c r="E30" s="28" t="s">
        <v>142</v>
      </c>
      <c r="F30" s="28" t="s">
        <v>143</v>
      </c>
      <c r="G30" s="28">
        <v>60.5</v>
      </c>
      <c r="H30" s="28" t="s">
        <v>65</v>
      </c>
      <c r="I30" s="34">
        <v>125430</v>
      </c>
      <c r="J30" s="35">
        <v>25430</v>
      </c>
      <c r="K30" s="34">
        <v>100000</v>
      </c>
      <c r="L30" s="17">
        <v>90000</v>
      </c>
    </row>
    <row r="31" spans="1:12" ht="24">
      <c r="A31" s="3">
        <f t="shared" si="0"/>
        <v>29</v>
      </c>
      <c r="B31" s="2" t="s">
        <v>19</v>
      </c>
      <c r="C31" s="2" t="s">
        <v>144</v>
      </c>
      <c r="D31" s="2" t="s">
        <v>145</v>
      </c>
      <c r="E31" s="2" t="s">
        <v>146</v>
      </c>
      <c r="F31" s="2" t="s">
        <v>147</v>
      </c>
      <c r="G31" s="2">
        <v>60</v>
      </c>
      <c r="H31" s="2" t="s">
        <v>65</v>
      </c>
      <c r="I31" s="7">
        <v>16250</v>
      </c>
      <c r="J31" s="7">
        <v>3250</v>
      </c>
      <c r="K31" s="7">
        <v>13000</v>
      </c>
      <c r="L31" s="7">
        <v>11700</v>
      </c>
    </row>
    <row r="32" spans="1:12" ht="84">
      <c r="A32" s="3">
        <f t="shared" si="0"/>
        <v>30</v>
      </c>
      <c r="B32" s="3" t="s">
        <v>70</v>
      </c>
      <c r="C32" s="3" t="s">
        <v>148</v>
      </c>
      <c r="D32" s="2" t="s">
        <v>149</v>
      </c>
      <c r="E32" s="2" t="s">
        <v>150</v>
      </c>
      <c r="F32" s="2" t="s">
        <v>151</v>
      </c>
      <c r="G32" s="2">
        <v>60</v>
      </c>
      <c r="H32" s="22" t="s">
        <v>24</v>
      </c>
      <c r="I32" s="23">
        <v>100000</v>
      </c>
      <c r="J32" s="23">
        <v>20000</v>
      </c>
      <c r="K32" s="23">
        <v>80000</v>
      </c>
      <c r="L32" s="7">
        <v>72000</v>
      </c>
    </row>
    <row r="33" spans="1:12" ht="48">
      <c r="A33" s="3">
        <f t="shared" si="0"/>
        <v>31</v>
      </c>
      <c r="B33" s="3" t="s">
        <v>96</v>
      </c>
      <c r="C33" s="11" t="s">
        <v>152</v>
      </c>
      <c r="D33" s="16" t="s">
        <v>153</v>
      </c>
      <c r="E33" s="28" t="s">
        <v>154</v>
      </c>
      <c r="F33" s="16" t="s">
        <v>155</v>
      </c>
      <c r="G33" s="16">
        <v>60</v>
      </c>
      <c r="H33" s="3" t="s">
        <v>18</v>
      </c>
      <c r="I33" s="29">
        <v>36500</v>
      </c>
      <c r="J33" s="29">
        <v>11000</v>
      </c>
      <c r="K33" s="29">
        <v>25500</v>
      </c>
      <c r="L33" s="7">
        <v>22950</v>
      </c>
    </row>
    <row r="34" spans="1:12" ht="84">
      <c r="A34" s="3">
        <f t="shared" si="0"/>
        <v>32</v>
      </c>
      <c r="B34" s="3" t="s">
        <v>25</v>
      </c>
      <c r="C34" s="2" t="s">
        <v>156</v>
      </c>
      <c r="D34" s="8" t="s">
        <v>157</v>
      </c>
      <c r="E34" s="9" t="s">
        <v>158</v>
      </c>
      <c r="F34" s="8" t="s">
        <v>159</v>
      </c>
      <c r="G34" s="8">
        <v>59.5</v>
      </c>
      <c r="H34" s="9" t="s">
        <v>65</v>
      </c>
      <c r="I34" s="10">
        <v>150000</v>
      </c>
      <c r="J34" s="10">
        <v>50000</v>
      </c>
      <c r="K34" s="10">
        <v>100000</v>
      </c>
      <c r="L34" s="7">
        <v>90000</v>
      </c>
    </row>
    <row r="35" spans="1:12" ht="48">
      <c r="A35" s="3">
        <f t="shared" si="0"/>
        <v>33</v>
      </c>
      <c r="B35" s="3" t="s">
        <v>96</v>
      </c>
      <c r="C35" s="11" t="s">
        <v>160</v>
      </c>
      <c r="D35" s="16" t="s">
        <v>161</v>
      </c>
      <c r="E35" s="16" t="s">
        <v>162</v>
      </c>
      <c r="F35" s="16" t="s">
        <v>163</v>
      </c>
      <c r="G35" s="16">
        <v>59.5</v>
      </c>
      <c r="H35" s="3" t="s">
        <v>18</v>
      </c>
      <c r="I35" s="29">
        <v>35200</v>
      </c>
      <c r="J35" s="29">
        <v>7100</v>
      </c>
      <c r="K35" s="29">
        <v>28100</v>
      </c>
      <c r="L35" s="7">
        <v>25290</v>
      </c>
    </row>
    <row r="36" spans="1:12" ht="36">
      <c r="A36" s="3">
        <f t="shared" si="0"/>
        <v>34</v>
      </c>
      <c r="B36" s="3" t="s">
        <v>38</v>
      </c>
      <c r="C36" s="11" t="s">
        <v>164</v>
      </c>
      <c r="D36" s="2" t="s">
        <v>299</v>
      </c>
      <c r="E36" s="2" t="s">
        <v>165</v>
      </c>
      <c r="F36" s="2" t="s">
        <v>166</v>
      </c>
      <c r="G36" s="2">
        <v>58.5</v>
      </c>
      <c r="H36" s="2" t="s">
        <v>42</v>
      </c>
      <c r="I36" s="7" t="s">
        <v>167</v>
      </c>
      <c r="J36" s="7">
        <v>35900</v>
      </c>
      <c r="K36" s="7">
        <v>83686</v>
      </c>
      <c r="L36" s="6">
        <v>71133</v>
      </c>
    </row>
    <row r="37" spans="1:12" ht="36">
      <c r="A37" s="3">
        <f t="shared" si="0"/>
        <v>35</v>
      </c>
      <c r="B37" s="3" t="s">
        <v>114</v>
      </c>
      <c r="C37" s="16" t="s">
        <v>168</v>
      </c>
      <c r="D37" s="16" t="s">
        <v>169</v>
      </c>
      <c r="E37" s="28" t="s">
        <v>170</v>
      </c>
      <c r="F37" s="16" t="s">
        <v>171</v>
      </c>
      <c r="G37" s="16">
        <v>57.5</v>
      </c>
      <c r="H37" s="16" t="s">
        <v>24</v>
      </c>
      <c r="I37" s="25">
        <v>68900</v>
      </c>
      <c r="J37" s="25">
        <v>14100</v>
      </c>
      <c r="K37" s="25">
        <v>54800</v>
      </c>
      <c r="L37" s="7">
        <f>K37*85%</f>
        <v>46580</v>
      </c>
    </row>
    <row r="38" spans="1:12" ht="86.25" customHeight="1">
      <c r="A38" s="3">
        <f t="shared" si="0"/>
        <v>36</v>
      </c>
      <c r="B38" s="3" t="s">
        <v>13</v>
      </c>
      <c r="C38" s="11" t="s">
        <v>172</v>
      </c>
      <c r="D38" s="16" t="s">
        <v>173</v>
      </c>
      <c r="E38" s="16" t="s">
        <v>174</v>
      </c>
      <c r="F38" s="2" t="s">
        <v>175</v>
      </c>
      <c r="G38" s="2">
        <v>57.5</v>
      </c>
      <c r="H38" s="2" t="s">
        <v>65</v>
      </c>
      <c r="I38" s="17">
        <v>80211</v>
      </c>
      <c r="J38" s="17">
        <v>19600</v>
      </c>
      <c r="K38" s="17">
        <v>60611</v>
      </c>
      <c r="L38" s="6">
        <v>51519</v>
      </c>
    </row>
    <row r="39" spans="1:12" ht="72">
      <c r="A39" s="3">
        <f t="shared" si="0"/>
        <v>37</v>
      </c>
      <c r="B39" s="3" t="s">
        <v>13</v>
      </c>
      <c r="C39" s="11" t="s">
        <v>176</v>
      </c>
      <c r="D39" s="16" t="s">
        <v>177</v>
      </c>
      <c r="E39" s="16" t="s">
        <v>178</v>
      </c>
      <c r="F39" s="2" t="s">
        <v>179</v>
      </c>
      <c r="G39" s="2">
        <v>57</v>
      </c>
      <c r="H39" s="2" t="s">
        <v>18</v>
      </c>
      <c r="I39" s="17">
        <v>76790</v>
      </c>
      <c r="J39" s="17">
        <v>23440</v>
      </c>
      <c r="K39" s="17">
        <v>53350</v>
      </c>
      <c r="L39" s="6">
        <v>45348</v>
      </c>
    </row>
    <row r="40" spans="1:12" ht="132">
      <c r="A40" s="3">
        <f t="shared" si="0"/>
        <v>38</v>
      </c>
      <c r="B40" s="3" t="s">
        <v>114</v>
      </c>
      <c r="C40" s="16" t="s">
        <v>180</v>
      </c>
      <c r="D40" s="16" t="s">
        <v>181</v>
      </c>
      <c r="E40" s="16" t="s">
        <v>182</v>
      </c>
      <c r="F40" s="16" t="s">
        <v>183</v>
      </c>
      <c r="G40" s="16">
        <v>56.5</v>
      </c>
      <c r="H40" s="16" t="s">
        <v>65</v>
      </c>
      <c r="I40" s="33">
        <v>30000</v>
      </c>
      <c r="J40" s="33">
        <v>6000</v>
      </c>
      <c r="K40" s="33">
        <v>24000</v>
      </c>
      <c r="L40" s="7">
        <v>20400</v>
      </c>
    </row>
    <row r="41" spans="1:12" ht="36">
      <c r="A41" s="3">
        <f t="shared" si="0"/>
        <v>39</v>
      </c>
      <c r="B41" s="3" t="s">
        <v>70</v>
      </c>
      <c r="C41" s="3" t="s">
        <v>184</v>
      </c>
      <c r="D41" s="21" t="s">
        <v>185</v>
      </c>
      <c r="E41" s="2" t="s">
        <v>186</v>
      </c>
      <c r="F41" s="2" t="s">
        <v>187</v>
      </c>
      <c r="G41" s="2">
        <v>56.5</v>
      </c>
      <c r="H41" s="22" t="s">
        <v>18</v>
      </c>
      <c r="I41" s="23">
        <v>69722</v>
      </c>
      <c r="J41" s="23">
        <v>21246</v>
      </c>
      <c r="K41" s="23">
        <v>48476</v>
      </c>
      <c r="L41" s="6">
        <v>41205</v>
      </c>
    </row>
    <row r="42" spans="1:12" ht="36">
      <c r="A42" s="3">
        <f t="shared" si="0"/>
        <v>40</v>
      </c>
      <c r="B42" s="2" t="s">
        <v>19</v>
      </c>
      <c r="C42" s="2" t="s">
        <v>88</v>
      </c>
      <c r="D42" s="2" t="s">
        <v>89</v>
      </c>
      <c r="E42" s="2" t="s">
        <v>90</v>
      </c>
      <c r="F42" s="2" t="s">
        <v>91</v>
      </c>
      <c r="G42" s="2">
        <v>56</v>
      </c>
      <c r="H42" s="2" t="s">
        <v>24</v>
      </c>
      <c r="I42" s="7">
        <v>50800</v>
      </c>
      <c r="J42" s="7">
        <v>11000</v>
      </c>
      <c r="K42" s="7">
        <v>39800</v>
      </c>
      <c r="L42" s="17">
        <v>33830</v>
      </c>
    </row>
    <row r="43" spans="1:12" s="1" customFormat="1" ht="24">
      <c r="A43" s="3">
        <f t="shared" si="0"/>
        <v>41</v>
      </c>
      <c r="B43" s="2" t="s">
        <v>19</v>
      </c>
      <c r="C43" s="2" t="s">
        <v>188</v>
      </c>
      <c r="D43" s="2" t="s">
        <v>189</v>
      </c>
      <c r="E43" s="2" t="s">
        <v>90</v>
      </c>
      <c r="F43" s="2" t="s">
        <v>190</v>
      </c>
      <c r="G43" s="2">
        <v>56</v>
      </c>
      <c r="H43" s="2" t="s">
        <v>24</v>
      </c>
      <c r="I43" s="7">
        <v>52600</v>
      </c>
      <c r="J43" s="7">
        <v>17435.26</v>
      </c>
      <c r="K43" s="7">
        <v>35164.74</v>
      </c>
      <c r="L43" s="6">
        <v>29890</v>
      </c>
    </row>
    <row r="44" spans="1:12" ht="60">
      <c r="A44" s="3">
        <f t="shared" si="0"/>
        <v>42</v>
      </c>
      <c r="B44" s="3" t="s">
        <v>195</v>
      </c>
      <c r="C44" s="36" t="s">
        <v>196</v>
      </c>
      <c r="D44" s="37" t="s">
        <v>300</v>
      </c>
      <c r="E44" s="38" t="s">
        <v>197</v>
      </c>
      <c r="F44" s="39" t="s">
        <v>198</v>
      </c>
      <c r="G44" s="37">
        <v>55.5</v>
      </c>
      <c r="H44" s="38" t="s">
        <v>24</v>
      </c>
      <c r="I44" s="40" t="s">
        <v>199</v>
      </c>
      <c r="J44" s="40">
        <v>8000</v>
      </c>
      <c r="K44" s="40">
        <v>17000</v>
      </c>
      <c r="L44" s="7">
        <v>14450</v>
      </c>
    </row>
    <row r="45" spans="1:12" ht="48">
      <c r="A45" s="3">
        <f t="shared" si="0"/>
        <v>43</v>
      </c>
      <c r="B45" s="3" t="s">
        <v>101</v>
      </c>
      <c r="C45" s="2" t="s">
        <v>200</v>
      </c>
      <c r="D45" s="30" t="s">
        <v>201</v>
      </c>
      <c r="E45" s="30" t="s">
        <v>202</v>
      </c>
      <c r="F45" s="30" t="s">
        <v>203</v>
      </c>
      <c r="G45" s="31">
        <v>55</v>
      </c>
      <c r="H45" s="3" t="s">
        <v>18</v>
      </c>
      <c r="I45" s="32">
        <v>39000</v>
      </c>
      <c r="J45" s="32">
        <v>8000</v>
      </c>
      <c r="K45" s="32">
        <v>31000</v>
      </c>
      <c r="L45" s="7">
        <v>26350</v>
      </c>
    </row>
    <row r="46" spans="1:12" ht="36">
      <c r="A46" s="3">
        <f t="shared" si="0"/>
        <v>44</v>
      </c>
      <c r="B46" s="3" t="s">
        <v>204</v>
      </c>
      <c r="C46" s="11" t="s">
        <v>205</v>
      </c>
      <c r="D46" s="2" t="s">
        <v>206</v>
      </c>
      <c r="E46" s="2" t="s">
        <v>207</v>
      </c>
      <c r="F46" s="41" t="s">
        <v>208</v>
      </c>
      <c r="G46" s="41">
        <v>54.5</v>
      </c>
      <c r="H46" s="2" t="s">
        <v>18</v>
      </c>
      <c r="I46" s="20">
        <v>46000</v>
      </c>
      <c r="J46" s="7">
        <v>14030</v>
      </c>
      <c r="K46" s="7">
        <v>31970</v>
      </c>
      <c r="L46" s="7">
        <v>27175</v>
      </c>
    </row>
    <row r="47" spans="1:12" ht="36">
      <c r="A47" s="3">
        <f t="shared" si="0"/>
        <v>45</v>
      </c>
      <c r="B47" s="3" t="s">
        <v>13</v>
      </c>
      <c r="C47" s="11" t="s">
        <v>209</v>
      </c>
      <c r="D47" s="16" t="s">
        <v>210</v>
      </c>
      <c r="E47" s="16" t="s">
        <v>211</v>
      </c>
      <c r="F47" s="2" t="s">
        <v>212</v>
      </c>
      <c r="G47" s="2">
        <v>54</v>
      </c>
      <c r="H47" s="2" t="s">
        <v>24</v>
      </c>
      <c r="I47" s="17">
        <v>139300</v>
      </c>
      <c r="J47" s="17">
        <v>47300</v>
      </c>
      <c r="K47" s="17">
        <v>92000</v>
      </c>
      <c r="L47" s="7">
        <f>K47*80%</f>
        <v>73600</v>
      </c>
    </row>
    <row r="48" spans="1:12" ht="96">
      <c r="A48" s="3">
        <f t="shared" si="0"/>
        <v>46</v>
      </c>
      <c r="B48" s="3" t="s">
        <v>25</v>
      </c>
      <c r="C48" s="2" t="s">
        <v>213</v>
      </c>
      <c r="D48" s="8" t="s">
        <v>214</v>
      </c>
      <c r="E48" s="8" t="s">
        <v>215</v>
      </c>
      <c r="F48" s="8" t="s">
        <v>216</v>
      </c>
      <c r="G48" s="8">
        <v>54</v>
      </c>
      <c r="H48" s="9" t="s">
        <v>65</v>
      </c>
      <c r="I48" s="10">
        <v>27000</v>
      </c>
      <c r="J48" s="10">
        <v>5400</v>
      </c>
      <c r="K48" s="10">
        <v>21600</v>
      </c>
      <c r="L48" s="7">
        <f>K48*80%</f>
        <v>17280</v>
      </c>
    </row>
    <row r="49" spans="1:12" ht="48">
      <c r="A49" s="3">
        <f t="shared" si="0"/>
        <v>47</v>
      </c>
      <c r="B49" s="3" t="s">
        <v>38</v>
      </c>
      <c r="C49" s="11" t="s">
        <v>217</v>
      </c>
      <c r="D49" s="2" t="s">
        <v>301</v>
      </c>
      <c r="E49" s="2" t="s">
        <v>218</v>
      </c>
      <c r="F49" s="3" t="s">
        <v>219</v>
      </c>
      <c r="G49" s="3">
        <v>53</v>
      </c>
      <c r="H49" s="3" t="s">
        <v>18</v>
      </c>
      <c r="I49" s="32" t="s">
        <v>220</v>
      </c>
      <c r="J49" s="32">
        <v>42000</v>
      </c>
      <c r="K49" s="32">
        <v>96500</v>
      </c>
      <c r="L49" s="7">
        <f>K49*80%</f>
        <v>77200</v>
      </c>
    </row>
    <row r="50" spans="1:12" ht="48">
      <c r="A50" s="3">
        <f t="shared" si="0"/>
        <v>48</v>
      </c>
      <c r="B50" s="3" t="s">
        <v>204</v>
      </c>
      <c r="C50" s="11" t="s">
        <v>221</v>
      </c>
      <c r="D50" s="2" t="s">
        <v>222</v>
      </c>
      <c r="E50" s="2" t="s">
        <v>223</v>
      </c>
      <c r="F50" s="2" t="s">
        <v>224</v>
      </c>
      <c r="G50" s="2">
        <v>53.5</v>
      </c>
      <c r="H50" s="2" t="s">
        <v>24</v>
      </c>
      <c r="I50" s="20">
        <v>142031</v>
      </c>
      <c r="J50" s="7">
        <v>42710</v>
      </c>
      <c r="K50" s="7">
        <v>99321</v>
      </c>
      <c r="L50" s="6">
        <v>79457</v>
      </c>
    </row>
    <row r="51" spans="1:12" ht="36">
      <c r="A51" s="3">
        <f t="shared" si="0"/>
        <v>49</v>
      </c>
      <c r="B51" s="3" t="s">
        <v>139</v>
      </c>
      <c r="C51" s="28" t="s">
        <v>225</v>
      </c>
      <c r="D51" s="42" t="s">
        <v>226</v>
      </c>
      <c r="E51" s="16" t="s">
        <v>227</v>
      </c>
      <c r="F51" s="16" t="s">
        <v>228</v>
      </c>
      <c r="G51" s="16">
        <v>53.5</v>
      </c>
      <c r="H51" s="28" t="s">
        <v>18</v>
      </c>
      <c r="I51" s="34">
        <v>82919.6</v>
      </c>
      <c r="J51" s="25">
        <v>16599.6</v>
      </c>
      <c r="K51" s="34">
        <v>66320</v>
      </c>
      <c r="L51" s="7">
        <f>K51*80%</f>
        <v>53056</v>
      </c>
    </row>
    <row r="52" spans="1:12" ht="84">
      <c r="A52" s="3">
        <f t="shared" si="0"/>
        <v>50</v>
      </c>
      <c r="B52" s="3" t="s">
        <v>195</v>
      </c>
      <c r="C52" s="36" t="s">
        <v>229</v>
      </c>
      <c r="D52" s="16" t="s">
        <v>302</v>
      </c>
      <c r="E52" s="16" t="s">
        <v>230</v>
      </c>
      <c r="F52" s="43" t="s">
        <v>231</v>
      </c>
      <c r="G52" s="16">
        <v>53</v>
      </c>
      <c r="H52" s="16" t="s">
        <v>18</v>
      </c>
      <c r="I52" s="33" t="s">
        <v>232</v>
      </c>
      <c r="J52" s="33" t="s">
        <v>233</v>
      </c>
      <c r="K52" s="33">
        <v>10000</v>
      </c>
      <c r="L52" s="6">
        <v>10000</v>
      </c>
    </row>
    <row r="53" spans="1:12" ht="48">
      <c r="A53" s="3">
        <f t="shared" si="0"/>
        <v>51</v>
      </c>
      <c r="B53" s="3" t="s">
        <v>101</v>
      </c>
      <c r="C53" s="2" t="s">
        <v>234</v>
      </c>
      <c r="D53" s="30" t="s">
        <v>235</v>
      </c>
      <c r="E53" s="30" t="s">
        <v>236</v>
      </c>
      <c r="F53" s="30" t="s">
        <v>237</v>
      </c>
      <c r="G53" s="31">
        <v>53</v>
      </c>
      <c r="H53" s="2" t="s">
        <v>18</v>
      </c>
      <c r="I53" s="7">
        <v>53500</v>
      </c>
      <c r="J53" s="7">
        <v>18000</v>
      </c>
      <c r="K53" s="7">
        <v>35500</v>
      </c>
      <c r="L53" s="7">
        <f>K53*80%</f>
        <v>28400</v>
      </c>
    </row>
    <row r="54" spans="1:12" ht="24">
      <c r="A54" s="3">
        <f t="shared" si="0"/>
        <v>52</v>
      </c>
      <c r="B54" s="3" t="s">
        <v>25</v>
      </c>
      <c r="C54" s="2" t="s">
        <v>238</v>
      </c>
      <c r="D54" s="8" t="s">
        <v>239</v>
      </c>
      <c r="E54" s="9" t="s">
        <v>240</v>
      </c>
      <c r="F54" s="9" t="s">
        <v>241</v>
      </c>
      <c r="G54" s="9">
        <v>52</v>
      </c>
      <c r="H54" s="9" t="s">
        <v>18</v>
      </c>
      <c r="I54" s="10">
        <v>49785</v>
      </c>
      <c r="J54" s="10">
        <v>10160</v>
      </c>
      <c r="K54" s="10">
        <v>39625</v>
      </c>
      <c r="L54" s="7">
        <v>31700</v>
      </c>
    </row>
    <row r="55" spans="1:12" ht="84">
      <c r="A55" s="3">
        <f t="shared" si="0"/>
        <v>53</v>
      </c>
      <c r="B55" s="2" t="s">
        <v>37</v>
      </c>
      <c r="C55" s="19" t="s">
        <v>242</v>
      </c>
      <c r="D55" s="21" t="s">
        <v>243</v>
      </c>
      <c r="E55" s="2" t="s">
        <v>244</v>
      </c>
      <c r="F55" s="2" t="s">
        <v>245</v>
      </c>
      <c r="G55" s="2">
        <v>52</v>
      </c>
      <c r="H55" s="3" t="s">
        <v>24</v>
      </c>
      <c r="I55" s="44">
        <v>44685</v>
      </c>
      <c r="J55" s="44">
        <v>13885</v>
      </c>
      <c r="K55" s="45">
        <v>30800</v>
      </c>
      <c r="L55" s="7">
        <v>24640</v>
      </c>
    </row>
    <row r="56" spans="1:12" ht="48">
      <c r="A56" s="3">
        <f t="shared" si="0"/>
        <v>54</v>
      </c>
      <c r="B56" s="3" t="s">
        <v>80</v>
      </c>
      <c r="C56" s="11" t="s">
        <v>246</v>
      </c>
      <c r="D56" s="21" t="s">
        <v>247</v>
      </c>
      <c r="E56" s="19" t="s">
        <v>22</v>
      </c>
      <c r="F56" s="19" t="s">
        <v>248</v>
      </c>
      <c r="G56" s="19">
        <v>51.5</v>
      </c>
      <c r="H56" s="26" t="s">
        <v>18</v>
      </c>
      <c r="I56" s="27">
        <v>40000</v>
      </c>
      <c r="J56" s="27" t="s">
        <v>294</v>
      </c>
      <c r="K56" s="27">
        <v>25500</v>
      </c>
      <c r="L56" s="7">
        <v>19125</v>
      </c>
    </row>
    <row r="57" spans="1:12" ht="48">
      <c r="A57" s="3">
        <f t="shared" si="0"/>
        <v>55</v>
      </c>
      <c r="B57" s="3" t="s">
        <v>75</v>
      </c>
      <c r="C57" s="24" t="s">
        <v>249</v>
      </c>
      <c r="D57" s="16" t="s">
        <v>250</v>
      </c>
      <c r="E57" s="28" t="s">
        <v>251</v>
      </c>
      <c r="F57" s="16" t="s">
        <v>252</v>
      </c>
      <c r="G57" s="16">
        <v>51.5</v>
      </c>
      <c r="H57" s="24" t="s">
        <v>18</v>
      </c>
      <c r="I57" s="25">
        <v>29200</v>
      </c>
      <c r="J57" s="25">
        <v>9200</v>
      </c>
      <c r="K57" s="25">
        <v>20000</v>
      </c>
      <c r="L57" s="7">
        <v>15000</v>
      </c>
    </row>
    <row r="58" spans="1:12" ht="48">
      <c r="A58" s="3">
        <f t="shared" si="0"/>
        <v>56</v>
      </c>
      <c r="B58" s="3" t="s">
        <v>60</v>
      </c>
      <c r="C58" s="18" t="s">
        <v>261</v>
      </c>
      <c r="D58" s="19" t="s">
        <v>262</v>
      </c>
      <c r="E58" s="19" t="s">
        <v>263</v>
      </c>
      <c r="F58" s="19" t="s">
        <v>264</v>
      </c>
      <c r="G58" s="19">
        <v>51.5</v>
      </c>
      <c r="H58" s="19" t="s">
        <v>18</v>
      </c>
      <c r="I58" s="20">
        <v>60340</v>
      </c>
      <c r="J58" s="20">
        <v>12500</v>
      </c>
      <c r="K58" s="20">
        <v>47840</v>
      </c>
      <c r="L58" s="7">
        <v>35880</v>
      </c>
    </row>
    <row r="59" spans="1:12" ht="96">
      <c r="A59" s="3">
        <f t="shared" si="0"/>
        <v>57</v>
      </c>
      <c r="B59" s="3" t="s">
        <v>70</v>
      </c>
      <c r="C59" s="3" t="s">
        <v>253</v>
      </c>
      <c r="D59" s="21" t="s">
        <v>254</v>
      </c>
      <c r="E59" s="22" t="s">
        <v>255</v>
      </c>
      <c r="F59" s="2" t="s">
        <v>256</v>
      </c>
      <c r="G59" s="2">
        <v>51</v>
      </c>
      <c r="H59" s="22" t="s">
        <v>65</v>
      </c>
      <c r="I59" s="23">
        <v>62310</v>
      </c>
      <c r="J59" s="23">
        <v>14000</v>
      </c>
      <c r="K59" s="23">
        <v>48310</v>
      </c>
      <c r="L59" s="7">
        <v>36233</v>
      </c>
    </row>
    <row r="60" spans="1:12" ht="48">
      <c r="A60" s="3">
        <f t="shared" si="0"/>
        <v>58</v>
      </c>
      <c r="B60" s="2" t="s">
        <v>37</v>
      </c>
      <c r="C60" s="19" t="s">
        <v>257</v>
      </c>
      <c r="D60" s="21" t="s">
        <v>258</v>
      </c>
      <c r="E60" s="2" t="s">
        <v>259</v>
      </c>
      <c r="F60" s="2" t="s">
        <v>260</v>
      </c>
      <c r="G60" s="2">
        <v>51</v>
      </c>
      <c r="H60" s="3" t="s">
        <v>18</v>
      </c>
      <c r="I60" s="44">
        <v>21000</v>
      </c>
      <c r="J60" s="44">
        <v>5400</v>
      </c>
      <c r="K60" s="45">
        <v>15600</v>
      </c>
      <c r="L60" s="7">
        <v>11700</v>
      </c>
    </row>
    <row r="61" spans="1:12" ht="24">
      <c r="A61" s="3">
        <f t="shared" si="0"/>
        <v>59</v>
      </c>
      <c r="B61" s="3" t="s">
        <v>139</v>
      </c>
      <c r="C61" s="28" t="s">
        <v>265</v>
      </c>
      <c r="D61" s="28" t="s">
        <v>266</v>
      </c>
      <c r="E61" s="28" t="s">
        <v>266</v>
      </c>
      <c r="F61" s="28" t="s">
        <v>267</v>
      </c>
      <c r="G61" s="28">
        <v>51</v>
      </c>
      <c r="H61" s="28" t="s">
        <v>18</v>
      </c>
      <c r="I61" s="34">
        <v>17772</v>
      </c>
      <c r="J61" s="35">
        <v>3554.4</v>
      </c>
      <c r="K61" s="34">
        <v>14217.6</v>
      </c>
      <c r="L61" s="6">
        <v>10663</v>
      </c>
    </row>
    <row r="62" spans="1:12" ht="60">
      <c r="A62" s="3">
        <f t="shared" si="0"/>
        <v>60</v>
      </c>
      <c r="B62" s="3" t="s">
        <v>139</v>
      </c>
      <c r="C62" s="28" t="s">
        <v>268</v>
      </c>
      <c r="D62" s="42" t="s">
        <v>269</v>
      </c>
      <c r="E62" s="16" t="s">
        <v>270</v>
      </c>
      <c r="F62" s="16" t="s">
        <v>271</v>
      </c>
      <c r="G62" s="16">
        <v>51</v>
      </c>
      <c r="H62" s="11" t="s">
        <v>18</v>
      </c>
      <c r="I62" s="34">
        <v>85000</v>
      </c>
      <c r="J62" s="35">
        <v>17000</v>
      </c>
      <c r="K62" s="34">
        <v>68000</v>
      </c>
      <c r="L62" s="7">
        <v>51000</v>
      </c>
    </row>
    <row r="63" spans="1:12" ht="60">
      <c r="A63" s="3">
        <f t="shared" si="0"/>
        <v>61</v>
      </c>
      <c r="B63" s="3" t="s">
        <v>13</v>
      </c>
      <c r="C63" s="11" t="s">
        <v>14</v>
      </c>
      <c r="D63" s="16" t="s">
        <v>15</v>
      </c>
      <c r="E63" s="16" t="s">
        <v>16</v>
      </c>
      <c r="F63" s="2" t="s">
        <v>17</v>
      </c>
      <c r="G63" s="2">
        <v>50.5</v>
      </c>
      <c r="H63" s="2" t="s">
        <v>18</v>
      </c>
      <c r="I63" s="17">
        <v>34630</v>
      </c>
      <c r="J63" s="17">
        <v>12100</v>
      </c>
      <c r="K63" s="17">
        <v>22530</v>
      </c>
      <c r="L63" s="47">
        <v>16898</v>
      </c>
    </row>
    <row r="64" spans="1:12" ht="24">
      <c r="A64" s="3">
        <f t="shared" si="0"/>
        <v>62</v>
      </c>
      <c r="B64" s="3" t="s">
        <v>80</v>
      </c>
      <c r="C64" s="11" t="s">
        <v>272</v>
      </c>
      <c r="D64" s="21" t="s">
        <v>273</v>
      </c>
      <c r="E64" s="19" t="s">
        <v>90</v>
      </c>
      <c r="F64" s="19" t="s">
        <v>274</v>
      </c>
      <c r="G64" s="19">
        <v>50</v>
      </c>
      <c r="H64" s="26" t="s">
        <v>42</v>
      </c>
      <c r="I64" s="27">
        <v>95000</v>
      </c>
      <c r="J64" s="27" t="s">
        <v>295</v>
      </c>
      <c r="K64" s="27">
        <v>76000</v>
      </c>
      <c r="L64" s="27">
        <v>57000</v>
      </c>
    </row>
    <row r="65" spans="1:12" ht="60">
      <c r="A65" s="3">
        <f t="shared" si="0"/>
        <v>63</v>
      </c>
      <c r="B65" s="3" t="s">
        <v>101</v>
      </c>
      <c r="C65" s="2" t="s">
        <v>275</v>
      </c>
      <c r="D65" s="30" t="s">
        <v>276</v>
      </c>
      <c r="E65" s="30" t="s">
        <v>104</v>
      </c>
      <c r="F65" s="30" t="s">
        <v>277</v>
      </c>
      <c r="G65" s="31">
        <v>50</v>
      </c>
      <c r="H65" s="2" t="s">
        <v>18</v>
      </c>
      <c r="I65" s="7">
        <v>39000</v>
      </c>
      <c r="J65" s="7">
        <v>12000</v>
      </c>
      <c r="K65" s="7">
        <v>27000</v>
      </c>
      <c r="L65" s="27">
        <f>K65*75%</f>
        <v>20250</v>
      </c>
    </row>
    <row r="66" spans="1:12" ht="60">
      <c r="A66" s="3">
        <f t="shared" si="0"/>
        <v>64</v>
      </c>
      <c r="B66" s="2" t="s">
        <v>44</v>
      </c>
      <c r="C66" s="12" t="s">
        <v>278</v>
      </c>
      <c r="D66" s="13" t="s">
        <v>279</v>
      </c>
      <c r="E66" s="13" t="s">
        <v>280</v>
      </c>
      <c r="F66" s="13" t="s">
        <v>281</v>
      </c>
      <c r="G66" s="13">
        <v>50</v>
      </c>
      <c r="H66" s="13" t="s">
        <v>18</v>
      </c>
      <c r="I66" s="15">
        <v>20200</v>
      </c>
      <c r="J66" s="15">
        <v>4126</v>
      </c>
      <c r="K66" s="15">
        <v>16074</v>
      </c>
      <c r="L66" s="27">
        <v>12056</v>
      </c>
    </row>
    <row r="67" spans="1:12" ht="48">
      <c r="A67" s="3">
        <f t="shared" si="0"/>
        <v>65</v>
      </c>
      <c r="B67" s="3" t="s">
        <v>96</v>
      </c>
      <c r="C67" s="11" t="s">
        <v>282</v>
      </c>
      <c r="D67" s="16" t="s">
        <v>283</v>
      </c>
      <c r="E67" s="16" t="s">
        <v>284</v>
      </c>
      <c r="F67" s="16" t="s">
        <v>285</v>
      </c>
      <c r="G67" s="16">
        <v>50</v>
      </c>
      <c r="H67" s="3" t="s">
        <v>42</v>
      </c>
      <c r="I67" s="29">
        <v>50000</v>
      </c>
      <c r="J67" s="29">
        <v>10000</v>
      </c>
      <c r="K67" s="29">
        <v>40000</v>
      </c>
      <c r="L67" s="27">
        <f>K67*75%</f>
        <v>30000</v>
      </c>
    </row>
    <row r="68" spans="1:12" ht="48">
      <c r="A68" s="3">
        <f>ROW(A66)</f>
        <v>66</v>
      </c>
      <c r="B68" s="3" t="s">
        <v>60</v>
      </c>
      <c r="C68" s="18" t="s">
        <v>61</v>
      </c>
      <c r="D68" s="19" t="s">
        <v>286</v>
      </c>
      <c r="E68" s="19" t="s">
        <v>287</v>
      </c>
      <c r="F68" s="19" t="s">
        <v>288</v>
      </c>
      <c r="G68" s="19">
        <v>50</v>
      </c>
      <c r="H68" s="19" t="s">
        <v>24</v>
      </c>
      <c r="I68" s="20">
        <v>105650</v>
      </c>
      <c r="J68" s="20">
        <v>33000</v>
      </c>
      <c r="K68" s="20">
        <v>72650</v>
      </c>
      <c r="L68" s="27">
        <v>54488</v>
      </c>
    </row>
    <row r="69" spans="1:12" ht="48">
      <c r="A69" s="3">
        <f>ROW(A67)</f>
        <v>67</v>
      </c>
      <c r="B69" s="46" t="s">
        <v>38</v>
      </c>
      <c r="C69" s="26" t="s">
        <v>289</v>
      </c>
      <c r="D69" s="21" t="s">
        <v>303</v>
      </c>
      <c r="E69" s="21" t="s">
        <v>290</v>
      </c>
      <c r="F69" s="21" t="s">
        <v>291</v>
      </c>
      <c r="G69" s="21">
        <v>50</v>
      </c>
      <c r="H69" s="21" t="s">
        <v>42</v>
      </c>
      <c r="I69" s="6">
        <v>130000</v>
      </c>
      <c r="J69" s="6">
        <v>30000</v>
      </c>
      <c r="K69" s="6">
        <v>100000</v>
      </c>
      <c r="L69" s="27">
        <f>K69*75%</f>
        <v>75000</v>
      </c>
    </row>
    <row r="70" spans="1:12" ht="36">
      <c r="A70" s="3">
        <f>ROW(A68)</f>
        <v>68</v>
      </c>
      <c r="B70" s="3" t="s">
        <v>80</v>
      </c>
      <c r="C70" s="11" t="s">
        <v>304</v>
      </c>
      <c r="D70" s="21" t="s">
        <v>305</v>
      </c>
      <c r="E70" s="19" t="s">
        <v>306</v>
      </c>
      <c r="F70" s="19" t="s">
        <v>307</v>
      </c>
      <c r="G70" s="19">
        <v>50</v>
      </c>
      <c r="H70" s="26" t="s">
        <v>24</v>
      </c>
      <c r="I70" s="27">
        <v>125000</v>
      </c>
      <c r="J70" s="27">
        <v>100000</v>
      </c>
      <c r="K70" s="27">
        <v>25000</v>
      </c>
      <c r="L70" s="27">
        <f>K70*75%</f>
        <v>18750</v>
      </c>
    </row>
    <row r="71" spans="1:12" ht="60">
      <c r="A71" s="3">
        <f>ROW(A69)</f>
        <v>69</v>
      </c>
      <c r="B71" s="3" t="s">
        <v>80</v>
      </c>
      <c r="C71" s="11" t="s">
        <v>272</v>
      </c>
      <c r="D71" s="21" t="s">
        <v>310</v>
      </c>
      <c r="E71" s="19" t="s">
        <v>308</v>
      </c>
      <c r="F71" s="19" t="s">
        <v>309</v>
      </c>
      <c r="G71" s="19">
        <v>50</v>
      </c>
      <c r="H71" s="26" t="s">
        <v>18</v>
      </c>
      <c r="I71" s="27">
        <v>22500</v>
      </c>
      <c r="J71" s="27">
        <v>4500</v>
      </c>
      <c r="K71" s="27">
        <v>18000</v>
      </c>
      <c r="L71" s="27">
        <v>13500</v>
      </c>
    </row>
    <row r="72" spans="1:12" ht="15">
      <c r="A72" s="3"/>
      <c r="B72" s="3"/>
      <c r="C72" s="3"/>
      <c r="D72" s="3"/>
      <c r="E72" s="3"/>
      <c r="F72" s="3"/>
      <c r="G72" s="3"/>
      <c r="H72" s="3"/>
      <c r="I72" s="32"/>
      <c r="J72" s="32"/>
      <c r="K72" s="32"/>
      <c r="L72" s="32">
        <f>SUM(L3:L71)</f>
        <v>2805033</v>
      </c>
    </row>
  </sheetData>
  <sheetProtection/>
  <mergeCells count="1">
    <mergeCell ref="A1:M1"/>
  </mergeCells>
  <dataValidations count="5">
    <dataValidation type="list" showInputMessage="1" showErrorMessage="1" sqref="H62:H66">
      <formula1>$C$20:$C$22</formula1>
      <formula2>0</formula2>
    </dataValidation>
    <dataValidation type="list" showInputMessage="1" showErrorMessage="1" sqref="H63 H3:H6 H7:H10">
      <formula1>Arkusz1!#REF!</formula1>
      <formula2>0</formula2>
    </dataValidation>
    <dataValidation type="list" showInputMessage="1" showErrorMessage="1" sqref="H42 H16 H18:H20 H11:H14">
      <formula1>$C$15:$C$42</formula1>
    </dataValidation>
    <dataValidation type="list" showInputMessage="1" showErrorMessage="1" sqref="H33:H41">
      <formula1>$C$15:$C$42</formula1>
      <formula2>0</formula2>
    </dataValidation>
    <dataValidation type="list" operator="equal" showInputMessage="1" showErrorMessage="1" sqref="H61 H53:H60">
      <formula1>$C$18:$C$19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Wyrzykowska</dc:creator>
  <cp:keywords/>
  <dc:description/>
  <cp:lastModifiedBy>Emilia Wyrzykowska</cp:lastModifiedBy>
  <cp:lastPrinted>2024-05-29T10:56:12Z</cp:lastPrinted>
  <dcterms:created xsi:type="dcterms:W3CDTF">2024-05-28T10:53:10Z</dcterms:created>
  <dcterms:modified xsi:type="dcterms:W3CDTF">2024-06-27T07:00:57Z</dcterms:modified>
  <cp:category/>
  <cp:version/>
  <cp:contentType/>
  <cp:contentStatus/>
</cp:coreProperties>
</file>