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istalacje elektryczne" sheetId="2" r:id="rId1"/>
  </sheets>
  <externalReferences>
    <externalReference r:id="rId2"/>
  </externalReferences>
  <definedNames>
    <definedName name="_xlnm.Print_Area" localSheetId="0">'istalacje elektryczne'!$A$1:$H$28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E17" i="2"/>
  <c r="F17" i="2"/>
  <c r="G16" i="2" l="1"/>
  <c r="F16" i="2"/>
  <c r="D14" i="2"/>
  <c r="F13" i="2"/>
  <c r="E13" i="2"/>
  <c r="F9" i="2"/>
  <c r="F7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8" i="2"/>
</calcChain>
</file>

<file path=xl/sharedStrings.xml><?xml version="1.0" encoding="utf-8"?>
<sst xmlns="http://schemas.openxmlformats.org/spreadsheetml/2006/main" count="28" uniqueCount="25">
  <si>
    <t>l.p.</t>
  </si>
  <si>
    <t>adres</t>
  </si>
  <si>
    <t xml:space="preserve">rodzaj budynku </t>
  </si>
  <si>
    <t>Częstochowa 
ul. Dmoskiego</t>
  </si>
  <si>
    <t>Rząsawa 
ul. Meliorantów 1</t>
  </si>
  <si>
    <t>Koziegłowy 
ul Warszawska 26</t>
  </si>
  <si>
    <t>TN-S</t>
  </si>
  <si>
    <t>TT</t>
  </si>
  <si>
    <t>badanie skuteczności samoczynnego wyłączenia przy użyciu RCD</t>
  </si>
  <si>
    <t>RCD</t>
  </si>
  <si>
    <t>badanie zabezpieczenia różnicopradowych</t>
  </si>
  <si>
    <t>Badanie ochrony przed porażeniem przez samoczynne wyłączenie</t>
  </si>
  <si>
    <t>Badanie STANU INSTALACJI ODGROMOWEJ I UZIOMÓW</t>
  </si>
  <si>
    <t>Badanie rezystancji izolacji obwodów</t>
  </si>
  <si>
    <t xml:space="preserve">OUA Ożarowice
 ul Grzybowa </t>
  </si>
  <si>
    <t>Wiata magazynowa</t>
  </si>
  <si>
    <t>Magazyn soli</t>
  </si>
  <si>
    <t>OUA Lgota</t>
  </si>
  <si>
    <t>Budynek administracyjno-socjalny</t>
  </si>
  <si>
    <t>Budynek warsztatowo-garażowy</t>
  </si>
  <si>
    <t xml:space="preserve">Wiata </t>
  </si>
  <si>
    <t>Budynek biurowo-socjalny (GD04Z11/00100109)</t>
  </si>
  <si>
    <t>Instalacje odgromowe:
1.Budynek administracyjno-socjalny
- złącze kontrolne instalacji odgromowej – 8 szt.
- maszt odgromowy – 5 szt.
2.Budynek warsztatowo-garażowy
- złącze kontrolne instalacji odgromowej – 14 szt.
- maszt odgromowy – 10 szt.
3. Wiata
- maszt ogromowy - 1 szt.
4. Magazyn soli:
- masz ogromowy - 3 szt.</t>
  </si>
  <si>
    <t xml:space="preserve">Ilość gniazdek elektrycznych:
1. Budynek administracyjno-socjalny: piętro: 113 szt., parter: 70 szt.
2. Budynek warsztatowo-garażowy: 45 szt.
3. Wiata: 1 szt.
4. Magazyn soli: 8 szt.
</t>
  </si>
  <si>
    <t>Załącznik nr 7 Ilość istalacji eletrycznych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</si>
</sst>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wychowaniec\Desktop\OLD\REMONT%20ZAPLECZ%20-%202013\karta_przegladow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cena-szacunek"/>
      <sheetName val="bud_1"/>
      <sheetName val="bud_2"/>
      <sheetName val="bud_3"/>
      <sheetName val="bud_4"/>
      <sheetName val="bud_5"/>
      <sheetName val="bud_6"/>
      <sheetName val="bud_7"/>
      <sheetName val="bud_8"/>
      <sheetName val="bud_9"/>
      <sheetName val="bud_10"/>
      <sheetName val="bud_11"/>
      <sheetName val="bud_12"/>
      <sheetName val="bud_13"/>
      <sheetName val="bud_14"/>
      <sheetName val="bud_15"/>
      <sheetName val="bud_16"/>
      <sheetName val="bud_17"/>
      <sheetName val="Arkusz3"/>
    </sheetNames>
    <sheetDataSet>
      <sheetData sheetId="0" refreshError="1"/>
      <sheetData sheetId="1" refreshError="1">
        <row r="5">
          <cell r="C5" t="str">
            <v>BUDYNEK BIUROWY (145/0039/1)</v>
          </cell>
        </row>
      </sheetData>
      <sheetData sheetId="2" refreshError="1">
        <row r="5">
          <cell r="C5" t="str">
            <v>BUDYNEK PORTIERNI ( 195/0121/1)</v>
          </cell>
        </row>
      </sheetData>
      <sheetData sheetId="3" refreshError="1">
        <row r="5">
          <cell r="C5" t="str">
            <v>BUDYNEK DYSPOZYTORNI (195/0123/1)</v>
          </cell>
        </row>
      </sheetData>
      <sheetData sheetId="4" refreshError="1">
        <row r="5">
          <cell r="C5" t="str">
            <v>BUDYNEK GARAŻY (181/0093/1)</v>
          </cell>
        </row>
      </sheetData>
      <sheetData sheetId="5" refreshError="1">
        <row r="5">
          <cell r="C5" t="str">
            <v>MAGAZYN SOLI (104/0085/1)</v>
          </cell>
        </row>
      </sheetData>
      <sheetData sheetId="6" refreshError="1">
        <row r="5">
          <cell r="C5" t="str">
            <v>BUDYNEK BIUROWY (149/0045/1)</v>
          </cell>
        </row>
      </sheetData>
      <sheetData sheetId="7" refreshError="1">
        <row r="5">
          <cell r="C5" t="str">
            <v>GARAŻ (Blaszany 102/0004/1)</v>
          </cell>
        </row>
      </sheetData>
      <sheetData sheetId="8" refreshError="1">
        <row r="5">
          <cell r="C5" t="str">
            <v>MAGAZYN STALOWY (291/0001/1)</v>
          </cell>
        </row>
      </sheetData>
      <sheetData sheetId="9" refreshError="1">
        <row r="5">
          <cell r="C5" t="str">
            <v xml:space="preserve">PORTIERNIA (Kontener 109/0015/1 </v>
          </cell>
        </row>
      </sheetData>
      <sheetData sheetId="10" refreshError="1"/>
      <sheetData sheetId="11" refreshError="1"/>
      <sheetData sheetId="12" refreshError="1">
        <row r="5">
          <cell r="C5" t="str">
            <v>WIATA ŻELBETOWA GARAŻE (139/0028/1)</v>
          </cell>
        </row>
      </sheetData>
      <sheetData sheetId="13" refreshError="1">
        <row r="5">
          <cell r="C5" t="str">
            <v>MAGAZYN SOLI (139/0038/1)</v>
          </cell>
        </row>
      </sheetData>
      <sheetData sheetId="14" refreshError="1">
        <row r="5">
          <cell r="C5" t="str">
            <v>MAGAZYN WIATA (stalowy 181/0092/1)</v>
          </cell>
        </row>
      </sheetData>
      <sheetData sheetId="15" refreshError="1">
        <row r="5">
          <cell r="C5" t="str">
            <v>BUDYNEK BIUROWY ( kontenery 806/0014 do 0018/1)</v>
          </cell>
        </row>
      </sheetData>
      <sheetData sheetId="16" refreshError="1">
        <row r="5">
          <cell r="C5" t="str">
            <v>BUDYNEK SOCJALNY (kontenery 194/0117/1)</v>
          </cell>
        </row>
      </sheetData>
      <sheetData sheetId="17" refreshError="1">
        <row r="5">
          <cell r="C5" t="str">
            <v>BUDYNEK PORTIERNI (195/0122/1)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zoomScaleNormal="100" workbookViewId="0">
      <selection activeCell="C4" sqref="C4"/>
    </sheetView>
  </sheetViews>
  <sheetFormatPr defaultRowHeight="15" x14ac:dyDescent="0.25"/>
  <cols>
    <col min="1" max="1" width="3.85546875" style="4" customWidth="1"/>
    <col min="2" max="2" width="17" style="4" customWidth="1"/>
    <col min="3" max="3" width="45" style="4" customWidth="1"/>
    <col min="4" max="5" width="14.42578125" style="4" customWidth="1"/>
    <col min="6" max="7" width="13" style="4" customWidth="1"/>
    <col min="8" max="8" width="17.42578125" style="4" bestFit="1" customWidth="1"/>
    <col min="9" max="11" width="13" style="4" customWidth="1"/>
    <col min="12" max="12" width="14.42578125" style="4" customWidth="1"/>
    <col min="13" max="14" width="13" style="4" customWidth="1"/>
    <col min="15" max="15" width="15.5703125" style="4" customWidth="1"/>
    <col min="16" max="16" width="16.42578125" style="4" customWidth="1"/>
    <col min="17" max="17" width="16.7109375" style="4" customWidth="1"/>
    <col min="18" max="18" width="17" style="4" customWidth="1"/>
    <col min="19" max="20" width="14.85546875" style="4" customWidth="1"/>
    <col min="21" max="21" width="18.5703125" style="4" customWidth="1"/>
    <col min="22" max="22" width="17.85546875" style="4" customWidth="1"/>
    <col min="23" max="23" width="14.42578125" style="4" customWidth="1"/>
    <col min="24" max="24" width="18" style="4" customWidth="1"/>
    <col min="25" max="25" width="12.28515625" style="4" customWidth="1"/>
    <col min="26" max="26" width="15.28515625" style="4" customWidth="1"/>
    <col min="27" max="16384" width="9.140625" style="4"/>
  </cols>
  <sheetData>
    <row r="1" spans="1:26" ht="28.5" customHeight="1" x14ac:dyDescent="0.25">
      <c r="A1" s="20" t="s">
        <v>24</v>
      </c>
      <c r="B1" s="21"/>
      <c r="C1" s="21"/>
      <c r="D1" s="21"/>
      <c r="E1" s="21"/>
      <c r="F1" s="21"/>
      <c r="G1" s="21"/>
      <c r="H1" s="21"/>
    </row>
    <row r="2" spans="1:26" ht="90" x14ac:dyDescent="0.25">
      <c r="A2" s="1" t="s">
        <v>0</v>
      </c>
      <c r="B2" s="1" t="s">
        <v>1</v>
      </c>
      <c r="C2" s="1" t="s">
        <v>2</v>
      </c>
      <c r="D2" s="1" t="s">
        <v>12</v>
      </c>
      <c r="E2" s="2" t="s">
        <v>11</v>
      </c>
      <c r="F2" s="1" t="s">
        <v>13</v>
      </c>
      <c r="G2" s="2" t="s">
        <v>8</v>
      </c>
      <c r="H2" s="2" t="s">
        <v>10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Y2" s="3"/>
      <c r="Z2" s="3"/>
    </row>
    <row r="3" spans="1:26" ht="30" customHeight="1" x14ac:dyDescent="0.25">
      <c r="A3" s="1"/>
      <c r="B3" s="1"/>
      <c r="C3" s="1"/>
      <c r="D3" s="5"/>
      <c r="E3" s="2" t="s">
        <v>7</v>
      </c>
      <c r="F3" s="1" t="s">
        <v>6</v>
      </c>
      <c r="G3" s="2" t="s">
        <v>9</v>
      </c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Y3" s="3"/>
      <c r="Z3" s="3"/>
    </row>
    <row r="4" spans="1:26" ht="30" customHeight="1" x14ac:dyDescent="0.25">
      <c r="A4" s="5">
        <v>1</v>
      </c>
      <c r="B4" s="22" t="s">
        <v>3</v>
      </c>
      <c r="C4" s="7" t="str">
        <f>[1]bud_1!C5</f>
        <v>BUDYNEK BIUROWY (145/0039/1)</v>
      </c>
      <c r="D4" s="5">
        <v>7</v>
      </c>
      <c r="E4" s="5"/>
      <c r="F4" s="5">
        <v>75</v>
      </c>
      <c r="G4" s="5">
        <v>48</v>
      </c>
      <c r="H4" s="5">
        <v>1</v>
      </c>
      <c r="I4" s="3"/>
      <c r="J4" s="9"/>
      <c r="K4" s="3"/>
      <c r="L4" s="9"/>
      <c r="M4" s="3"/>
      <c r="N4" s="9"/>
      <c r="O4" s="9"/>
      <c r="P4" s="3"/>
      <c r="Q4" s="3"/>
      <c r="R4" s="9"/>
    </row>
    <row r="5" spans="1:26" ht="30" customHeight="1" x14ac:dyDescent="0.25">
      <c r="A5" s="5">
        <v>2</v>
      </c>
      <c r="B5" s="22"/>
      <c r="C5" s="7" t="str">
        <f>[1]bud_2!C5</f>
        <v>BUDYNEK PORTIERNI ( 195/0121/1)</v>
      </c>
      <c r="D5" s="23">
        <v>8</v>
      </c>
      <c r="E5" s="23"/>
      <c r="F5" s="23">
        <v>26</v>
      </c>
      <c r="G5" s="23"/>
      <c r="H5" s="23"/>
      <c r="I5" s="3"/>
      <c r="J5" s="9"/>
      <c r="K5" s="3"/>
      <c r="L5" s="9"/>
      <c r="M5" s="3"/>
      <c r="N5" s="9"/>
      <c r="O5" s="9"/>
      <c r="P5" s="3"/>
      <c r="Q5" s="3"/>
      <c r="R5" s="9"/>
    </row>
    <row r="6" spans="1:26" ht="30" customHeight="1" x14ac:dyDescent="0.25">
      <c r="A6" s="5">
        <v>3</v>
      </c>
      <c r="B6" s="22"/>
      <c r="C6" s="7" t="str">
        <f>[1]bud_3!C5</f>
        <v>BUDYNEK DYSPOZYTORNI (195/0123/1)</v>
      </c>
      <c r="D6" s="24"/>
      <c r="E6" s="24"/>
      <c r="F6" s="24"/>
      <c r="G6" s="24"/>
      <c r="H6" s="24"/>
      <c r="I6" s="3"/>
      <c r="J6" s="9"/>
      <c r="K6" s="3"/>
      <c r="L6" s="9"/>
      <c r="M6" s="3"/>
      <c r="N6" s="9"/>
      <c r="O6" s="9"/>
      <c r="P6" s="3"/>
      <c r="Q6" s="3"/>
      <c r="R6" s="9"/>
    </row>
    <row r="7" spans="1:26" ht="30" customHeight="1" x14ac:dyDescent="0.25">
      <c r="A7" s="5">
        <v>4</v>
      </c>
      <c r="B7" s="22" t="s">
        <v>4</v>
      </c>
      <c r="C7" s="7" t="str">
        <f>[1]bud_4!C5</f>
        <v>BUDYNEK GARAŻY (181/0093/1)</v>
      </c>
      <c r="D7" s="5">
        <v>12</v>
      </c>
      <c r="E7" s="5"/>
      <c r="F7" s="5">
        <f>16+7+3+2+6+5+6+3+2</f>
        <v>50</v>
      </c>
      <c r="G7" s="5"/>
      <c r="H7" s="5"/>
      <c r="I7" s="3"/>
      <c r="J7" s="9"/>
      <c r="K7" s="3"/>
      <c r="L7" s="9"/>
      <c r="M7" s="3"/>
      <c r="N7" s="9"/>
      <c r="O7" s="9"/>
      <c r="P7" s="3"/>
      <c r="Q7" s="3"/>
      <c r="R7" s="9"/>
    </row>
    <row r="8" spans="1:26" ht="30" customHeight="1" x14ac:dyDescent="0.25">
      <c r="A8" s="5">
        <v>5</v>
      </c>
      <c r="B8" s="22"/>
      <c r="C8" s="7" t="str">
        <f>[1]bud_5!C5</f>
        <v>MAGAZYN SOLI (104/0085/1)</v>
      </c>
      <c r="D8" s="5">
        <v>8</v>
      </c>
      <c r="E8" s="5"/>
      <c r="F8" s="5">
        <v>7</v>
      </c>
      <c r="G8" s="5">
        <v>5</v>
      </c>
      <c r="H8" s="5">
        <v>1</v>
      </c>
      <c r="I8" s="3"/>
      <c r="J8" s="9"/>
      <c r="K8" s="3"/>
      <c r="L8" s="9"/>
      <c r="M8" s="3"/>
      <c r="N8" s="9"/>
      <c r="O8" s="9"/>
      <c r="P8" s="3"/>
      <c r="Q8" s="3"/>
      <c r="R8" s="9"/>
    </row>
    <row r="9" spans="1:26" ht="30" customHeight="1" x14ac:dyDescent="0.25">
      <c r="A9" s="5">
        <v>6</v>
      </c>
      <c r="B9" s="22"/>
      <c r="C9" s="7" t="str">
        <f>[1]bud_6!C5</f>
        <v>BUDYNEK BIUROWY (149/0045/1)</v>
      </c>
      <c r="D9" s="5">
        <v>17</v>
      </c>
      <c r="E9" s="5"/>
      <c r="F9" s="5">
        <f>21+3+4+2+3+2+3+5+3+2+3+3+2+1+1+3+2+4+1+2+3</f>
        <v>73</v>
      </c>
      <c r="G9" s="5"/>
      <c r="H9" s="5"/>
      <c r="I9" s="3"/>
      <c r="J9" s="9"/>
      <c r="K9" s="3"/>
      <c r="L9" s="9"/>
      <c r="M9" s="3"/>
      <c r="N9" s="9"/>
      <c r="O9" s="9"/>
      <c r="P9" s="3"/>
      <c r="Q9" s="3"/>
      <c r="R9" s="9"/>
    </row>
    <row r="10" spans="1:26" ht="30" customHeight="1" x14ac:dyDescent="0.25">
      <c r="A10" s="5">
        <v>7</v>
      </c>
      <c r="B10" s="22"/>
      <c r="C10" s="8" t="str">
        <f>[1]bud_7!C5</f>
        <v>GARAŻ (Blaszany 102/0004/1)</v>
      </c>
      <c r="D10" s="5">
        <v>8</v>
      </c>
      <c r="E10" s="5"/>
      <c r="F10" s="5">
        <v>3</v>
      </c>
      <c r="G10" s="5">
        <v>4</v>
      </c>
      <c r="H10" s="5">
        <v>1</v>
      </c>
      <c r="I10" s="3"/>
      <c r="J10" s="9"/>
      <c r="K10" s="3"/>
      <c r="L10" s="9"/>
      <c r="M10" s="3"/>
      <c r="N10" s="9"/>
      <c r="O10" s="9"/>
      <c r="P10" s="3"/>
      <c r="Q10" s="3"/>
      <c r="R10" s="9"/>
    </row>
    <row r="11" spans="1:26" ht="30" customHeight="1" x14ac:dyDescent="0.25">
      <c r="A11" s="5">
        <v>8</v>
      </c>
      <c r="B11" s="22"/>
      <c r="C11" s="7" t="str">
        <f>[1]bud_8!C5</f>
        <v>MAGAZYN STALOWY (291/0001/1)</v>
      </c>
      <c r="D11" s="5">
        <v>12</v>
      </c>
      <c r="E11" s="5"/>
      <c r="F11" s="5"/>
      <c r="G11" s="5"/>
      <c r="H11" s="5"/>
      <c r="I11" s="3"/>
      <c r="J11" s="9"/>
      <c r="K11" s="3"/>
      <c r="L11" s="9"/>
      <c r="M11" s="3"/>
      <c r="N11" s="9"/>
      <c r="O11" s="9"/>
      <c r="P11" s="3"/>
      <c r="Q11" s="3"/>
      <c r="R11" s="9"/>
    </row>
    <row r="12" spans="1:26" s="12" customFormat="1" ht="30" customHeight="1" x14ac:dyDescent="0.25">
      <c r="A12" s="6">
        <v>9</v>
      </c>
      <c r="B12" s="22"/>
      <c r="C12" s="7" t="str">
        <f>[1]bud_9!C5</f>
        <v xml:space="preserve">PORTIERNIA (Kontener 109/0015/1 </v>
      </c>
      <c r="D12" s="5">
        <v>1</v>
      </c>
      <c r="E12" s="5"/>
      <c r="F12" s="5">
        <v>4</v>
      </c>
      <c r="G12" s="5">
        <v>4</v>
      </c>
      <c r="H12" s="5">
        <v>1</v>
      </c>
      <c r="I12" s="3"/>
      <c r="J12" s="9"/>
      <c r="K12" s="3"/>
      <c r="L12" s="9"/>
      <c r="M12" s="3"/>
      <c r="N12" s="9"/>
      <c r="O12" s="9"/>
      <c r="P12" s="3"/>
      <c r="Q12" s="3"/>
      <c r="R12" s="9"/>
      <c r="S12" s="4"/>
      <c r="T12" s="4"/>
      <c r="U12" s="4"/>
      <c r="V12" s="4"/>
      <c r="Y12" s="4"/>
      <c r="Z12" s="4"/>
    </row>
    <row r="13" spans="1:26" s="12" customFormat="1" ht="30" customHeight="1" x14ac:dyDescent="0.25">
      <c r="A13" s="6">
        <v>12</v>
      </c>
      <c r="B13" s="25" t="s">
        <v>5</v>
      </c>
      <c r="C13" s="7" t="str">
        <f>[1]bud_12!C5</f>
        <v>WIATA ŻELBETOWA GARAŻE (139/0028/1)</v>
      </c>
      <c r="D13" s="5">
        <v>12</v>
      </c>
      <c r="E13" s="5">
        <f>13+5+8</f>
        <v>26</v>
      </c>
      <c r="F13" s="5">
        <f>5+3+6</f>
        <v>14</v>
      </c>
      <c r="G13" s="5"/>
      <c r="H13" s="5"/>
      <c r="I13" s="3"/>
      <c r="J13" s="9"/>
      <c r="K13" s="3"/>
      <c r="L13" s="9"/>
      <c r="M13" s="3"/>
      <c r="N13" s="9"/>
      <c r="O13" s="3"/>
      <c r="P13" s="9"/>
      <c r="Q13" s="9"/>
      <c r="R13" s="3"/>
      <c r="S13" s="4"/>
      <c r="T13" s="4"/>
      <c r="U13" s="4"/>
      <c r="V13" s="4"/>
      <c r="Y13" s="4"/>
      <c r="Z13" s="4"/>
    </row>
    <row r="14" spans="1:26" s="12" customFormat="1" ht="30" customHeight="1" x14ac:dyDescent="0.25">
      <c r="A14" s="6">
        <v>13</v>
      </c>
      <c r="B14" s="26"/>
      <c r="C14" s="7" t="str">
        <f>[1]bud_13!C5</f>
        <v>MAGAZYN SOLI (139/0038/1)</v>
      </c>
      <c r="D14" s="5">
        <f>12</f>
        <v>12</v>
      </c>
      <c r="E14" s="5">
        <v>2</v>
      </c>
      <c r="F14" s="5">
        <v>6</v>
      </c>
      <c r="G14" s="5"/>
      <c r="H14" s="5"/>
      <c r="I14" s="3"/>
      <c r="J14" s="9"/>
      <c r="K14" s="3"/>
      <c r="L14" s="9"/>
      <c r="M14" s="3"/>
      <c r="N14" s="9"/>
      <c r="O14" s="3"/>
      <c r="P14" s="9"/>
      <c r="Q14" s="9"/>
      <c r="R14" s="3"/>
      <c r="S14" s="4"/>
      <c r="T14" s="4"/>
      <c r="U14" s="4"/>
      <c r="V14" s="4"/>
      <c r="Y14" s="4"/>
      <c r="Z14" s="4"/>
    </row>
    <row r="15" spans="1:26" s="12" customFormat="1" ht="30" customHeight="1" x14ac:dyDescent="0.25">
      <c r="A15" s="6">
        <v>14</v>
      </c>
      <c r="B15" s="26"/>
      <c r="C15" s="7" t="str">
        <f>[1]bud_14!C5</f>
        <v>MAGAZYN WIATA (stalowy 181/0092/1)</v>
      </c>
      <c r="D15" s="5"/>
      <c r="E15" s="5">
        <v>6</v>
      </c>
      <c r="F15" s="5"/>
      <c r="G15" s="5"/>
      <c r="H15" s="5"/>
      <c r="I15" s="3"/>
      <c r="J15" s="9"/>
      <c r="K15" s="3"/>
      <c r="L15" s="9"/>
      <c r="M15" s="3"/>
      <c r="N15" s="9"/>
      <c r="O15" s="3"/>
      <c r="P15" s="9"/>
      <c r="Q15" s="9"/>
      <c r="R15" s="3"/>
      <c r="S15" s="4"/>
      <c r="T15" s="4"/>
      <c r="U15" s="4"/>
      <c r="V15" s="4"/>
      <c r="Y15" s="4"/>
      <c r="Z15" s="4"/>
    </row>
    <row r="16" spans="1:26" s="12" customFormat="1" ht="30" customHeight="1" x14ac:dyDescent="0.25">
      <c r="A16" s="6">
        <v>15</v>
      </c>
      <c r="B16" s="26"/>
      <c r="C16" s="2" t="str">
        <f>[1]bud_15!C5</f>
        <v>BUDYNEK BIUROWY ( kontenery 806/0014 do 0018/1)</v>
      </c>
      <c r="D16" s="5"/>
      <c r="E16" s="5"/>
      <c r="F16" s="5">
        <f>8+6+5+7+5</f>
        <v>31</v>
      </c>
      <c r="G16" s="5">
        <f>5+5+5+3+6+2+6+2+5</f>
        <v>39</v>
      </c>
      <c r="H16" s="5">
        <v>5</v>
      </c>
      <c r="I16" s="3"/>
      <c r="J16" s="9"/>
      <c r="K16" s="3"/>
      <c r="L16" s="9"/>
      <c r="M16" s="3"/>
      <c r="N16" s="9"/>
      <c r="O16" s="3"/>
      <c r="P16" s="9"/>
      <c r="Q16" s="9"/>
      <c r="R16" s="3"/>
      <c r="S16" s="4"/>
      <c r="T16" s="4"/>
      <c r="U16" s="4"/>
      <c r="V16" s="4"/>
      <c r="Y16" s="4"/>
      <c r="Z16" s="4"/>
    </row>
    <row r="17" spans="1:27" s="12" customFormat="1" ht="30" customHeight="1" x14ac:dyDescent="0.25">
      <c r="A17" s="6">
        <v>16</v>
      </c>
      <c r="B17" s="26"/>
      <c r="C17" s="7" t="str">
        <f>[1]bud_16!C5</f>
        <v>BUDYNEK SOCJALNY (kontenery 194/0117/1)</v>
      </c>
      <c r="D17" s="5"/>
      <c r="E17" s="5">
        <f>1+9+7+5+4+2+3+4+3+3</f>
        <v>41</v>
      </c>
      <c r="F17" s="5">
        <f>9+3+16</f>
        <v>28</v>
      </c>
      <c r="G17" s="5"/>
      <c r="H17" s="5"/>
      <c r="I17" s="3"/>
      <c r="J17" s="9"/>
      <c r="K17" s="3"/>
      <c r="L17" s="9"/>
      <c r="M17" s="3"/>
      <c r="N17" s="9"/>
      <c r="O17" s="3"/>
      <c r="P17" s="9"/>
      <c r="Q17" s="9"/>
      <c r="R17" s="3"/>
      <c r="S17" s="4"/>
      <c r="T17" s="4"/>
      <c r="U17" s="4"/>
      <c r="V17" s="4"/>
      <c r="Y17" s="4"/>
      <c r="Z17" s="4"/>
    </row>
    <row r="18" spans="1:27" ht="30" customHeight="1" x14ac:dyDescent="0.25">
      <c r="A18" s="5">
        <v>17</v>
      </c>
      <c r="B18" s="26"/>
      <c r="C18" s="7" t="str">
        <f>[1]bud_17!C5</f>
        <v>BUDYNEK PORTIERNI (195/0122/1)</v>
      </c>
      <c r="D18" s="5"/>
      <c r="E18" s="5">
        <v>8</v>
      </c>
      <c r="F18" s="5">
        <v>8</v>
      </c>
      <c r="G18" s="5"/>
      <c r="H18" s="5"/>
      <c r="I18" s="3"/>
      <c r="J18" s="9"/>
      <c r="K18" s="3"/>
      <c r="L18" s="9"/>
      <c r="M18" s="3"/>
      <c r="N18" s="9"/>
      <c r="O18" s="3"/>
      <c r="P18" s="9"/>
      <c r="Q18" s="9"/>
      <c r="R18" s="3"/>
    </row>
    <row r="19" spans="1:27" ht="30" customHeight="1" thickBot="1" x14ac:dyDescent="0.3">
      <c r="A19" s="6">
        <v>18</v>
      </c>
      <c r="B19" s="27"/>
      <c r="C19" s="15" t="s">
        <v>21</v>
      </c>
      <c r="D19" s="29"/>
      <c r="E19" s="30"/>
      <c r="F19" s="30"/>
      <c r="G19" s="30"/>
      <c r="H19" s="31"/>
      <c r="I19" s="3"/>
      <c r="J19" s="9"/>
      <c r="K19" s="3"/>
      <c r="L19" s="9"/>
      <c r="M19" s="3"/>
      <c r="N19" s="9"/>
      <c r="O19" s="3"/>
      <c r="P19" s="9"/>
      <c r="Q19" s="9"/>
      <c r="R19" s="3"/>
    </row>
    <row r="20" spans="1:27" ht="30" customHeight="1" x14ac:dyDescent="0.25">
      <c r="A20" s="5">
        <v>19</v>
      </c>
      <c r="B20" s="25" t="s">
        <v>14</v>
      </c>
      <c r="C20" s="7" t="s">
        <v>18</v>
      </c>
      <c r="D20" s="32" t="s">
        <v>22</v>
      </c>
      <c r="E20" s="33"/>
      <c r="F20" s="33"/>
      <c r="G20" s="33" t="s">
        <v>23</v>
      </c>
      <c r="H20" s="38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0"/>
      <c r="U20" s="10"/>
      <c r="V20" s="10"/>
      <c r="W20" s="10"/>
      <c r="Z20" s="11"/>
      <c r="AA20" s="11"/>
    </row>
    <row r="21" spans="1:27" ht="30" customHeight="1" x14ac:dyDescent="0.25">
      <c r="A21" s="6">
        <v>20</v>
      </c>
      <c r="B21" s="26"/>
      <c r="C21" s="7" t="s">
        <v>19</v>
      </c>
      <c r="D21" s="34"/>
      <c r="E21" s="35"/>
      <c r="F21" s="35"/>
      <c r="G21" s="35"/>
      <c r="H21" s="39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1"/>
      <c r="U21" s="11"/>
      <c r="V21" s="11"/>
      <c r="W21" s="11"/>
      <c r="Z21" s="11"/>
      <c r="AA21" s="11"/>
    </row>
    <row r="22" spans="1:27" ht="30" customHeight="1" x14ac:dyDescent="0.25">
      <c r="A22" s="5">
        <v>21</v>
      </c>
      <c r="B22" s="26"/>
      <c r="C22" s="7" t="s">
        <v>15</v>
      </c>
      <c r="D22" s="34"/>
      <c r="E22" s="35"/>
      <c r="F22" s="35"/>
      <c r="G22" s="35"/>
      <c r="H22" s="39"/>
    </row>
    <row r="23" spans="1:27" ht="30" customHeight="1" x14ac:dyDescent="0.25">
      <c r="A23" s="6">
        <v>22</v>
      </c>
      <c r="B23" s="27"/>
      <c r="C23" s="7" t="s">
        <v>16</v>
      </c>
      <c r="D23" s="36"/>
      <c r="E23" s="37"/>
      <c r="F23" s="37"/>
      <c r="G23" s="37"/>
      <c r="H23" s="40"/>
    </row>
    <row r="24" spans="1:27" ht="30" customHeight="1" x14ac:dyDescent="0.25">
      <c r="A24" s="5">
        <v>23</v>
      </c>
      <c r="B24" s="23" t="s">
        <v>17</v>
      </c>
      <c r="C24" s="7" t="s">
        <v>18</v>
      </c>
      <c r="D24" s="18"/>
      <c r="E24" s="17"/>
      <c r="F24" s="17"/>
      <c r="G24" s="19"/>
      <c r="H24" s="16"/>
    </row>
    <row r="25" spans="1:27" ht="30" customHeight="1" x14ac:dyDescent="0.25">
      <c r="A25" s="6">
        <v>24</v>
      </c>
      <c r="B25" s="28"/>
      <c r="C25" s="7" t="s">
        <v>19</v>
      </c>
      <c r="D25" s="18"/>
      <c r="E25" s="17"/>
      <c r="F25" s="17"/>
      <c r="G25" s="19"/>
      <c r="H25" s="16"/>
    </row>
    <row r="26" spans="1:27" ht="30" customHeight="1" x14ac:dyDescent="0.25">
      <c r="A26" s="5">
        <v>25</v>
      </c>
      <c r="B26" s="28"/>
      <c r="C26" s="7" t="s">
        <v>20</v>
      </c>
      <c r="D26" s="18"/>
      <c r="E26" s="17"/>
      <c r="F26" s="17"/>
      <c r="G26" s="19"/>
      <c r="H26" s="17"/>
    </row>
    <row r="27" spans="1:27" ht="30" customHeight="1" x14ac:dyDescent="0.25">
      <c r="A27" s="6">
        <v>26</v>
      </c>
      <c r="B27" s="24"/>
      <c r="C27" s="7" t="s">
        <v>16</v>
      </c>
      <c r="D27" s="18"/>
      <c r="E27" s="17"/>
      <c r="F27" s="17"/>
      <c r="G27" s="19"/>
      <c r="H27" s="16"/>
    </row>
    <row r="28" spans="1:27" x14ac:dyDescent="0.25"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1"/>
      <c r="T28" s="11"/>
      <c r="U28" s="11"/>
      <c r="V28" s="11"/>
      <c r="Y28" s="11"/>
      <c r="Z28" s="11"/>
    </row>
  </sheetData>
  <mergeCells count="14">
    <mergeCell ref="B20:B23"/>
    <mergeCell ref="B24:B27"/>
    <mergeCell ref="F5:F6"/>
    <mergeCell ref="G5:G6"/>
    <mergeCell ref="D19:H19"/>
    <mergeCell ref="B13:B19"/>
    <mergeCell ref="D20:F23"/>
    <mergeCell ref="G20:H23"/>
    <mergeCell ref="A1:H1"/>
    <mergeCell ref="B7:B12"/>
    <mergeCell ref="B4:B6"/>
    <mergeCell ref="D5:D6"/>
    <mergeCell ref="E5:E6"/>
    <mergeCell ref="H5:H6"/>
  </mergeCells>
  <pageMargins left="0" right="0" top="0.74803149606299213" bottom="0.74803149606299213" header="0.31496062992125984" footer="0.31496062992125984"/>
  <pageSetup paperSize="9" scale="73" orientation="portrait" r:id="rId1"/>
  <colBreaks count="3" manualBreakCount="3">
    <brk id="8" max="28" man="1"/>
    <brk id="22" max="1048575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istalacje elektryczne</vt:lpstr>
      <vt:lpstr>'istalacje elektryczne'!Obszar_wydruku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2024-11-20T06:50:54Z</dcterms:modified>
</cp:coreProperties>
</file>