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1832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62913"/>
</workbook>
</file>

<file path=xl/calcChain.xml><?xml version="1.0" encoding="utf-8"?>
<calcChain xmlns="http://schemas.openxmlformats.org/spreadsheetml/2006/main">
  <c r="K217" i="1" l="1"/>
  <c r="H217" i="1"/>
  <c r="K203" i="1"/>
  <c r="T148" i="1" l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S148" i="1"/>
  <c r="T149" i="1" l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U148" i="1" l="1"/>
  <c r="V148" i="1" s="1"/>
  <c r="U140" i="1"/>
  <c r="V140" i="1" s="1"/>
  <c r="U136" i="1"/>
  <c r="V136" i="1" s="1"/>
  <c r="U144" i="1"/>
  <c r="V144" i="1" s="1"/>
  <c r="U147" i="1"/>
  <c r="V147" i="1" s="1"/>
  <c r="U143" i="1"/>
  <c r="V143" i="1" s="1"/>
  <c r="U139" i="1"/>
  <c r="V139" i="1" s="1"/>
  <c r="U135" i="1"/>
  <c r="V135" i="1" s="1"/>
  <c r="U138" i="1"/>
  <c r="V138" i="1" s="1"/>
  <c r="U146" i="1"/>
  <c r="V146" i="1" s="1"/>
  <c r="U142" i="1"/>
  <c r="V142" i="1" s="1"/>
  <c r="U134" i="1"/>
  <c r="U145" i="1"/>
  <c r="V145" i="1" s="1"/>
  <c r="U141" i="1"/>
  <c r="V141" i="1" s="1"/>
  <c r="U137" i="1"/>
  <c r="V137" i="1" s="1"/>
  <c r="J409" i="1"/>
  <c r="V410" i="1" l="1"/>
  <c r="S410" i="1"/>
  <c r="P410" i="1"/>
  <c r="M410" i="1"/>
  <c r="J410" i="1"/>
  <c r="O269" i="1" l="1"/>
  <c r="S269" i="1" s="1"/>
  <c r="I267" i="1" l="1"/>
  <c r="M267" i="1" s="1"/>
  <c r="O266" i="1"/>
  <c r="S266" i="1" s="1"/>
  <c r="T349" i="1" l="1"/>
  <c r="T350" i="1"/>
  <c r="T351" i="1"/>
  <c r="T352" i="1"/>
  <c r="T353" i="1"/>
  <c r="T348" i="1"/>
  <c r="R349" i="1"/>
  <c r="R350" i="1"/>
  <c r="R351" i="1"/>
  <c r="R352" i="1"/>
  <c r="R353" i="1"/>
  <c r="R348" i="1"/>
  <c r="P349" i="1"/>
  <c r="P350" i="1"/>
  <c r="P351" i="1"/>
  <c r="P352" i="1"/>
  <c r="P353" i="1"/>
  <c r="P348" i="1"/>
  <c r="M349" i="1"/>
  <c r="M350" i="1"/>
  <c r="M351" i="1"/>
  <c r="M352" i="1"/>
  <c r="M353" i="1"/>
  <c r="M348" i="1"/>
  <c r="H349" i="1"/>
  <c r="H350" i="1"/>
  <c r="H351" i="1"/>
  <c r="H352" i="1"/>
  <c r="H353" i="1"/>
  <c r="F349" i="1"/>
  <c r="F350" i="1"/>
  <c r="F351" i="1"/>
  <c r="F352" i="1"/>
  <c r="F353" i="1"/>
  <c r="D349" i="1"/>
  <c r="D350" i="1"/>
  <c r="D351" i="1"/>
  <c r="D352" i="1"/>
  <c r="D353" i="1"/>
  <c r="A349" i="1"/>
  <c r="A350" i="1"/>
  <c r="A351" i="1"/>
  <c r="A352" i="1"/>
  <c r="A353" i="1"/>
  <c r="R354" i="1" l="1"/>
  <c r="T354" i="1"/>
  <c r="P354" i="1"/>
  <c r="G247" i="1"/>
  <c r="G240" i="1"/>
  <c r="M69" i="1"/>
  <c r="L132" i="1"/>
  <c r="M22" i="1"/>
  <c r="G370" i="1"/>
  <c r="G263" i="1"/>
  <c r="G382" i="1"/>
  <c r="M345" i="1"/>
  <c r="A345" i="1"/>
  <c r="G295" i="1"/>
  <c r="E9" i="1"/>
  <c r="P251" i="1"/>
  <c r="M251" i="1"/>
  <c r="J251" i="1"/>
  <c r="G251" i="1"/>
  <c r="P250" i="1"/>
  <c r="M250" i="1"/>
  <c r="J250" i="1"/>
  <c r="G250" i="1"/>
  <c r="P249" i="1"/>
  <c r="M249" i="1"/>
  <c r="J249" i="1"/>
  <c r="G249" i="1"/>
  <c r="P244" i="1"/>
  <c r="M244" i="1"/>
  <c r="J244" i="1"/>
  <c r="G244" i="1"/>
  <c r="J243" i="1"/>
  <c r="M243" i="1"/>
  <c r="P243" i="1"/>
  <c r="G243" i="1"/>
  <c r="P242" i="1"/>
  <c r="M242" i="1"/>
  <c r="M245" i="1" s="1"/>
  <c r="J242" i="1"/>
  <c r="G242" i="1"/>
  <c r="Q175" i="1"/>
  <c r="N175" i="1"/>
  <c r="L175" i="1"/>
  <c r="L134" i="1"/>
  <c r="Q100" i="1"/>
  <c r="O100" i="1"/>
  <c r="Q99" i="1"/>
  <c r="O99" i="1"/>
  <c r="Q98" i="1"/>
  <c r="O98" i="1"/>
  <c r="Q97" i="1"/>
  <c r="O97" i="1"/>
  <c r="Q73" i="1"/>
  <c r="O73" i="1"/>
  <c r="M73" i="1"/>
  <c r="K73" i="1"/>
  <c r="Q72" i="1"/>
  <c r="O72" i="1"/>
  <c r="M72" i="1"/>
  <c r="K72" i="1"/>
  <c r="Q71" i="1"/>
  <c r="O71" i="1"/>
  <c r="M71" i="1"/>
  <c r="M74" i="1" s="1"/>
  <c r="K71" i="1"/>
  <c r="Q26" i="1"/>
  <c r="O26" i="1"/>
  <c r="M26" i="1"/>
  <c r="K26" i="1"/>
  <c r="Q25" i="1"/>
  <c r="O25" i="1"/>
  <c r="M25" i="1"/>
  <c r="K25" i="1"/>
  <c r="Q24" i="1"/>
  <c r="O24" i="1"/>
  <c r="M24" i="1"/>
  <c r="K24" i="1"/>
  <c r="Q55" i="1"/>
  <c r="O55" i="1"/>
  <c r="Q54" i="1"/>
  <c r="O54" i="1"/>
  <c r="Q53" i="1"/>
  <c r="O53" i="1"/>
  <c r="Q52" i="1"/>
  <c r="O52" i="1"/>
  <c r="V409" i="1"/>
  <c r="S409" i="1"/>
  <c r="P409" i="1"/>
  <c r="M409" i="1"/>
  <c r="V408" i="1"/>
  <c r="S408" i="1"/>
  <c r="P408" i="1"/>
  <c r="M408" i="1"/>
  <c r="J408" i="1"/>
  <c r="V407" i="1"/>
  <c r="S407" i="1"/>
  <c r="P407" i="1"/>
  <c r="M407" i="1"/>
  <c r="J407" i="1"/>
  <c r="V406" i="1"/>
  <c r="S406" i="1"/>
  <c r="P406" i="1"/>
  <c r="M406" i="1"/>
  <c r="J406" i="1"/>
  <c r="V405" i="1"/>
  <c r="S405" i="1"/>
  <c r="P405" i="1"/>
  <c r="M405" i="1"/>
  <c r="J405" i="1"/>
  <c r="S385" i="1"/>
  <c r="S386" i="1"/>
  <c r="S387" i="1"/>
  <c r="S388" i="1"/>
  <c r="S389" i="1"/>
  <c r="S384" i="1"/>
  <c r="P385" i="1"/>
  <c r="P386" i="1"/>
  <c r="P387" i="1"/>
  <c r="P388" i="1"/>
  <c r="P389" i="1"/>
  <c r="P384" i="1"/>
  <c r="M385" i="1"/>
  <c r="M386" i="1"/>
  <c r="M387" i="1"/>
  <c r="M388" i="1"/>
  <c r="M389" i="1"/>
  <c r="M384" i="1"/>
  <c r="J385" i="1"/>
  <c r="J386" i="1"/>
  <c r="J387" i="1"/>
  <c r="J388" i="1"/>
  <c r="J389" i="1"/>
  <c r="J384" i="1"/>
  <c r="G385" i="1"/>
  <c r="G386" i="1"/>
  <c r="G387" i="1"/>
  <c r="G388" i="1"/>
  <c r="G389" i="1"/>
  <c r="G384" i="1"/>
  <c r="C385" i="1"/>
  <c r="C386" i="1"/>
  <c r="C387" i="1"/>
  <c r="C388" i="1"/>
  <c r="C389" i="1"/>
  <c r="C384" i="1"/>
  <c r="S373" i="1"/>
  <c r="S374" i="1"/>
  <c r="S375" i="1"/>
  <c r="S376" i="1"/>
  <c r="S377" i="1"/>
  <c r="S372" i="1"/>
  <c r="P373" i="1"/>
  <c r="P374" i="1"/>
  <c r="P375" i="1"/>
  <c r="P376" i="1"/>
  <c r="P377" i="1"/>
  <c r="P372" i="1"/>
  <c r="M373" i="1"/>
  <c r="M374" i="1"/>
  <c r="M375" i="1"/>
  <c r="M376" i="1"/>
  <c r="M377" i="1"/>
  <c r="M372" i="1"/>
  <c r="J373" i="1"/>
  <c r="J374" i="1"/>
  <c r="J375" i="1"/>
  <c r="J376" i="1"/>
  <c r="J377" i="1"/>
  <c r="J372" i="1"/>
  <c r="G373" i="1"/>
  <c r="G374" i="1"/>
  <c r="G375" i="1"/>
  <c r="G376" i="1"/>
  <c r="G377" i="1"/>
  <c r="G372" i="1"/>
  <c r="C373" i="1"/>
  <c r="C374" i="1"/>
  <c r="C375" i="1"/>
  <c r="C376" i="1"/>
  <c r="C377" i="1"/>
  <c r="C372" i="1"/>
  <c r="H348" i="1"/>
  <c r="F348" i="1"/>
  <c r="D348" i="1"/>
  <c r="A348" i="1"/>
  <c r="Q299" i="1"/>
  <c r="U299" i="1" s="1"/>
  <c r="Q300" i="1"/>
  <c r="U300" i="1" s="1"/>
  <c r="Q301" i="1"/>
  <c r="U301" i="1" s="1"/>
  <c r="Q302" i="1"/>
  <c r="U302" i="1" s="1"/>
  <c r="Q303" i="1"/>
  <c r="U303" i="1" s="1"/>
  <c r="Q298" i="1"/>
  <c r="U298" i="1" s="1"/>
  <c r="O299" i="1"/>
  <c r="S299" i="1" s="1"/>
  <c r="O300" i="1"/>
  <c r="S300" i="1" s="1"/>
  <c r="O301" i="1"/>
  <c r="S301" i="1" s="1"/>
  <c r="O302" i="1"/>
  <c r="S302" i="1" s="1"/>
  <c r="O303" i="1"/>
  <c r="S303" i="1" s="1"/>
  <c r="O298" i="1"/>
  <c r="S298" i="1" s="1"/>
  <c r="I299" i="1"/>
  <c r="M299" i="1" s="1"/>
  <c r="I300" i="1"/>
  <c r="M300" i="1" s="1"/>
  <c r="I301" i="1"/>
  <c r="M301" i="1" s="1"/>
  <c r="I302" i="1"/>
  <c r="M302" i="1" s="1"/>
  <c r="I303" i="1"/>
  <c r="M303" i="1" s="1"/>
  <c r="I298" i="1"/>
  <c r="M298" i="1" s="1"/>
  <c r="G298" i="1"/>
  <c r="K298" i="1" s="1"/>
  <c r="G299" i="1"/>
  <c r="K299" i="1" s="1"/>
  <c r="G300" i="1"/>
  <c r="K300" i="1" s="1"/>
  <c r="G301" i="1"/>
  <c r="K301" i="1" s="1"/>
  <c r="G302" i="1"/>
  <c r="K302" i="1" s="1"/>
  <c r="G303" i="1"/>
  <c r="K303" i="1" s="1"/>
  <c r="C299" i="1"/>
  <c r="C300" i="1"/>
  <c r="C301" i="1"/>
  <c r="C302" i="1"/>
  <c r="C303" i="1"/>
  <c r="C298" i="1"/>
  <c r="Q267" i="1"/>
  <c r="U267" i="1" s="1"/>
  <c r="Q268" i="1"/>
  <c r="U268" i="1" s="1"/>
  <c r="Q269" i="1"/>
  <c r="U269" i="1" s="1"/>
  <c r="Q270" i="1"/>
  <c r="U270" i="1" s="1"/>
  <c r="Q271" i="1"/>
  <c r="U271" i="1" s="1"/>
  <c r="Q266" i="1"/>
  <c r="U266" i="1" s="1"/>
  <c r="O267" i="1"/>
  <c r="S267" i="1" s="1"/>
  <c r="O268" i="1"/>
  <c r="S268" i="1" s="1"/>
  <c r="O270" i="1"/>
  <c r="S270" i="1" s="1"/>
  <c r="O271" i="1"/>
  <c r="S271" i="1" s="1"/>
  <c r="C267" i="1"/>
  <c r="C268" i="1"/>
  <c r="C269" i="1"/>
  <c r="C270" i="1"/>
  <c r="C271" i="1"/>
  <c r="I268" i="1"/>
  <c r="M268" i="1" s="1"/>
  <c r="I269" i="1"/>
  <c r="M269" i="1" s="1"/>
  <c r="I270" i="1"/>
  <c r="M270" i="1" s="1"/>
  <c r="I271" i="1"/>
  <c r="M271" i="1" s="1"/>
  <c r="I266" i="1"/>
  <c r="M266" i="1" s="1"/>
  <c r="G267" i="1"/>
  <c r="K267" i="1" s="1"/>
  <c r="G268" i="1"/>
  <c r="K268" i="1" s="1"/>
  <c r="G269" i="1"/>
  <c r="K269" i="1" s="1"/>
  <c r="G270" i="1"/>
  <c r="K270" i="1" s="1"/>
  <c r="G271" i="1"/>
  <c r="K271" i="1" s="1"/>
  <c r="G266" i="1"/>
  <c r="K266" i="1" s="1"/>
  <c r="C266" i="1"/>
  <c r="Q74" i="1" l="1"/>
  <c r="G252" i="1"/>
  <c r="J252" i="1"/>
  <c r="M252" i="1"/>
  <c r="P252" i="1"/>
  <c r="M272" i="1"/>
  <c r="K74" i="1"/>
  <c r="J411" i="1"/>
  <c r="V411" i="1"/>
  <c r="S411" i="1"/>
  <c r="V134" i="1"/>
  <c r="P411" i="1"/>
  <c r="M411" i="1"/>
  <c r="O74" i="1"/>
  <c r="G245" i="1"/>
  <c r="J245" i="1"/>
  <c r="Q101" i="1"/>
  <c r="S390" i="1"/>
  <c r="P245" i="1"/>
  <c r="G378" i="1"/>
  <c r="M378" i="1"/>
  <c r="S378" i="1"/>
  <c r="F354" i="1"/>
  <c r="O101" i="1"/>
  <c r="J390" i="1"/>
  <c r="P390" i="1"/>
  <c r="G390" i="1"/>
  <c r="M390" i="1"/>
  <c r="P378" i="1"/>
  <c r="J378" i="1"/>
  <c r="D354" i="1"/>
  <c r="H354" i="1"/>
  <c r="S149" i="1"/>
  <c r="R149" i="1"/>
  <c r="Q149" i="1"/>
  <c r="P149" i="1"/>
  <c r="O149" i="1"/>
  <c r="N149" i="1"/>
  <c r="L149" i="1"/>
  <c r="Q56" i="1"/>
  <c r="O56" i="1"/>
  <c r="Q27" i="1"/>
  <c r="O27" i="1"/>
  <c r="M27" i="1"/>
  <c r="K27" i="1"/>
  <c r="Q304" i="1"/>
  <c r="O304" i="1"/>
  <c r="M304" i="1"/>
  <c r="K304" i="1"/>
  <c r="I304" i="1"/>
  <c r="G304" i="1"/>
  <c r="Q272" i="1"/>
  <c r="O272" i="1"/>
  <c r="I272" i="1"/>
  <c r="G272" i="1"/>
  <c r="U149" i="1" l="1"/>
  <c r="V149" i="1"/>
  <c r="S272" i="1"/>
  <c r="U272" i="1"/>
  <c r="S304" i="1"/>
  <c r="U304" i="1"/>
  <c r="K272" i="1"/>
</calcChain>
</file>

<file path=xl/connections.xml><?xml version="1.0" encoding="utf-8"?>
<connections xmlns="http://schemas.openxmlformats.org/spreadsheetml/2006/main">
  <connection id="1" keepAlive="1" name="SP_Meldunek_parametry" type="5" refreshedVersion="6" savePassword="1" deleted="1" background="1" saveData="1" credentials="none">
    <dbPr connection="" command=""/>
  </connection>
  <connection id="2" keepAlive="1" name="SP_Meldunek_sekcja_I_tab_1" type="5" refreshedVersion="6" savePassword="1" deleted="1" background="1" saveData="1" credentials="none">
    <dbPr connection="" command=""/>
  </connection>
  <connection id="3" keepAlive="1" name="SP_Meldunek_sekcja_I_tab_2" type="5" refreshedVersion="6" savePassword="1" deleted="1" background="1" saveData="1" credentials="none">
    <dbPr connection="" command=""/>
  </connection>
  <connection id="4" keepAlive="1" name="SP_Meldunek_sekcja_II_tab_1" type="5" refreshedVersion="6" savePassword="1" deleted="1" background="1" saveData="1" credentials="none">
    <dbPr connection="" command=""/>
  </connection>
  <connection id="5" keepAlive="1" name="SP_Meldunek_sekcja_II_tab_2" type="5" refreshedVersion="6" savePassword="1" deleted="1" background="1" saveData="1" credentials="none">
    <dbPr connection="" command=""/>
  </connection>
  <connection id="6" keepAlive="1" name="SP_Meldunek_sekcja_III_tab_1" type="5" refreshedVersion="6" savePassword="1" deleted="1" background="1" saveData="1" credentials="none">
    <dbPr connection="" command=""/>
  </connection>
  <connection id="7" keepAlive="1" name="SP_Meldunek_sekcja_III_tab_2" type="5" refreshedVersion="6" savePassword="1" deleted="1" background="1" saveData="1" credentials="none">
    <dbPr connection="" command=""/>
  </connection>
  <connection id="8" keepAlive="1" name="SP_Meldunek_sekcja_IV" type="5" refreshedVersion="6" savePassword="1" deleted="1" background="1" saveData="1" credentials="none">
    <dbPr connection="" command=""/>
  </connection>
  <connection id="9" keepAlive="1" name="SP_Meldunek_sekcja_IX_tab_1" type="5" refreshedVersion="6" savePassword="1" deleted="1" background="1" saveData="1" credentials="none">
    <dbPr connection="" command=""/>
  </connection>
  <connection id="10" keepAlive="1" name="SP_Meldunek_sekcja_IX_tab_2" type="5" refreshedVersion="6" savePassword="1" deleted="1" background="1" saveData="1" credentials="none">
    <dbPr connection="" command=""/>
  </connection>
  <connection id="11" keepAlive="1" name="SP_Meldunek_sekcja_V_tab_1" type="5" refreshedVersion="6" savePassword="1" deleted="1" background="1" saveData="1" credentials="none">
    <dbPr connection="" command=""/>
  </connection>
  <connection id="12" keepAlive="1" name="SP_Meldunek_sekcja_V_tab_2" type="5" refreshedVersion="6" savePassword="1" deleted="1" background="1" saveData="1" credentials="none">
    <dbPr connection="" command=""/>
  </connection>
  <connection id="13" keepAlive="1" name="SP_Meldunek_sekcja_V_tab_3" type="5" refreshedVersion="6" savePassword="1" deleted="1" background="1" saveData="1" credentials="none">
    <dbPr connection="" command=""/>
  </connection>
  <connection id="14" keepAlive="1" name="SP_Meldunek_sekcja_V_tab_4" type="5" refreshedVersion="6" savePassword="1" deleted="1" background="1" saveData="1" credentials="none">
    <dbPr connection="" command=""/>
  </connection>
  <connection id="15" keepAlive="1" name="SP_Meldunek_sekcja_VI_tab_1" type="5" refreshedVersion="6" savePassword="1" deleted="1" background="1" saveData="1" credentials="none">
    <dbPr connection="" command=""/>
  </connection>
  <connection id="16" keepAlive="1" name="SP_Meldunek_sekcja_VI_tab_2" type="5" refreshedVersion="6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6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<sst xmlns="http://schemas.openxmlformats.org/spreadsheetml/2006/main" count="1002" uniqueCount="180">
  <si>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</si>
  <si>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</si>
  <si>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</si>
  <si>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</si>
  <si>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</si>
  <si>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</si>
  <si>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</si>
  <si>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</si>
  <si>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</si>
  <si>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</si>
  <si>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</si>
  <si>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</si>
  <si>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</si>
  <si>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</si>
  <si>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</si>
  <si>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</si>
  <si>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</si>
  <si>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</si>
  <si>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</si>
  <si>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</si>
  <si>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</si>
  <si>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</si>
  <si>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</si>
  <si>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</si>
  <si>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</si>
  <si>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</si>
  <si>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</si>
  <si>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</si>
  <si>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</si>
  <si>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</si>
  <si>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</si>
  <si>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</si>
  <si>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</si>
  <si>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</si>
  <si>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</si>
  <si>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</si>
  <si>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</si>
  <si>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</si>
  <si>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</si>
  <si>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</si>
  <si>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</si>
  <si>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</si>
  <si>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</si>
  <si>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</si>
  <si>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</si>
  <si>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</si>
  <si>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</si>
  <si>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</si>
  <si>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</si>
  <si>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</si>
  <si>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</si>
  <si>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</si>
  <si>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</si>
  <si>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</si>
  <si>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</si>
  <si>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</si>
  <si>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</si>
  <si>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</si>
  <si>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</si>
  <si>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</si>
  <si>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</si>
  <si>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</si>
  <si>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</si>
  <si>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</si>
  <si>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</si>
  <si>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</si>
  <si>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</si>
  <si>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</si>
  <si>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</si>
  <si>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</si>
  <si>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</si>
  <si>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</si>
  <si>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</si>
  <si>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</si>
  <si>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</si>
  <si>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</si>
  <si>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</si>
  <si>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</si>
  <si>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</si>
  <si>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</si>
  <si>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</si>
  <si>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</si>
  <si>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</si>
  <si>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</si>
  <si>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</si>
  <si>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</si>
  <si>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</si>
  <si>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</si>
  <si>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</si>
  <si>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</si>
  <si>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</si>
  <si>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</si>
  <si>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</si>
  <si>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</si>
  <si>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</si>
  <si>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</si>
  <si>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</si>
  <si>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</si>
  <si>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</si>
  <si>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</si>
  <si>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</si>
  <si>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</si>
  <si>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</si>
  <si>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</si>
  <si>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</si>
  <si>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</si>
  <si>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</si>
  <si>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</si>
  <si>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</si>
  <si>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</si>
  <si>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</si>
  <si>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</si>
  <si>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</si>
  <si>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</si>
  <si>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</si>
  <si>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</si>
  <si>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</si>
  <si>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</si>
  <si>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</si>
  <si>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</si>
  <si>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</si>
  <si>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</si>
  <si>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</si>
  <si>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</si>
  <si>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</si>
  <si>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</si>
  <si>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</si>
  <si>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</si>
  <si>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</si>
  <si>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</si>
  <si>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</si>
  <si>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</si>
  <si>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</si>
  <si>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</si>
  <si>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</si>
  <si>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KIRGISTAN</t>
  </si>
  <si>
    <t>GRUZJA</t>
  </si>
  <si>
    <t>TADŻYKISTAN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</si>
  <si>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</si>
  <si>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</si>
  <si>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</si>
  <si>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</si>
  <si>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</si>
  <si>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</si>
  <si>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</si>
  <si>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</si>
  <si>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</si>
  <si>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</si>
  <si>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</si>
  <si>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</si>
  <si>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</si>
  <si>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</si>
  <si>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01.02.2020</t>
  </si>
  <si>
    <t>29.02.2020</t>
  </si>
  <si>
    <t>01.01.2020</t>
  </si>
  <si>
    <t>WENEZUELA</t>
  </si>
  <si>
    <t>TURCJA</t>
  </si>
  <si>
    <t>NIDERLANDY</t>
  </si>
  <si>
    <t>FINLANDIA</t>
  </si>
  <si>
    <t>BIAŁORUŚ</t>
  </si>
  <si>
    <t>23.02.2020 - 29.02.2020</t>
  </si>
  <si>
    <t>16.02.2020 - 22.02.2020</t>
  </si>
  <si>
    <t>09.02.2020 - 15.02.2020</t>
  </si>
  <si>
    <t>02.02.2020 - 08.02.2020</t>
  </si>
  <si>
    <t>26.01.2020 - 01.02.2020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</si>
  <si>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</si>
  <si>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</si>
  <si>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</si>
  <si>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>alerty SIS</t>
  </si>
  <si>
    <t>W dalszym ciągu widoczne jest bardzo wysokie obciążenie w zakresie prowadzenia Wykazu osób, których pobyt na terytorium RP jest  niepożądany. W styczniu Szef UdSC zrealizował blisko 11 tys. spraw dotyczących wykazu, spośród których do najliczniejszych  zaliczały się wpisy do Wykazu i wpisy SIS oraz alerty SIS i alerty pobytowe (stanowiły 94% wszystkich zadań realizowanych w tym obszarze).</t>
  </si>
  <si>
    <t>W okresie raportowym do Wydziału Konsultacji wizowych wpłynęło ponad 62 tys. wniosków o konsultacje, z czego 57 tys. (92%) z innego państwa członkowskiego. Dalsze 5 tys. (8%) stanowiły sprawy przekazane przez konsula: obowiązkowe (4%) i fakultatywne (4%). Z kolei w Urzędzie wydano blisko 62 tys. decyzji, 57 tys. w odpowiedzi na wnioski z innych państw (92%), a 8% - na wnioski z konsulatów (4% - obligatoryjne, 4% - fakultatywne).</t>
  </si>
  <si>
    <t xml:space="preserve"> tym roku wydano 1,5 tys. zezwoleń MRG, z czego 75% w placówce we Lwowie, a 24% - w Łucku. Wydania zezwolenia odmówiono 16 osobom, 10 zezwoleń zostały cofnięte, a 4 - unieważniono.</t>
  </si>
  <si>
    <r>
      <t>W 2020 r. do Urzędu wpłynęło 358 wniosków o udzielenie ochrony obejmujących 733 cudzoziemców, z czego 66% stanowiły wnioski pierwsze, a 34% - wznowienia. 65% wniosków zostało złożonych przez obywateli Rosji (</t>
    </r>
    <r>
      <rPr>
        <sz val="11"/>
        <rFont val="Arial"/>
        <family val="2"/>
        <charset val="238"/>
      </rPr>
      <t>66% jako wnioski pierwsze, 34% - jako kolejne</t>
    </r>
    <r>
      <rPr>
        <sz val="11"/>
        <color theme="1"/>
        <rFont val="Roboto"/>
        <charset val="238"/>
      </rPr>
      <t>), 8%- Ukrainy (</t>
    </r>
    <r>
      <rPr>
        <sz val="11"/>
        <rFont val="Roboto"/>
        <charset val="238"/>
      </rPr>
      <t>53% jako wnioski wnioski pierwsze, 47% - jako kolejne</t>
    </r>
    <r>
      <rPr>
        <sz val="11"/>
        <color theme="1"/>
        <rFont val="Roboto"/>
        <charset val="238"/>
      </rPr>
      <t xml:space="preserve">) i kolejne 6%- Tadżykistanu </t>
    </r>
    <r>
      <rPr>
        <sz val="11"/>
        <rFont val="Roboto"/>
        <charset val="238"/>
      </rPr>
      <t>(50%- wnioski pierwsze, 50% - kolejne).</t>
    </r>
    <r>
      <rPr>
        <sz val="11"/>
        <color theme="1"/>
        <rFont val="Roboto"/>
        <charset val="238"/>
      </rPr>
      <t xml:space="preserve">
W podziale na wiek i płeć 56% wniosków obejmowała dorosłych (42%  kobiety, 58% - mężczyźni), a 44% - niepełnoletnich (48% - dziewczynki, 52% - chłopcy).
Połowa wniosków została złożona na wschodniej granicy kraju- 42% wniosków (155) przyjęto w PSG Terespol, z kolei Szef Urzędu wznowił 21 postępowań.</t>
    </r>
  </si>
  <si>
    <r>
      <t xml:space="preserve">W obszarze procedur o określenie państwa odpowiedzialnego za rozpatrzenie wniosku o udzielenie ochrony międzynarodowej zdecydowaną większość stanowiły wnioski kierowane do Polski (tzw. IN) - 661. Z kolei Polska skierowała do pozostałych państw UE wnioski (tzw. OUT) dotyczące 22 cudzoziemców. 
W przypadku procedur IN najczęstsza współpraca odbywała się z Niemcami (55%) i Francją (29%), a w przypadku procedur OUT - z Francją (36%) i Niemcami (36%).
</t>
    </r>
    <r>
      <rPr>
        <sz val="11"/>
        <rFont val="Roboto"/>
        <charset val="238"/>
      </rPr>
      <t>59% wniosków IN dotyczyło obywateli Rosji, 7%- Armenii.</t>
    </r>
  </si>
  <si>
    <t>Od początku roku Szef Urzędu wydał 780 decyzji, z czego 51 (7%) nadawało jedną z form ochrony, a dalsze 319 decyzji (41%) stanowiły rozstrzygnięcia negatywne, w tym 160 dla ob. Rosji. Pozostałe 410 rozstrzygnięć (53%) umarzało procedurę, w tym dla 335 ob. Rosji.
W podziale na obywatelstwo najwięcej decyzji nadających ochronę otrzymali obywatele Rosji (16 os., 31% ogółu, uznawalność 8%) i Tadżykistanu (12 os., 24% ogółu, uznawalność 32%) , a ogólna uznawalność wynosi 14%.</t>
  </si>
  <si>
    <t>Pod opieką Szefa Urzędu znajduje się aktualnie 3 124 osób, (głównie obywatele Rosji: 1,8 tys., 58%; Ukrainy: 0,5 tys., 15% i Tadżykistanu: 0,2 tys., 5%), z czego 89% z nich to wnioskodawcy oczekujący na decyzję w swojej sprawie.
42% cudzoziemców przebywa w jednym z 10 ośrodków dla cudzoziemców, pozostałe 58% pobrało środki na samodzielną organizację pobytu w Polsce. Na pobyt w ośrodku najczęściej decydują się obywatele Rosji, wnioskodawcy pozostałych najliczniejszych obywatelstw preferują w większości oczekiwanie na zakończenie swojej procedury w samodzielnie zapewnionym miejscu zakwaterowania.
58% beneficjentów pomocy socjalnej korzysta z niej od ponad 12 miesięcy, a 27% krócej niż pół roku.</t>
  </si>
  <si>
    <t xml:space="preserve">Największym wyzwaniem dla organów administracji państwowej ostatnich kilku lat jest sprostanie zwiększonemu napływowi cudzoziemców (głównie z Ukrainy). Najpopularniejszym typem zezwolenia jest pobyt czasowy. Większość wnioskodawców ubiega się o to zezwolenie w związku z planowanym podjęciem pracy na terytorium RP (69%) i  edukacją (9%).
Czterokrotny w porównaniu z 2014 r. wzrost liczby wniosków w sprawach o legalizację pobytu nie jest powiązany  z proporcjonalnym wzrostem kadr i infrastruktury do obsługi cudzoziemców. W związku z tym średni czas trwania postępowania u wojewodów przekracza obecnie 7 miesięcy. Wg stanu na dzień 1 marca 2020 r. ważne zezwolenia na pobyt na terytorium RP posiadało  434 tys. cudzoziemców, w tym najliczniejsze: 252 tys. (58%) na pobyt czasowy, 82 tys. (19%) dokumentów poświadczających prawo pobytu lub stałego pobytu obywateli UE, 69 tys. (17%) na pobyt stały. Wszystkie formy ochrony (międzynarodowej i krajowej) posiadało 5,2 tys. cudzoziemców (1%).
Najliczniejsze obywatelstwa cudzoziemców w Polsce to: Ukraina – 224 tys. (51%), Białoruś - 27 tys. (6%), Niemcy - 21 tys. (5%),  Rosja - 13 tys. (3%), Wietnam -12 tys. (3%), Indie - 10 tys. (2%), Włochy – 8,5 tys. (2%), Chiny – 8,5 tys. (2%),  Wielka Brytania – 6,3 tys. (1%) i Gruzja – 6 tys. (1%). </t>
  </si>
  <si>
    <t>Warszawa, 18 marca 2020 r.</t>
  </si>
  <si>
    <r>
      <t>W 2020 r. urzędy wojewódzkie przyjęły 45 tys. wniosków z obszaru legalizacji pobytu cudzoziemców z krajów trzecich (92% - pobyt czasowy, 7% - pobyt stały, 1% – pobyt rezydenta długoterminowego UE; w okresie styczeń-luty 2019 r. - 43 tys. ) oraz wydały ponad 30 tys. decyzji  (77% -decyzje pozytywne, 19% - odmowy udzielenia zezwolenia, 5% -umorzenia procedury). 
Najliczniejszą grupę wnioskodawców stanowili obywatele Ukrainy (66%), Białorusi i Gruzji (po 5%), Indii (3%), Rosji i Mołdawii (po 2%), pobyt cudzoziecmów wiązała się  głównie z aktywnością zawodową (69%), a w dalszej kolejności z łączeniem rodzin (10%), edukacją (9%),  oraz innych powodów (11%).
Organami prowadzącymi najwięcej postępowań wobec cudzoziemców byli: 
*Wojewoda Mazowiecki (wnioski: 11 tys. ,24% ogółu; decyzje: 13,5 tys., 31% og</t>
    </r>
    <r>
      <rPr>
        <sz val="11"/>
        <rFont val="Roboto"/>
        <charset val="238"/>
      </rPr>
      <t>ółu; u Wojewody Mazowieckiego odsetek decyzji, w których udzielono zgody na pobyt wyniósł 54%, podczas gdy u pozostałych Wojewodów średnio – 87%</t>
    </r>
    <r>
      <rPr>
        <sz val="11"/>
        <color theme="1"/>
        <rFont val="Roboto"/>
        <charset val="238"/>
      </rPr>
      <t>.), 
*Wojewoda Wielkopolski (wnioski: 4,9 tys., 11%, decyzje: 4,5 tys., 11% ogółu), 
* Wojewoda Małopolski (wnioski 4,4 tys., 10% ogółu; decyzje: 5,3 tys., 12% ogółu), 
* Wojewoda Dolnośląski (wnioski: 4,9 tys., 11% ogółu; decyzje: 2,3 tys., 5% ogółu), 
* Wojewoda Śląski (wnioski: 4,5 tys., 10%, decyzje: 3,1 tys., 7% ogółu), 
W I instancji liczba spraw w toku to 189 tys., średni czas trwania postępowania 231 dni.</t>
    </r>
  </si>
  <si>
    <t>W lutym 2020 r. cudzoziemcy złożyli 3 564 odwołań (86% - pobyt czasowy, 9% - zobowiązanie do powrotu, 4% - pobyt stałego) i uzyskali w tym samym czasie 4 068  decyzje Szefa UdSC w sprawach o legalizację pobytu na terytorium RP (18% - utrzymanie decyzji, od której się odwołano, 11% - uchylenie decyzji organu pierwszej instancji i udzielenie zezwolenia,  10% - uchylenie i przekazanie do ponownego rozpatrzenia, 48% (2 tys.) - rozstrzygnięcia wydawane w sprawach ponagleń - ujęte w kategorii inne). 
Odwołania składali głównie obywatele Ukrainy (48%), Indii (13%) i Rosji (5%), najczęściej od decyzji wojewodów (87% ogółu), a w szczególności do decyzji wydawanych przez Wojewodę Mazowieckiego (75% ogółu złożonych odwołań, a 87% wśród odwołań złożonych do wojewodów). 
W II instancji liczba spraw w toku to 28 tys., średni czas trwania postępowania 397 dni.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</si>
</sst>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  <font>
      <sz val="1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301"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 applyProtection="1">
      <protection locked="0"/>
    </xf>
    <xf numFmtId="0" fontId="20" fillId="0" borderId="0" xfId="0" applyFont="1" applyBorder="1" applyProtection="1">
      <protection locked="0"/>
    </xf>
    <xf numFmtId="14" fontId="20" fillId="0" borderId="0" xfId="0" applyNumberFormat="1" applyFont="1" applyProtection="1">
      <protection locked="0"/>
    </xf>
    <xf numFmtId="165" fontId="20" fillId="0" borderId="0" xfId="0" applyNumberFormat="1" applyFont="1" applyProtection="1">
      <protection locked="0"/>
    </xf>
    <xf numFmtId="0" fontId="20" fillId="0" borderId="0" xfId="0" applyFont="1" applyAlignment="1" applyProtection="1"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9" fillId="0" borderId="0" xfId="43" applyFont="1" applyProtection="1">
      <protection locked="0"/>
    </xf>
    <xf numFmtId="0" fontId="20" fillId="0" borderId="0" xfId="0" applyFont="1" applyFill="1" applyBorder="1" applyProtection="1">
      <protection locked="0"/>
    </xf>
    <xf numFmtId="0" fontId="27" fillId="0" borderId="0" xfId="10" applyFont="1" applyFill="1" applyBorder="1" applyAlignment="1" applyProtection="1">
      <alignment horizontal="left" vertical="center"/>
      <protection locked="0"/>
    </xf>
    <xf numFmtId="0" fontId="27" fillId="0" borderId="0" xfId="1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165" fontId="3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wrapText="1"/>
      <protection locked="0"/>
    </xf>
    <xf numFmtId="165" fontId="20" fillId="0" borderId="0" xfId="0" applyNumberFormat="1" applyFont="1" applyAlignment="1" applyProtection="1">
      <alignment wrapText="1"/>
      <protection locked="0"/>
    </xf>
    <xf numFmtId="0" fontId="32" fillId="0" borderId="0" xfId="0" applyFont="1" applyAlignment="1" applyProtection="1">
      <alignment vertical="top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27" fillId="0" borderId="0" xfId="24" applyFont="1" applyFill="1" applyBorder="1" applyAlignment="1" applyProtection="1">
      <alignment horizontal="center" vertical="center" wrapText="1"/>
      <protection locked="0"/>
    </xf>
    <xf numFmtId="3" fontId="27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vertical="top"/>
      <protection locked="0"/>
    </xf>
    <xf numFmtId="165" fontId="34" fillId="0" borderId="0" xfId="0" applyNumberFormat="1" applyFont="1" applyAlignment="1" applyProtection="1">
      <alignment vertical="top"/>
      <protection locked="0"/>
    </xf>
    <xf numFmtId="0" fontId="27" fillId="35" borderId="0" xfId="0" applyFont="1" applyFill="1" applyBorder="1" applyAlignment="1" applyProtection="1">
      <alignment horizontal="center" vertical="center"/>
      <protection locked="0"/>
    </xf>
    <xf numFmtId="3" fontId="27" fillId="35" borderId="0" xfId="0" applyNumberFormat="1" applyFont="1" applyFill="1" applyBorder="1" applyAlignment="1" applyProtection="1">
      <alignment horizontal="center" vertical="center"/>
      <protection locked="0"/>
    </xf>
    <xf numFmtId="3" fontId="27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7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8" fillId="0" borderId="10" xfId="0" applyNumberFormat="1" applyFont="1" applyBorder="1" applyAlignment="1" applyProtection="1">
      <alignment horizontal="right" vertical="center"/>
    </xf>
    <xf numFmtId="3" fontId="27" fillId="35" borderId="45" xfId="10" applyNumberFormat="1" applyFont="1" applyFill="1" applyBorder="1" applyAlignment="1" applyProtection="1">
      <alignment horizontal="center" vertical="center"/>
    </xf>
    <xf numFmtId="0" fontId="35" fillId="35" borderId="0" xfId="10" applyFont="1" applyFill="1" applyBorder="1" applyAlignment="1" applyProtection="1">
      <alignment horizontal="center" vertical="center" wrapText="1"/>
      <protection locked="0"/>
    </xf>
    <xf numFmtId="0" fontId="35" fillId="35" borderId="0" xfId="10" applyFont="1" applyFill="1" applyBorder="1" applyAlignment="1" applyProtection="1">
      <alignment horizontal="center" vertical="center"/>
      <protection locked="0"/>
    </xf>
    <xf numFmtId="0" fontId="27" fillId="35" borderId="0" xfId="10" applyFont="1" applyFill="1" applyBorder="1" applyAlignment="1" applyProtection="1">
      <alignment horizontal="center" vertical="center"/>
      <protection locked="0"/>
    </xf>
    <xf numFmtId="0" fontId="35" fillId="35" borderId="0" xfId="10" applyFont="1" applyFill="1" applyBorder="1" applyAlignment="1" applyProtection="1">
      <alignment horizontal="left" vertical="center" indent="1"/>
      <protection locked="0"/>
    </xf>
    <xf numFmtId="0" fontId="2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 indent="1"/>
      <protection locked="0"/>
    </xf>
    <xf numFmtId="0" fontId="39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0" fillId="0" borderId="0" xfId="0" applyFont="1" applyBorder="1" applyAlignment="1" applyProtection="1">
      <protection locked="0"/>
    </xf>
    <xf numFmtId="0" fontId="0" fillId="0" borderId="0" xfId="0" applyBorder="1" applyAlignment="1"/>
    <xf numFmtId="0" fontId="20" fillId="0" borderId="0" xfId="0" applyFont="1" applyProtection="1">
      <protection locked="0"/>
    </xf>
    <xf numFmtId="3" fontId="27" fillId="0" borderId="0" xfId="10" applyNumberFormat="1" applyFont="1" applyFill="1" applyBorder="1" applyAlignment="1" applyProtection="1">
      <alignment horizontal="center" vertical="center"/>
    </xf>
    <xf numFmtId="9" fontId="20" fillId="0" borderId="0" xfId="46" applyFont="1" applyProtection="1">
      <protection locked="0"/>
    </xf>
    <xf numFmtId="0" fontId="20" fillId="33" borderId="0" xfId="0" applyFont="1" applyFill="1" applyAlignment="1" applyProtection="1">
      <alignment vertical="top"/>
      <protection locked="0"/>
    </xf>
    <xf numFmtId="0" fontId="27" fillId="35" borderId="0" xfId="0" applyFont="1" applyFill="1" applyBorder="1" applyAlignment="1" applyProtection="1">
      <alignment horizontal="center" vertical="center"/>
    </xf>
    <xf numFmtId="3" fontId="27" fillId="35" borderId="0" xfId="0" applyNumberFormat="1" applyFont="1" applyFill="1" applyBorder="1" applyAlignment="1" applyProtection="1">
      <alignment horizontal="center" vertical="center"/>
    </xf>
    <xf numFmtId="3" fontId="27" fillId="35" borderId="0" xfId="24" applyNumberFormat="1" applyFont="1" applyFill="1" applyBorder="1" applyAlignment="1" applyProtection="1">
      <alignment horizontal="center" vertical="center" wrapText="1"/>
    </xf>
    <xf numFmtId="0" fontId="20" fillId="33" borderId="0" xfId="0" applyFont="1" applyFill="1" applyAlignment="1" applyProtection="1">
      <alignment horizontal="left" vertical="top" wrapText="1"/>
      <protection locked="0"/>
    </xf>
    <xf numFmtId="0" fontId="20" fillId="33" borderId="0" xfId="0" applyFont="1" applyFill="1" applyAlignment="1" applyProtection="1">
      <alignment horizontal="left" vertical="top"/>
      <protection locked="0"/>
    </xf>
    <xf numFmtId="0" fontId="28" fillId="34" borderId="41" xfId="0" applyFont="1" applyFill="1" applyBorder="1" applyAlignment="1" applyProtection="1">
      <alignment horizontal="left" vertical="center" wrapText="1"/>
      <protection locked="0"/>
    </xf>
    <xf numFmtId="0" fontId="28" fillId="34" borderId="42" xfId="0" applyFont="1" applyFill="1" applyBorder="1" applyAlignment="1" applyProtection="1">
      <alignment horizontal="left" vertical="center" wrapText="1"/>
      <protection locked="0"/>
    </xf>
    <xf numFmtId="3" fontId="28" fillId="0" borderId="10" xfId="0" applyNumberFormat="1" applyFont="1" applyBorder="1" applyAlignment="1" applyProtection="1">
      <alignment horizontal="right" vertical="center" wrapText="1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7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3" fontId="28" fillId="0" borderId="10" xfId="0" applyNumberFormat="1" applyFont="1" applyBorder="1" applyAlignment="1" applyProtection="1">
      <alignment horizontal="right" vertical="center"/>
    </xf>
    <xf numFmtId="3" fontId="28" fillId="0" borderId="32" xfId="0" applyNumberFormat="1" applyFont="1" applyBorder="1" applyAlignment="1" applyProtection="1">
      <alignment horizontal="right" vertical="center"/>
    </xf>
    <xf numFmtId="0" fontId="28" fillId="0" borderId="25" xfId="0" applyFont="1" applyFill="1" applyBorder="1" applyAlignment="1" applyProtection="1">
      <alignment horizontal="left" vertical="center" wrapText="1"/>
      <protection locked="0"/>
    </xf>
    <xf numFmtId="0" fontId="28" fillId="0" borderId="10" xfId="0" applyFont="1" applyFill="1" applyBorder="1" applyAlignment="1" applyProtection="1">
      <alignment horizontal="left" vertical="center" wrapText="1"/>
      <protection locked="0"/>
    </xf>
    <xf numFmtId="0" fontId="27" fillId="35" borderId="22" xfId="0" applyFont="1" applyFill="1" applyBorder="1" applyAlignment="1" applyProtection="1">
      <alignment horizontal="center" vertical="center" wrapText="1"/>
      <protection locked="0"/>
    </xf>
    <xf numFmtId="0" fontId="27" fillId="35" borderId="23" xfId="0" applyFont="1" applyFill="1" applyBorder="1" applyAlignment="1" applyProtection="1">
      <alignment horizontal="center" vertical="center" wrapText="1"/>
      <protection locked="0"/>
    </xf>
    <xf numFmtId="0" fontId="27" fillId="35" borderId="24" xfId="0" applyFont="1" applyFill="1" applyBorder="1" applyAlignment="1" applyProtection="1">
      <alignment horizontal="center" vertical="center" wrapText="1"/>
      <protection locked="0"/>
    </xf>
    <xf numFmtId="0" fontId="28" fillId="34" borderId="25" xfId="0" applyFont="1" applyFill="1" applyBorder="1" applyAlignment="1" applyProtection="1">
      <alignment horizontal="left" vertical="center" wrapText="1"/>
      <protection locked="0"/>
    </xf>
    <xf numFmtId="0" fontId="28" fillId="34" borderId="10" xfId="0" applyFont="1" applyFill="1" applyBorder="1" applyAlignment="1" applyProtection="1">
      <alignment horizontal="left" vertical="center" wrapText="1"/>
      <protection locked="0"/>
    </xf>
    <xf numFmtId="3" fontId="27" fillId="35" borderId="45" xfId="10" applyNumberFormat="1" applyFont="1" applyFill="1" applyBorder="1" applyAlignment="1" applyProtection="1">
      <alignment horizontal="center" vertical="center"/>
    </xf>
    <xf numFmtId="3" fontId="27" fillId="35" borderId="46" xfId="10" applyNumberFormat="1" applyFont="1" applyFill="1" applyBorder="1" applyAlignment="1" applyProtection="1">
      <alignment horizontal="center" vertical="center"/>
    </xf>
    <xf numFmtId="0" fontId="27" fillId="36" borderId="44" xfId="10" applyFont="1" applyFill="1" applyBorder="1" applyAlignment="1" applyProtection="1">
      <alignment horizontal="left" vertical="center"/>
      <protection locked="0"/>
    </xf>
    <xf numFmtId="0" fontId="27" fillId="36" borderId="45" xfId="10" applyFont="1" applyFill="1" applyBorder="1" applyAlignment="1" applyProtection="1">
      <alignment horizontal="left" vertical="center"/>
      <protection locked="0"/>
    </xf>
    <xf numFmtId="3" fontId="28" fillId="0" borderId="32" xfId="0" applyNumberFormat="1" applyFont="1" applyBorder="1" applyAlignment="1" applyProtection="1">
      <alignment horizontal="right" vertical="center" wrapText="1"/>
    </xf>
    <xf numFmtId="3" fontId="28" fillId="36" borderId="10" xfId="24" applyNumberFormat="1" applyFont="1" applyFill="1" applyBorder="1" applyAlignment="1" applyProtection="1">
      <alignment horizontal="right" vertical="center" wrapText="1"/>
    </xf>
    <xf numFmtId="3" fontId="28" fillId="36" borderId="32" xfId="24" applyNumberFormat="1" applyFont="1" applyFill="1" applyBorder="1" applyAlignment="1" applyProtection="1">
      <alignment horizontal="right" vertical="center" wrapText="1"/>
    </xf>
    <xf numFmtId="0" fontId="22" fillId="35" borderId="0" xfId="1" applyFont="1" applyFill="1" applyBorder="1" applyAlignment="1" applyProtection="1">
      <alignment horizontal="center" vertical="center" wrapText="1"/>
      <protection locked="0"/>
    </xf>
    <xf numFmtId="164" fontId="23" fillId="0" borderId="0" xfId="2" applyNumberFormat="1" applyFont="1" applyBorder="1" applyAlignment="1" applyProtection="1">
      <alignment horizontal="center"/>
    </xf>
    <xf numFmtId="0" fontId="27" fillId="36" borderId="10" xfId="0" applyFont="1" applyFill="1" applyBorder="1" applyAlignment="1" applyProtection="1">
      <alignment horizontal="center" vertical="center" textRotation="90"/>
      <protection locked="0"/>
    </xf>
    <xf numFmtId="0" fontId="27" fillId="36" borderId="32" xfId="0" applyFont="1" applyFill="1" applyBorder="1" applyAlignment="1" applyProtection="1">
      <alignment horizontal="center" vertical="center" textRotation="90"/>
      <protection locked="0"/>
    </xf>
    <xf numFmtId="0" fontId="27" fillId="36" borderId="21" xfId="0" applyFont="1" applyFill="1" applyBorder="1" applyAlignment="1" applyProtection="1">
      <alignment horizontal="center" vertical="center"/>
      <protection locked="0"/>
    </xf>
    <xf numFmtId="0" fontId="27" fillId="36" borderId="10" xfId="0" applyFont="1" applyFill="1" applyBorder="1" applyAlignment="1" applyProtection="1">
      <alignment horizontal="center" vertical="center"/>
      <protection locked="0"/>
    </xf>
    <xf numFmtId="3" fontId="28" fillId="0" borderId="42" xfId="0" applyNumberFormat="1" applyFont="1" applyBorder="1" applyAlignment="1" applyProtection="1">
      <alignment horizontal="right" vertical="center" wrapText="1"/>
    </xf>
    <xf numFmtId="0" fontId="27" fillId="36" borderId="44" xfId="0" applyFont="1" applyFill="1" applyBorder="1" applyAlignment="1" applyProtection="1">
      <alignment horizontal="center" vertical="center"/>
    </xf>
    <xf numFmtId="0" fontId="27" fillId="36" borderId="45" xfId="0" applyFont="1" applyFill="1" applyBorder="1" applyAlignment="1" applyProtection="1">
      <alignment horizontal="center" vertical="center"/>
    </xf>
    <xf numFmtId="3" fontId="27" fillId="36" borderId="45" xfId="0" applyNumberFormat="1" applyFont="1" applyFill="1" applyBorder="1" applyAlignment="1" applyProtection="1">
      <alignment horizontal="center" vertical="center"/>
    </xf>
    <xf numFmtId="3" fontId="27" fillId="36" borderId="46" xfId="0" applyNumberFormat="1" applyFont="1" applyFill="1" applyBorder="1" applyAlignment="1" applyProtection="1">
      <alignment horizontal="center" vertical="center"/>
    </xf>
    <xf numFmtId="3" fontId="27" fillId="36" borderId="45" xfId="10" applyNumberFormat="1" applyFont="1" applyFill="1" applyBorder="1" applyAlignment="1" applyProtection="1">
      <alignment horizontal="center" vertical="center"/>
    </xf>
    <xf numFmtId="3" fontId="27" fillId="36" borderId="46" xfId="10" applyNumberFormat="1" applyFont="1" applyFill="1" applyBorder="1" applyAlignment="1" applyProtection="1">
      <alignment horizontal="center" vertical="center"/>
    </xf>
    <xf numFmtId="0" fontId="28" fillId="0" borderId="25" xfId="0" applyFont="1" applyFill="1" applyBorder="1" applyAlignment="1" applyProtection="1">
      <alignment vertical="center" wrapText="1"/>
      <protection locked="0"/>
    </xf>
    <xf numFmtId="0" fontId="28" fillId="0" borderId="10" xfId="0" applyFont="1" applyFill="1" applyBorder="1" applyAlignment="1" applyProtection="1">
      <alignment vertical="center" wrapText="1"/>
      <protection locked="0"/>
    </xf>
    <xf numFmtId="3" fontId="27" fillId="33" borderId="45" xfId="10" applyNumberFormat="1" applyFont="1" applyFill="1" applyBorder="1" applyAlignment="1" applyProtection="1">
      <alignment horizontal="center" vertical="center"/>
    </xf>
    <xf numFmtId="3" fontId="27" fillId="33" borderId="46" xfId="10" applyNumberFormat="1" applyFont="1" applyFill="1" applyBorder="1" applyAlignment="1" applyProtection="1">
      <alignment horizontal="center" vertical="center"/>
    </xf>
    <xf numFmtId="0" fontId="27" fillId="33" borderId="20" xfId="0" applyFont="1" applyFill="1" applyBorder="1" applyAlignment="1" applyProtection="1">
      <alignment horizontal="center" vertical="center"/>
      <protection locked="0"/>
    </xf>
    <xf numFmtId="0" fontId="27" fillId="33" borderId="21" xfId="0" applyFont="1" applyFill="1" applyBorder="1" applyAlignment="1" applyProtection="1">
      <alignment horizontal="center" vertical="center"/>
      <protection locked="0"/>
    </xf>
    <xf numFmtId="0" fontId="27" fillId="33" borderId="25" xfId="0" applyFont="1" applyFill="1" applyBorder="1" applyAlignment="1" applyProtection="1">
      <alignment horizontal="center" vertical="center"/>
      <protection locked="0"/>
    </xf>
    <xf numFmtId="0" fontId="27" fillId="33" borderId="10" xfId="0" applyFont="1" applyFill="1" applyBorder="1" applyAlignment="1" applyProtection="1">
      <alignment horizontal="center" vertical="center"/>
      <protection locked="0"/>
    </xf>
    <xf numFmtId="0" fontId="27" fillId="33" borderId="10" xfId="0" applyFont="1" applyFill="1" applyBorder="1" applyAlignment="1" applyProtection="1">
      <alignment horizontal="center" vertical="center" wrapText="1"/>
      <protection locked="0"/>
    </xf>
    <xf numFmtId="0" fontId="27" fillId="36" borderId="44" xfId="10" applyFont="1" applyFill="1" applyBorder="1" applyAlignment="1" applyProtection="1">
      <alignment horizontal="center" vertical="center"/>
      <protection locked="0"/>
    </xf>
    <xf numFmtId="0" fontId="27" fillId="36" borderId="45" xfId="10" applyFont="1" applyFill="1" applyBorder="1" applyAlignment="1" applyProtection="1">
      <alignment horizontal="center" vertical="center"/>
      <protection locked="0"/>
    </xf>
    <xf numFmtId="0" fontId="27" fillId="33" borderId="21" xfId="0" applyFont="1" applyFill="1" applyBorder="1" applyAlignment="1" applyProtection="1">
      <alignment horizontal="center" vertical="center"/>
    </xf>
    <xf numFmtId="0" fontId="27" fillId="33" borderId="31" xfId="0" applyFont="1" applyFill="1" applyBorder="1" applyAlignment="1" applyProtection="1">
      <alignment horizontal="center" vertical="center"/>
    </xf>
    <xf numFmtId="0" fontId="27" fillId="33" borderId="32" xfId="0" applyFont="1" applyFill="1" applyBorder="1" applyAlignment="1" applyProtection="1">
      <alignment horizontal="center" vertical="center" wrapText="1"/>
      <protection locked="0"/>
    </xf>
    <xf numFmtId="0" fontId="28" fillId="0" borderId="41" xfId="0" applyFont="1" applyFill="1" applyBorder="1" applyAlignment="1" applyProtection="1">
      <alignment horizontal="left" vertical="center" indent="1"/>
      <protection locked="0"/>
    </xf>
    <xf numFmtId="0" fontId="28" fillId="0" borderId="42" xfId="0" applyFont="1" applyFill="1" applyBorder="1" applyAlignment="1" applyProtection="1">
      <alignment horizontal="left" vertical="center" indent="1"/>
      <protection locked="0"/>
    </xf>
    <xf numFmtId="0" fontId="27" fillId="36" borderId="31" xfId="0" applyFont="1" applyFill="1" applyBorder="1" applyAlignment="1" applyProtection="1">
      <alignment horizontal="center" vertical="center"/>
      <protection locked="0"/>
    </xf>
    <xf numFmtId="0" fontId="27" fillId="35" borderId="44" xfId="10" applyFont="1" applyFill="1" applyBorder="1" applyAlignment="1" applyProtection="1">
      <alignment horizontal="center" vertical="center" wrapText="1"/>
      <protection locked="0"/>
    </xf>
    <xf numFmtId="0" fontId="27" fillId="35" borderId="45" xfId="10" applyFont="1" applyFill="1" applyBorder="1" applyAlignment="1" applyProtection="1">
      <alignment horizontal="center" vertical="center" wrapText="1"/>
      <protection locked="0"/>
    </xf>
    <xf numFmtId="0" fontId="27" fillId="35" borderId="21" xfId="0" applyFont="1" applyFill="1" applyBorder="1" applyAlignment="1" applyProtection="1">
      <alignment horizontal="center" vertical="center"/>
      <protection locked="0"/>
    </xf>
    <xf numFmtId="3" fontId="28" fillId="35" borderId="29" xfId="0" applyNumberFormat="1" applyFont="1" applyFill="1" applyBorder="1" applyAlignment="1" applyProtection="1">
      <alignment horizontal="right" vertical="center" wrapText="1"/>
    </xf>
    <xf numFmtId="3" fontId="28" fillId="35" borderId="37" xfId="0" applyNumberFormat="1" applyFont="1" applyFill="1" applyBorder="1" applyAlignment="1" applyProtection="1">
      <alignment horizontal="right" vertical="center" wrapText="1"/>
    </xf>
    <xf numFmtId="3" fontId="28" fillId="35" borderId="30" xfId="0" applyNumberFormat="1" applyFont="1" applyFill="1" applyBorder="1" applyAlignment="1" applyProtection="1">
      <alignment horizontal="right" vertical="center" wrapText="1"/>
    </xf>
    <xf numFmtId="0" fontId="28" fillId="36" borderId="25" xfId="24" applyFont="1" applyFill="1" applyBorder="1" applyAlignment="1" applyProtection="1">
      <alignment vertical="center" wrapText="1"/>
      <protection locked="0"/>
    </xf>
    <xf numFmtId="0" fontId="28" fillId="36" borderId="10" xfId="24" applyFont="1" applyFill="1" applyBorder="1" applyAlignment="1" applyProtection="1">
      <alignment vertical="center" wrapText="1"/>
      <protection locked="0"/>
    </xf>
    <xf numFmtId="0" fontId="28" fillId="0" borderId="41" xfId="24" applyFont="1" applyFill="1" applyBorder="1" applyAlignment="1" applyProtection="1">
      <alignment horizontal="left" vertical="center" indent="1"/>
      <protection locked="0"/>
    </xf>
    <xf numFmtId="0" fontId="28" fillId="0" borderId="42" xfId="24" applyFont="1" applyFill="1" applyBorder="1" applyAlignment="1" applyProtection="1">
      <alignment horizontal="left" vertical="center" indent="1"/>
      <protection locked="0"/>
    </xf>
    <xf numFmtId="3" fontId="28" fillId="0" borderId="42" xfId="24" applyNumberFormat="1" applyFont="1" applyFill="1" applyBorder="1" applyAlignment="1" applyProtection="1">
      <alignment horizontal="right" vertical="center"/>
    </xf>
    <xf numFmtId="3" fontId="27" fillId="34" borderId="45" xfId="0" applyNumberFormat="1" applyFont="1" applyFill="1" applyBorder="1" applyAlignment="1" applyProtection="1">
      <alignment horizontal="center" vertical="center"/>
    </xf>
    <xf numFmtId="3" fontId="27" fillId="34" borderId="46" xfId="0" applyNumberFormat="1" applyFont="1" applyFill="1" applyBorder="1" applyAlignment="1" applyProtection="1">
      <alignment horizontal="center" vertical="center"/>
    </xf>
    <xf numFmtId="3" fontId="28" fillId="34" borderId="10" xfId="0" applyNumberFormat="1" applyFont="1" applyFill="1" applyBorder="1" applyAlignment="1" applyProtection="1">
      <alignment horizontal="right" vertical="center"/>
    </xf>
    <xf numFmtId="3" fontId="28" fillId="35" borderId="42" xfId="0" applyNumberFormat="1" applyFont="1" applyFill="1" applyBorder="1" applyAlignment="1" applyProtection="1">
      <alignment horizontal="right" vertical="center"/>
    </xf>
    <xf numFmtId="0" fontId="28" fillId="35" borderId="41" xfId="0" applyFont="1" applyFill="1" applyBorder="1" applyAlignment="1" applyProtection="1">
      <alignment horizontal="left" vertical="center" wrapText="1"/>
    </xf>
    <xf numFmtId="0" fontId="28" fillId="35" borderId="42" xfId="0" applyFont="1" applyFill="1" applyBorder="1" applyAlignment="1" applyProtection="1">
      <alignment horizontal="left" vertical="center" wrapText="1"/>
    </xf>
    <xf numFmtId="0" fontId="27" fillId="36" borderId="44" xfId="10" applyFont="1" applyFill="1" applyBorder="1" applyAlignment="1" applyProtection="1">
      <alignment vertical="center" wrapText="1"/>
    </xf>
    <xf numFmtId="0" fontId="27" fillId="36" borderId="45" xfId="10" applyFont="1" applyFill="1" applyBorder="1" applyAlignment="1" applyProtection="1">
      <alignment vertical="center" wrapText="1"/>
    </xf>
    <xf numFmtId="0" fontId="27" fillId="35" borderId="20" xfId="0" applyFont="1" applyFill="1" applyBorder="1" applyAlignment="1" applyProtection="1">
      <alignment horizontal="center" vertical="center" wrapText="1"/>
      <protection locked="0"/>
    </xf>
    <xf numFmtId="0" fontId="27" fillId="35" borderId="21" xfId="0" applyFont="1" applyFill="1" applyBorder="1" applyAlignment="1" applyProtection="1">
      <alignment horizontal="center" vertical="center" wrapText="1"/>
      <protection locked="0"/>
    </xf>
    <xf numFmtId="0" fontId="27" fillId="35" borderId="25" xfId="0" applyFont="1" applyFill="1" applyBorder="1" applyAlignment="1" applyProtection="1">
      <alignment horizontal="center" vertical="center" wrapText="1"/>
      <protection locked="0"/>
    </xf>
    <xf numFmtId="0" fontId="27" fillId="35" borderId="10" xfId="0" applyFont="1" applyFill="1" applyBorder="1" applyAlignment="1" applyProtection="1">
      <alignment horizontal="center" vertical="center" wrapText="1"/>
      <protection locked="0"/>
    </xf>
    <xf numFmtId="0" fontId="33" fillId="35" borderId="21" xfId="0" applyFont="1" applyFill="1" applyBorder="1" applyAlignment="1" applyProtection="1">
      <alignment horizontal="center" vertical="center" wrapText="1"/>
    </xf>
    <xf numFmtId="0" fontId="28" fillId="0" borderId="41" xfId="0" applyFont="1" applyFill="1" applyBorder="1" applyAlignment="1" applyProtection="1">
      <alignment horizontal="left" vertical="center" wrapText="1"/>
      <protection locked="0"/>
    </xf>
    <xf numFmtId="0" fontId="28" fillId="0" borderId="42" xfId="0" applyFont="1" applyFill="1" applyBorder="1" applyAlignment="1" applyProtection="1">
      <alignment horizontal="left" vertical="center" wrapText="1"/>
      <protection locked="0"/>
    </xf>
    <xf numFmtId="3" fontId="28" fillId="0" borderId="43" xfId="24" applyNumberFormat="1" applyFont="1" applyFill="1" applyBorder="1" applyAlignment="1" applyProtection="1">
      <alignment horizontal="right" vertical="center"/>
    </xf>
    <xf numFmtId="0" fontId="28" fillId="34" borderId="10" xfId="43" applyFont="1" applyFill="1" applyBorder="1" applyAlignment="1" applyProtection="1">
      <alignment horizontal="right" vertical="center"/>
    </xf>
    <xf numFmtId="0" fontId="27" fillId="36" borderId="45" xfId="10" applyFont="1" applyFill="1" applyBorder="1" applyAlignment="1" applyProtection="1">
      <alignment horizontal="center" vertical="center"/>
    </xf>
    <xf numFmtId="0" fontId="28" fillId="35" borderId="10" xfId="43" applyFont="1" applyFill="1" applyBorder="1" applyAlignment="1" applyProtection="1">
      <alignment horizontal="right" vertical="center"/>
    </xf>
    <xf numFmtId="0" fontId="28" fillId="35" borderId="42" xfId="43" applyFont="1" applyFill="1" applyBorder="1" applyAlignment="1" applyProtection="1">
      <alignment horizontal="right" vertical="center"/>
    </xf>
    <xf numFmtId="0" fontId="27" fillId="36" borderId="47" xfId="10" applyFont="1" applyFill="1" applyBorder="1" applyAlignment="1" applyProtection="1">
      <alignment horizontal="center" vertical="center"/>
    </xf>
    <xf numFmtId="0" fontId="27" fillId="36" borderId="48" xfId="10" applyFont="1" applyFill="1" applyBorder="1" applyAlignment="1" applyProtection="1">
      <alignment horizontal="center" vertical="center"/>
    </xf>
    <xf numFmtId="0" fontId="28" fillId="35" borderId="11" xfId="43" applyFont="1" applyFill="1" applyBorder="1" applyAlignment="1" applyProtection="1">
      <alignment horizontal="right" vertical="center"/>
    </xf>
    <xf numFmtId="0" fontId="28" fillId="35" borderId="13" xfId="43" applyFont="1" applyFill="1" applyBorder="1" applyAlignment="1" applyProtection="1">
      <alignment horizontal="right" vertical="center"/>
    </xf>
    <xf numFmtId="0" fontId="27" fillId="35" borderId="20" xfId="0" applyFont="1" applyFill="1" applyBorder="1" applyAlignment="1" applyProtection="1">
      <alignment horizontal="center" vertical="center"/>
      <protection locked="0"/>
    </xf>
    <xf numFmtId="0" fontId="28" fillId="34" borderId="25" xfId="0" applyFont="1" applyFill="1" applyBorder="1" applyAlignment="1" applyProtection="1">
      <alignment horizontal="left" vertical="center"/>
    </xf>
    <xf numFmtId="0" fontId="28" fillId="34" borderId="10" xfId="0" applyFont="1" applyFill="1" applyBorder="1" applyAlignment="1" applyProtection="1">
      <alignment horizontal="left" vertical="center"/>
    </xf>
    <xf numFmtId="0" fontId="27" fillId="34" borderId="44" xfId="24" applyFont="1" applyFill="1" applyBorder="1" applyAlignment="1" applyProtection="1">
      <alignment horizontal="center" vertical="center" wrapText="1"/>
      <protection locked="0"/>
    </xf>
    <xf numFmtId="0" fontId="27" fillId="34" borderId="45" xfId="24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wrapText="1"/>
    </xf>
    <xf numFmtId="0" fontId="27" fillId="36" borderId="31" xfId="0" applyFont="1" applyFill="1" applyBorder="1" applyAlignment="1" applyProtection="1">
      <alignment horizontal="center" vertical="center" wrapText="1"/>
    </xf>
    <xf numFmtId="3" fontId="28" fillId="36" borderId="10" xfId="24" applyNumberFormat="1" applyFont="1" applyFill="1" applyBorder="1" applyAlignment="1" applyProtection="1">
      <alignment horizontal="right" vertical="center"/>
    </xf>
    <xf numFmtId="0" fontId="28" fillId="36" borderId="25" xfId="24" applyFont="1" applyFill="1" applyBorder="1" applyAlignment="1" applyProtection="1">
      <alignment horizontal="left" vertical="center" wrapText="1"/>
    </xf>
    <xf numFmtId="0" fontId="28" fillId="36" borderId="10" xfId="24" applyFont="1" applyFill="1" applyBorder="1" applyAlignment="1" applyProtection="1">
      <alignment horizontal="left" vertical="center" wrapText="1"/>
    </xf>
    <xf numFmtId="0" fontId="28" fillId="0" borderId="25" xfId="0" applyFont="1" applyFill="1" applyBorder="1" applyAlignment="1" applyProtection="1">
      <alignment horizontal="left" vertical="center" wrapText="1"/>
    </xf>
    <xf numFmtId="0" fontId="28" fillId="0" borderId="10" xfId="0" applyFont="1" applyFill="1" applyBorder="1" applyAlignment="1" applyProtection="1">
      <alignment horizontal="left" vertical="center" wrapText="1"/>
    </xf>
    <xf numFmtId="0" fontId="27" fillId="36" borderId="20" xfId="0" applyFont="1" applyFill="1" applyBorder="1" applyAlignment="1" applyProtection="1">
      <alignment horizontal="center" vertical="center"/>
      <protection locked="0"/>
    </xf>
    <xf numFmtId="0" fontId="27" fillId="36" borderId="25" xfId="0" applyFont="1" applyFill="1" applyBorder="1" applyAlignment="1" applyProtection="1">
      <alignment horizontal="center" vertical="center"/>
      <protection locked="0"/>
    </xf>
    <xf numFmtId="0" fontId="28" fillId="0" borderId="41" xfId="0" applyFont="1" applyFill="1" applyBorder="1" applyAlignment="1" applyProtection="1">
      <alignment horizontal="left" vertical="center" wrapText="1"/>
    </xf>
    <xf numFmtId="0" fontId="28" fillId="0" borderId="42" xfId="0" applyFont="1" applyFill="1" applyBorder="1" applyAlignment="1" applyProtection="1">
      <alignment horizontal="left" vertical="center" wrapText="1"/>
    </xf>
    <xf numFmtId="3" fontId="28" fillId="0" borderId="42" xfId="0" applyNumberFormat="1" applyFont="1" applyBorder="1" applyAlignment="1" applyProtection="1">
      <alignment horizontal="right" vertical="center"/>
    </xf>
    <xf numFmtId="3" fontId="28" fillId="0" borderId="43" xfId="0" applyNumberFormat="1" applyFont="1" applyBorder="1" applyAlignment="1" applyProtection="1">
      <alignment horizontal="right" vertical="center" wrapText="1"/>
    </xf>
    <xf numFmtId="3" fontId="28" fillId="0" borderId="42" xfId="0" applyNumberFormat="1" applyFont="1" applyFill="1" applyBorder="1" applyAlignment="1" applyProtection="1">
      <alignment horizontal="right" vertical="center"/>
    </xf>
    <xf numFmtId="3" fontId="28" fillId="0" borderId="10" xfId="0" applyNumberFormat="1" applyFont="1" applyFill="1" applyBorder="1" applyAlignment="1" applyProtection="1">
      <alignment horizontal="right" vertical="center"/>
    </xf>
    <xf numFmtId="0" fontId="33" fillId="35" borderId="31" xfId="0" applyFont="1" applyFill="1" applyBorder="1" applyAlignment="1" applyProtection="1">
      <alignment horizontal="center" vertical="center" wrapText="1"/>
    </xf>
    <xf numFmtId="0" fontId="28" fillId="35" borderId="32" xfId="43" applyFont="1" applyFill="1" applyBorder="1" applyAlignment="1" applyProtection="1">
      <alignment horizontal="right" vertical="center"/>
    </xf>
    <xf numFmtId="0" fontId="28" fillId="34" borderId="32" xfId="43" applyFont="1" applyFill="1" applyBorder="1" applyAlignment="1" applyProtection="1">
      <alignment horizontal="right" vertical="center"/>
    </xf>
    <xf numFmtId="0" fontId="28" fillId="34" borderId="25" xfId="24" applyFont="1" applyFill="1" applyBorder="1" applyAlignment="1" applyProtection="1">
      <alignment horizontal="left" vertical="center" wrapText="1"/>
      <protection locked="0"/>
    </xf>
    <xf numFmtId="0" fontId="28" fillId="34" borderId="10" xfId="24" applyFont="1" applyFill="1" applyBorder="1" applyAlignment="1" applyProtection="1">
      <alignment horizontal="left" vertical="center" wrapText="1"/>
      <protection locked="0"/>
    </xf>
    <xf numFmtId="0" fontId="28" fillId="35" borderId="43" xfId="43" applyFont="1" applyFill="1" applyBorder="1" applyAlignment="1" applyProtection="1">
      <alignment horizontal="right" vertical="center"/>
    </xf>
    <xf numFmtId="0" fontId="27" fillId="35" borderId="20" xfId="0" applyFont="1" applyFill="1" applyBorder="1" applyAlignment="1" applyProtection="1">
      <alignment horizontal="center"/>
    </xf>
    <xf numFmtId="0" fontId="27" fillId="35" borderId="21" xfId="0" applyFont="1" applyFill="1" applyBorder="1" applyAlignment="1" applyProtection="1">
      <alignment horizontal="center"/>
    </xf>
    <xf numFmtId="0" fontId="27" fillId="35" borderId="31" xfId="0" applyFont="1" applyFill="1" applyBorder="1" applyAlignment="1" applyProtection="1">
      <alignment horizontal="center"/>
    </xf>
    <xf numFmtId="0" fontId="27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8" fillId="34" borderId="10" xfId="0" applyFont="1" applyFill="1" applyBorder="1" applyAlignment="1" applyProtection="1">
      <alignment horizontal="right" vertical="center"/>
    </xf>
    <xf numFmtId="0" fontId="27" fillId="35" borderId="10" xfId="44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7" fillId="35" borderId="21" xfId="0" applyFont="1" applyFill="1" applyBorder="1" applyAlignment="1" applyProtection="1">
      <alignment horizontal="center" vertical="center"/>
    </xf>
    <xf numFmtId="0" fontId="27" fillId="35" borderId="31" xfId="0" applyFont="1" applyFill="1" applyBorder="1" applyAlignment="1" applyProtection="1">
      <alignment horizontal="center" vertical="center"/>
    </xf>
    <xf numFmtId="0" fontId="27" fillId="35" borderId="32" xfId="44" applyFont="1" applyFill="1" applyBorder="1" applyAlignment="1" applyProtection="1">
      <alignment horizontal="center" vertical="center"/>
      <protection locked="0"/>
    </xf>
    <xf numFmtId="0" fontId="27" fillId="35" borderId="10" xfId="44" applyFont="1" applyFill="1" applyBorder="1" applyAlignment="1" applyProtection="1">
      <alignment horizontal="center" vertical="center" wrapText="1"/>
      <protection locked="0"/>
    </xf>
    <xf numFmtId="0" fontId="27" fillId="35" borderId="17" xfId="44" applyFont="1" applyFill="1" applyBorder="1" applyAlignment="1" applyProtection="1">
      <alignment horizontal="center" vertical="center"/>
      <protection locked="0"/>
    </xf>
    <xf numFmtId="0" fontId="27" fillId="35" borderId="18" xfId="44" applyFont="1" applyFill="1" applyBorder="1" applyAlignment="1" applyProtection="1">
      <alignment horizontal="center" vertical="center"/>
      <protection locked="0"/>
    </xf>
    <xf numFmtId="0" fontId="27" fillId="35" borderId="19" xfId="44" applyFont="1" applyFill="1" applyBorder="1" applyAlignment="1" applyProtection="1">
      <alignment horizontal="center" vertical="center"/>
      <protection locked="0"/>
    </xf>
    <xf numFmtId="0" fontId="27" fillId="36" borderId="49" xfId="10" applyFont="1" applyFill="1" applyBorder="1" applyAlignment="1" applyProtection="1">
      <alignment horizontal="center" vertical="center"/>
    </xf>
    <xf numFmtId="0" fontId="20" fillId="0" borderId="0" xfId="0" applyFont="1" applyProtection="1">
      <protection locked="0"/>
    </xf>
    <xf numFmtId="0" fontId="28" fillId="35" borderId="35" xfId="43" applyFont="1" applyFill="1" applyBorder="1" applyAlignment="1" applyProtection="1">
      <alignment horizontal="right" vertical="center"/>
    </xf>
    <xf numFmtId="0" fontId="27" fillId="35" borderId="20" xfId="44" applyFont="1" applyFill="1" applyBorder="1" applyAlignment="1" applyProtection="1">
      <alignment horizontal="center" vertical="center"/>
      <protection locked="0"/>
    </xf>
    <xf numFmtId="0" fontId="27" fillId="35" borderId="21" xfId="44" applyFont="1" applyFill="1" applyBorder="1" applyAlignment="1" applyProtection="1">
      <alignment horizontal="center" vertical="center"/>
      <protection locked="0"/>
    </xf>
    <xf numFmtId="0" fontId="27" fillId="35" borderId="25" xfId="44" applyFont="1" applyFill="1" applyBorder="1" applyAlignment="1" applyProtection="1">
      <alignment horizontal="center" vertical="center"/>
      <protection locked="0"/>
    </xf>
    <xf numFmtId="0" fontId="28" fillId="34" borderId="17" xfId="43" applyFont="1" applyFill="1" applyBorder="1" applyAlignment="1" applyProtection="1">
      <alignment horizontal="right" vertical="center"/>
    </xf>
    <xf numFmtId="0" fontId="28" fillId="34" borderId="19" xfId="43" applyFont="1" applyFill="1" applyBorder="1" applyAlignment="1" applyProtection="1">
      <alignment horizontal="right" vertical="center"/>
    </xf>
    <xf numFmtId="0" fontId="28" fillId="35" borderId="17" xfId="43" applyFont="1" applyFill="1" applyBorder="1" applyAlignment="1" applyProtection="1">
      <alignment horizontal="right" vertical="center"/>
    </xf>
    <xf numFmtId="0" fontId="28" fillId="35" borderId="19" xfId="43" applyFont="1" applyFill="1" applyBorder="1" applyAlignment="1" applyProtection="1">
      <alignment horizontal="right" vertical="center"/>
    </xf>
    <xf numFmtId="0" fontId="27" fillId="35" borderId="33" xfId="44" applyFont="1" applyFill="1" applyBorder="1" applyAlignment="1" applyProtection="1">
      <alignment horizontal="center" vertical="center" textRotation="90"/>
      <protection locked="0"/>
    </xf>
    <xf numFmtId="0" fontId="27" fillId="35" borderId="12" xfId="44" applyFont="1" applyFill="1" applyBorder="1" applyAlignment="1" applyProtection="1">
      <alignment horizontal="center" vertical="center" textRotation="90"/>
      <protection locked="0"/>
    </xf>
    <xf numFmtId="0" fontId="27" fillId="35" borderId="13" xfId="44" applyFont="1" applyFill="1" applyBorder="1" applyAlignment="1" applyProtection="1">
      <alignment horizontal="center" vertical="center" textRotation="90"/>
      <protection locked="0"/>
    </xf>
    <xf numFmtId="0" fontId="27" fillId="35" borderId="34" xfId="44" applyFont="1" applyFill="1" applyBorder="1" applyAlignment="1" applyProtection="1">
      <alignment horizontal="center" vertical="center" textRotation="90"/>
      <protection locked="0"/>
    </xf>
    <xf numFmtId="0" fontId="27" fillId="35" borderId="15" xfId="44" applyFont="1" applyFill="1" applyBorder="1" applyAlignment="1" applyProtection="1">
      <alignment horizontal="center" vertical="center" textRotation="90"/>
      <protection locked="0"/>
    </xf>
    <xf numFmtId="0" fontId="27" fillId="35" borderId="16" xfId="44" applyFont="1" applyFill="1" applyBorder="1" applyAlignment="1" applyProtection="1">
      <alignment horizontal="center" vertical="center" textRotation="90"/>
      <protection locked="0"/>
    </xf>
    <xf numFmtId="0" fontId="27" fillId="36" borderId="46" xfId="10" applyFont="1" applyFill="1" applyBorder="1" applyAlignment="1" applyProtection="1">
      <alignment horizontal="center" vertical="center"/>
    </xf>
    <xf numFmtId="0" fontId="27" fillId="36" borderId="44" xfId="10" applyFont="1" applyFill="1" applyBorder="1" applyAlignment="1" applyProtection="1">
      <alignment horizontal="left" vertical="center" indent="1"/>
    </xf>
    <xf numFmtId="0" fontId="27" fillId="36" borderId="45" xfId="10" applyFont="1" applyFill="1" applyBorder="1" applyAlignment="1" applyProtection="1">
      <alignment horizontal="left" vertical="center" indent="1"/>
    </xf>
    <xf numFmtId="0" fontId="28" fillId="35" borderId="10" xfId="0" applyFont="1" applyFill="1" applyBorder="1" applyAlignment="1" applyProtection="1">
      <alignment horizontal="right" vertical="center"/>
    </xf>
    <xf numFmtId="0" fontId="28" fillId="35" borderId="42" xfId="0" applyFont="1" applyFill="1" applyBorder="1" applyAlignment="1" applyProtection="1">
      <alignment horizontal="right" vertical="center"/>
    </xf>
    <xf numFmtId="0" fontId="27" fillId="36" borderId="20" xfId="0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wrapText="1"/>
      <protection locked="0"/>
    </xf>
    <xf numFmtId="0" fontId="27" fillId="35" borderId="44" xfId="0" applyFont="1" applyFill="1" applyBorder="1" applyAlignment="1" applyProtection="1">
      <alignment horizontal="center" vertical="center"/>
    </xf>
    <xf numFmtId="0" fontId="27" fillId="35" borderId="45" xfId="0" applyFont="1" applyFill="1" applyBorder="1" applyAlignment="1" applyProtection="1">
      <alignment horizontal="center" vertical="center"/>
    </xf>
    <xf numFmtId="0" fontId="28" fillId="36" borderId="41" xfId="0" applyFont="1" applyFill="1" applyBorder="1" applyAlignment="1" applyProtection="1">
      <alignment horizontal="left" vertical="center"/>
    </xf>
    <xf numFmtId="0" fontId="28" fillId="36" borderId="42" xfId="0" applyFont="1" applyFill="1" applyBorder="1" applyAlignment="1" applyProtection="1">
      <alignment horizontal="left" vertical="center"/>
    </xf>
    <xf numFmtId="3" fontId="28" fillId="36" borderId="42" xfId="24" applyNumberFormat="1" applyFont="1" applyFill="1" applyBorder="1" applyAlignment="1" applyProtection="1">
      <alignment horizontal="right" vertical="center" wrapText="1"/>
    </xf>
    <xf numFmtId="3" fontId="28" fillId="35" borderId="28" xfId="0" applyNumberFormat="1" applyFont="1" applyFill="1" applyBorder="1" applyAlignment="1" applyProtection="1">
      <alignment horizontal="right" vertical="center" wrapText="1"/>
    </xf>
    <xf numFmtId="0" fontId="28" fillId="35" borderId="27" xfId="0" applyFont="1" applyFill="1" applyBorder="1" applyAlignment="1" applyProtection="1">
      <alignment horizontal="center" vertical="center"/>
      <protection locked="0"/>
    </xf>
    <xf numFmtId="0" fontId="28" fillId="35" borderId="28" xfId="0" applyFont="1" applyFill="1" applyBorder="1" applyAlignment="1" applyProtection="1">
      <alignment horizontal="center" vertical="center"/>
      <protection locked="0"/>
    </xf>
    <xf numFmtId="0" fontId="28" fillId="35" borderId="25" xfId="0" applyFont="1" applyFill="1" applyBorder="1" applyAlignment="1" applyProtection="1">
      <alignment horizontal="left" vertical="center" wrapText="1"/>
    </xf>
    <xf numFmtId="0" fontId="28" fillId="35" borderId="10" xfId="0" applyFont="1" applyFill="1" applyBorder="1" applyAlignment="1" applyProtection="1">
      <alignment horizontal="left" vertical="center" wrapText="1"/>
    </xf>
    <xf numFmtId="0" fontId="28" fillId="34" borderId="25" xfId="0" applyFont="1" applyFill="1" applyBorder="1" applyAlignment="1" applyProtection="1">
      <alignment horizontal="left" vertical="center" wrapText="1" indent="1"/>
    </xf>
    <xf numFmtId="0" fontId="28" fillId="34" borderId="10" xfId="0" applyFont="1" applyFill="1" applyBorder="1" applyAlignment="1" applyProtection="1">
      <alignment horizontal="left" vertical="center" wrapText="1" indent="1"/>
    </xf>
    <xf numFmtId="0" fontId="28" fillId="35" borderId="25" xfId="0" applyFont="1" applyFill="1" applyBorder="1" applyAlignment="1" applyProtection="1">
      <alignment horizontal="left" vertical="center" wrapText="1" indent="1"/>
    </xf>
    <xf numFmtId="0" fontId="28" fillId="35" borderId="10" xfId="0" applyFont="1" applyFill="1" applyBorder="1" applyAlignment="1" applyProtection="1">
      <alignment horizontal="left" vertical="center" wrapText="1" indent="1"/>
    </xf>
    <xf numFmtId="0" fontId="28" fillId="35" borderId="41" xfId="0" applyFont="1" applyFill="1" applyBorder="1" applyAlignment="1" applyProtection="1">
      <alignment horizontal="left" vertical="center" wrapText="1" indent="1"/>
    </xf>
    <xf numFmtId="0" fontId="28" fillId="35" borderId="42" xfId="0" applyFont="1" applyFill="1" applyBorder="1" applyAlignment="1" applyProtection="1">
      <alignment horizontal="left" vertical="center" wrapText="1" indent="1"/>
    </xf>
    <xf numFmtId="3" fontId="28" fillId="35" borderId="10" xfId="0" applyNumberFormat="1" applyFont="1" applyFill="1" applyBorder="1" applyAlignment="1" applyProtection="1">
      <alignment horizontal="right" vertical="center"/>
    </xf>
    <xf numFmtId="0" fontId="28" fillId="34" borderId="25" xfId="0" applyFont="1" applyFill="1" applyBorder="1" applyAlignment="1" applyProtection="1">
      <alignment horizontal="left" vertical="center" wrapText="1"/>
    </xf>
    <xf numFmtId="0" fontId="28" fillId="34" borderId="10" xfId="0" applyFont="1" applyFill="1" applyBorder="1" applyAlignment="1" applyProtection="1">
      <alignment horizontal="left" vertical="center" wrapText="1"/>
    </xf>
    <xf numFmtId="0" fontId="27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7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5" borderId="32" xfId="0" applyFont="1" applyFill="1" applyBorder="1" applyAlignment="1" applyProtection="1">
      <alignment horizontal="right" vertical="center"/>
    </xf>
    <xf numFmtId="0" fontId="28" fillId="34" borderId="32" xfId="0" applyFont="1" applyFill="1" applyBorder="1" applyAlignment="1" applyProtection="1">
      <alignment horizontal="right" vertical="center"/>
    </xf>
    <xf numFmtId="0" fontId="28" fillId="35" borderId="25" xfId="0" applyFont="1" applyFill="1" applyBorder="1" applyAlignment="1" applyProtection="1">
      <alignment horizontal="left" vertical="center"/>
    </xf>
    <xf numFmtId="0" fontId="28" fillId="35" borderId="10" xfId="0" applyFont="1" applyFill="1" applyBorder="1" applyAlignment="1" applyProtection="1">
      <alignment horizontal="left" vertical="center"/>
    </xf>
    <xf numFmtId="0" fontId="28" fillId="35" borderId="41" xfId="0" applyFont="1" applyFill="1" applyBorder="1" applyAlignment="1" applyProtection="1">
      <alignment horizontal="left" vertical="center"/>
    </xf>
    <xf numFmtId="0" fontId="28" fillId="35" borderId="42" xfId="0" applyFont="1" applyFill="1" applyBorder="1" applyAlignment="1" applyProtection="1">
      <alignment horizontal="left" vertical="center"/>
    </xf>
    <xf numFmtId="0" fontId="27" fillId="36" borderId="44" xfId="10" applyFont="1" applyFill="1" applyBorder="1" applyAlignment="1" applyProtection="1">
      <alignment horizontal="left" vertical="center"/>
    </xf>
    <xf numFmtId="0" fontId="27" fillId="36" borderId="45" xfId="10" applyFont="1" applyFill="1" applyBorder="1" applyAlignment="1" applyProtection="1">
      <alignment horizontal="left" vertical="center"/>
    </xf>
    <xf numFmtId="0" fontId="30" fillId="0" borderId="0" xfId="0" applyFont="1" applyAlignment="1" applyProtection="1">
      <alignment horizontal="center" vertical="center" wrapText="1"/>
      <protection locked="0"/>
    </xf>
    <xf numFmtId="0" fontId="28" fillId="34" borderId="25" xfId="24" applyFont="1" applyFill="1" applyBorder="1" applyAlignment="1" applyProtection="1">
      <alignment horizontal="left" vertical="center"/>
      <protection locked="0"/>
    </xf>
    <xf numFmtId="0" fontId="28" fillId="34" borderId="10" xfId="24" applyFont="1" applyFill="1" applyBorder="1" applyAlignment="1" applyProtection="1">
      <alignment horizontal="left" vertical="center"/>
      <protection locked="0"/>
    </xf>
    <xf numFmtId="0" fontId="28" fillId="0" borderId="25" xfId="0" applyFont="1" applyFill="1" applyBorder="1" applyAlignment="1" applyProtection="1">
      <alignment horizontal="left" vertical="center"/>
      <protection locked="0"/>
    </xf>
    <xf numFmtId="0" fontId="28" fillId="0" borderId="10" xfId="0" applyFont="1" applyFill="1" applyBorder="1" applyAlignment="1" applyProtection="1">
      <alignment horizontal="left" vertical="center"/>
      <protection locked="0"/>
    </xf>
    <xf numFmtId="0" fontId="28" fillId="34" borderId="44" xfId="0" applyFont="1" applyFill="1" applyBorder="1" applyAlignment="1" applyProtection="1">
      <alignment horizontal="left" vertical="center"/>
    </xf>
    <xf numFmtId="0" fontId="28" fillId="34" borderId="45" xfId="0" applyFont="1" applyFill="1" applyBorder="1" applyAlignment="1" applyProtection="1">
      <alignment horizontal="left" vertical="center"/>
    </xf>
    <xf numFmtId="0" fontId="27" fillId="35" borderId="17" xfId="44" applyFont="1" applyFill="1" applyBorder="1" applyAlignment="1" applyProtection="1">
      <alignment horizontal="center" vertical="center" wrapText="1"/>
      <protection locked="0"/>
    </xf>
    <xf numFmtId="0" fontId="27" fillId="35" borderId="19" xfId="44" applyFont="1" applyFill="1" applyBorder="1" applyAlignment="1" applyProtection="1">
      <alignment horizontal="center" vertical="center" wrapText="1"/>
      <protection locked="0"/>
    </xf>
    <xf numFmtId="0" fontId="28" fillId="0" borderId="25" xfId="0" applyFont="1" applyFill="1" applyBorder="1" applyAlignment="1" applyProtection="1">
      <alignment horizontal="left" vertical="center" indent="1"/>
      <protection locked="0"/>
    </xf>
    <xf numFmtId="0" fontId="28" fillId="0" borderId="10" xfId="0" applyFont="1" applyFill="1" applyBorder="1" applyAlignment="1" applyProtection="1">
      <alignment horizontal="left" vertical="center" indent="1"/>
      <protection locked="0"/>
    </xf>
    <xf numFmtId="0" fontId="28" fillId="36" borderId="25" xfId="24" applyFont="1" applyFill="1" applyBorder="1" applyAlignment="1" applyProtection="1">
      <alignment horizontal="left" vertical="center" indent="1"/>
      <protection locked="0"/>
    </xf>
    <xf numFmtId="0" fontId="28" fillId="36" borderId="10" xfId="24" applyFont="1" applyFill="1" applyBorder="1" applyAlignment="1" applyProtection="1">
      <alignment horizontal="left" vertical="center" indent="1"/>
      <protection locked="0"/>
    </xf>
    <xf numFmtId="0" fontId="28" fillId="0" borderId="25" xfId="24" applyFont="1" applyFill="1" applyBorder="1" applyAlignment="1" applyProtection="1">
      <alignment horizontal="left" vertical="center" indent="1"/>
      <protection locked="0"/>
    </xf>
    <xf numFmtId="0" fontId="28" fillId="0" borderId="10" xfId="24" applyFont="1" applyFill="1" applyBorder="1" applyAlignment="1" applyProtection="1">
      <alignment horizontal="left" vertical="center" indent="1"/>
      <protection locked="0"/>
    </xf>
    <xf numFmtId="0" fontId="28" fillId="33" borderId="25" xfId="0" applyFont="1" applyFill="1" applyBorder="1" applyAlignment="1" applyProtection="1">
      <alignment horizontal="left" vertical="center" indent="1"/>
      <protection locked="0"/>
    </xf>
    <xf numFmtId="0" fontId="28" fillId="33" borderId="10" xfId="0" applyFont="1" applyFill="1" applyBorder="1" applyAlignment="1" applyProtection="1">
      <alignment horizontal="left" vertical="center" indent="1"/>
      <protection locked="0"/>
    </xf>
    <xf numFmtId="3" fontId="28" fillId="33" borderId="10" xfId="24" applyNumberFormat="1" applyFont="1" applyFill="1" applyBorder="1" applyAlignment="1" applyProtection="1">
      <alignment horizontal="right" vertical="center"/>
    </xf>
    <xf numFmtId="3" fontId="28" fillId="33" borderId="32" xfId="24" applyNumberFormat="1" applyFont="1" applyFill="1" applyBorder="1" applyAlignment="1" applyProtection="1">
      <alignment horizontal="right" vertical="center"/>
    </xf>
    <xf numFmtId="0" fontId="27" fillId="33" borderId="44" xfId="10" applyFont="1" applyFill="1" applyBorder="1" applyAlignment="1" applyProtection="1">
      <alignment horizontal="center" vertical="center"/>
      <protection locked="0"/>
    </xf>
    <xf numFmtId="0" fontId="27" fillId="33" borderId="45" xfId="10" applyFont="1" applyFill="1" applyBorder="1" applyAlignment="1" applyProtection="1">
      <alignment horizontal="center" vertical="center"/>
      <protection locked="0"/>
    </xf>
    <xf numFmtId="0" fontId="27" fillId="35" borderId="22" xfId="0" applyFont="1" applyFill="1" applyBorder="1" applyAlignment="1" applyProtection="1">
      <alignment horizontal="center" vertical="center"/>
    </xf>
    <xf numFmtId="0" fontId="27" fillId="35" borderId="23" xfId="0" applyFont="1" applyFill="1" applyBorder="1" applyAlignment="1" applyProtection="1">
      <alignment horizontal="center" vertical="center"/>
    </xf>
    <xf numFmtId="0" fontId="27" fillId="35" borderId="24" xfId="0" applyFont="1" applyFill="1" applyBorder="1" applyAlignment="1" applyProtection="1">
      <alignment horizontal="center" vertical="center"/>
    </xf>
    <xf numFmtId="3" fontId="28" fillId="0" borderId="10" xfId="24" applyNumberFormat="1" applyFont="1" applyFill="1" applyBorder="1" applyAlignment="1" applyProtection="1">
      <alignment horizontal="right" vertical="center"/>
    </xf>
    <xf numFmtId="3" fontId="28" fillId="0" borderId="32" xfId="24" applyNumberFormat="1" applyFont="1" applyFill="1" applyBorder="1" applyAlignment="1" applyProtection="1">
      <alignment horizontal="right" vertical="center"/>
    </xf>
    <xf numFmtId="0" fontId="28" fillId="35" borderId="26" xfId="43" applyFont="1" applyFill="1" applyBorder="1" applyAlignment="1" applyProtection="1">
      <alignment horizontal="right" vertical="center"/>
    </xf>
    <xf numFmtId="0" fontId="28" fillId="34" borderId="26" xfId="43" applyFont="1" applyFill="1" applyBorder="1" applyAlignment="1" applyProtection="1">
      <alignment horizontal="right" vertical="center"/>
    </xf>
    <xf numFmtId="3" fontId="28" fillId="33" borderId="17" xfId="24" applyNumberFormat="1" applyFont="1" applyFill="1" applyBorder="1" applyAlignment="1" applyProtection="1">
      <alignment horizontal="right" vertical="center"/>
    </xf>
    <xf numFmtId="3" fontId="28" fillId="33" borderId="18" xfId="24" applyNumberFormat="1" applyFont="1" applyFill="1" applyBorder="1" applyAlignment="1" applyProtection="1">
      <alignment horizontal="right" vertical="center"/>
    </xf>
    <xf numFmtId="3" fontId="28" fillId="33" borderId="19" xfId="24" applyNumberFormat="1" applyFont="1" applyFill="1" applyBorder="1" applyAlignment="1" applyProtection="1">
      <alignment horizontal="right" vertical="center"/>
    </xf>
    <xf numFmtId="3" fontId="28" fillId="33" borderId="26" xfId="24" applyNumberFormat="1" applyFont="1" applyFill="1" applyBorder="1" applyAlignment="1" applyProtection="1">
      <alignment horizontal="right" vertical="center"/>
    </xf>
    <xf numFmtId="0" fontId="28" fillId="35" borderId="43" xfId="0" applyFont="1" applyFill="1" applyBorder="1" applyAlignment="1" applyProtection="1">
      <alignment horizontal="right" vertical="center"/>
    </xf>
    <xf numFmtId="0" fontId="21" fillId="36" borderId="21" xfId="0" applyFont="1" applyFill="1" applyBorder="1" applyAlignment="1" applyProtection="1">
      <alignment horizontal="center" vertical="center" textRotation="90"/>
      <protection locked="0"/>
    </xf>
    <xf numFmtId="0" fontId="21" fillId="36" borderId="10" xfId="0" applyFont="1" applyFill="1" applyBorder="1" applyAlignment="1" applyProtection="1">
      <alignment horizontal="center" vertical="center" textRotation="90"/>
      <protection locked="0"/>
    </xf>
    <xf numFmtId="0" fontId="27" fillId="35" borderId="26" xfId="44" applyFont="1" applyFill="1" applyBorder="1" applyAlignment="1" applyProtection="1">
      <alignment horizontal="center" vertical="center"/>
      <protection locked="0"/>
    </xf>
    <xf numFmtId="3" fontId="27" fillId="35" borderId="45" xfId="0" applyNumberFormat="1" applyFont="1" applyFill="1" applyBorder="1" applyAlignment="1" applyProtection="1">
      <alignment horizontal="center" vertical="center"/>
    </xf>
    <xf numFmtId="0" fontId="28" fillId="36" borderId="25" xfId="0" applyFont="1" applyFill="1" applyBorder="1" applyAlignment="1" applyProtection="1">
      <alignment horizontal="left" vertical="center"/>
    </xf>
    <xf numFmtId="0" fontId="28" fillId="36" borderId="10" xfId="0" applyFont="1" applyFill="1" applyBorder="1" applyAlignment="1" applyProtection="1">
      <alignment horizontal="left" vertical="center"/>
    </xf>
    <xf numFmtId="3" fontId="28" fillId="35" borderId="10" xfId="0" applyNumberFormat="1" applyFont="1" applyFill="1" applyBorder="1" applyAlignment="1" applyProtection="1">
      <alignment horizontal="right" vertical="center" wrapText="1"/>
    </xf>
    <xf numFmtId="3" fontId="28" fillId="36" borderId="10" xfId="0" applyNumberFormat="1" applyFont="1" applyFill="1" applyBorder="1" applyAlignment="1" applyProtection="1">
      <alignment horizontal="right" vertical="center" wrapText="1"/>
    </xf>
    <xf numFmtId="0" fontId="21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1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8" fillId="35" borderId="17" xfId="0" applyNumberFormat="1" applyFont="1" applyFill="1" applyBorder="1" applyAlignment="1" applyProtection="1">
      <alignment horizontal="right" vertical="center" wrapText="1"/>
    </xf>
    <xf numFmtId="3" fontId="28" fillId="35" borderId="26" xfId="0" applyNumberFormat="1" applyFont="1" applyFill="1" applyBorder="1" applyAlignment="1" applyProtection="1">
      <alignment horizontal="right" vertical="center" wrapText="1"/>
    </xf>
    <xf numFmtId="3" fontId="28" fillId="36" borderId="17" xfId="0" applyNumberFormat="1" applyFont="1" applyFill="1" applyBorder="1" applyAlignment="1" applyProtection="1">
      <alignment horizontal="right" vertical="center" wrapText="1"/>
    </xf>
    <xf numFmtId="3" fontId="28" fillId="36" borderId="26" xfId="0" applyNumberFormat="1" applyFont="1" applyFill="1" applyBorder="1" applyAlignment="1" applyProtection="1">
      <alignment horizontal="right" vertical="center" wrapText="1"/>
    </xf>
    <xf numFmtId="0" fontId="21" fillId="36" borderId="20" xfId="0" applyFont="1" applyFill="1" applyBorder="1" applyAlignment="1" applyProtection="1">
      <alignment horizontal="center" vertical="center"/>
      <protection locked="0"/>
    </xf>
    <xf numFmtId="0" fontId="21" fillId="36" borderId="21" xfId="0" applyFont="1" applyFill="1" applyBorder="1" applyAlignment="1" applyProtection="1">
      <alignment horizontal="center" vertical="center"/>
      <protection locked="0"/>
    </xf>
    <xf numFmtId="0" fontId="21" fillId="36" borderId="25" xfId="0" applyFont="1" applyFill="1" applyBorder="1" applyAlignment="1" applyProtection="1">
      <alignment horizontal="center" vertical="center"/>
      <protection locked="0"/>
    </xf>
    <xf numFmtId="0" fontId="21" fillId="36" borderId="10" xfId="0" applyFont="1" applyFill="1" applyBorder="1" applyAlignment="1" applyProtection="1">
      <alignment horizontal="center" vertical="center"/>
      <protection locked="0"/>
    </xf>
    <xf numFmtId="3" fontId="28" fillId="36" borderId="11" xfId="0" applyNumberFormat="1" applyFont="1" applyFill="1" applyBorder="1" applyAlignment="1" applyProtection="1">
      <alignment horizontal="right" vertical="center" wrapText="1"/>
    </xf>
    <xf numFmtId="3" fontId="28" fillId="36" borderId="35" xfId="0" applyNumberFormat="1" applyFont="1" applyFill="1" applyBorder="1" applyAlignment="1" applyProtection="1">
      <alignment horizontal="right" vertical="center" wrapText="1"/>
    </xf>
    <xf numFmtId="3" fontId="27" fillId="35" borderId="47" xfId="24" applyNumberFormat="1" applyFont="1" applyFill="1" applyBorder="1" applyAlignment="1" applyProtection="1">
      <alignment horizontal="center" vertical="center" wrapText="1"/>
    </xf>
    <xf numFmtId="3" fontId="27" fillId="35" borderId="49" xfId="24" applyNumberFormat="1" applyFont="1" applyFill="1" applyBorder="1" applyAlignment="1" applyProtection="1">
      <alignment horizontal="center" vertical="center" wrapText="1"/>
    </xf>
    <xf numFmtId="3" fontId="27" fillId="35" borderId="46" xfId="0" applyNumberFormat="1" applyFont="1" applyFill="1" applyBorder="1" applyAlignment="1" applyProtection="1">
      <alignment horizontal="center" vertical="center"/>
    </xf>
    <xf numFmtId="0" fontId="26" fillId="0" borderId="40" xfId="0" applyFont="1" applyBorder="1" applyAlignment="1" applyProtection="1">
      <alignment horizontal="center" vertical="center" wrapText="1"/>
    </xf>
  </cellXfs>
  <cellStyles count="47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Procentowy" xfId="46" builtinId="5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tygodniowy'!$C$298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77-4542-AF13-4292D78BC0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tygodniowy'!$G$296:$J$297,'Meldunek tygodniowy'!$K$296:$N$297,'Meldunek tygodniowy'!$O$296:$R$297)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tygodniowy'!$G$298:$R$298</c:f>
              <c:numCache>
                <c:formatCode>General</c:formatCode>
                <c:ptCount val="12"/>
                <c:pt idx="0">
                  <c:v>109</c:v>
                </c:pt>
                <c:pt idx="2">
                  <c:v>313</c:v>
                </c:pt>
                <c:pt idx="4">
                  <c:v>60</c:v>
                </c:pt>
                <c:pt idx="6">
                  <c:v>130</c:v>
                </c:pt>
                <c:pt idx="8">
                  <c:v>15</c:v>
                </c:pt>
                <c:pt idx="1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7-4542-AF13-4292D78BC080}"/>
            </c:ext>
          </c:extLst>
        </c:ser>
        <c:ser>
          <c:idx val="1"/>
          <c:order val="1"/>
          <c:tx>
            <c:strRef>
              <c:f>'Meldunek tygodniowy'!$C$299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77-4542-AF13-4292D78BC0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tygodniowy'!$G$296:$J$297,'Meldunek tygodniowy'!$K$296:$N$297,'Meldunek tygodniowy'!$O$296:$R$297)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tygodniowy'!$G$299:$R$299</c:f>
              <c:numCache>
                <c:formatCode>General</c:formatCode>
                <c:ptCount val="12"/>
                <c:pt idx="0">
                  <c:v>27</c:v>
                </c:pt>
                <c:pt idx="2">
                  <c:v>29</c:v>
                </c:pt>
                <c:pt idx="4">
                  <c:v>16</c:v>
                </c:pt>
                <c:pt idx="6">
                  <c:v>21</c:v>
                </c:pt>
                <c:pt idx="8">
                  <c:v>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7-4542-AF13-4292D78BC080}"/>
            </c:ext>
          </c:extLst>
        </c:ser>
        <c:ser>
          <c:idx val="2"/>
          <c:order val="2"/>
          <c:tx>
            <c:strRef>
              <c:f>'Meldunek tygodniowy'!$C$300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77-4542-AF13-4292D78BC0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tygodniowy'!$G$296:$J$297,'Meldunek tygodniowy'!$K$296:$N$297,'Meldunek tygodniowy'!$O$296:$R$297)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tygodniowy'!$G$300:$R$300</c:f>
              <c:numCache>
                <c:formatCode>General</c:formatCode>
                <c:ptCount val="12"/>
                <c:pt idx="0">
                  <c:v>8</c:v>
                </c:pt>
                <c:pt idx="2">
                  <c:v>23</c:v>
                </c:pt>
                <c:pt idx="4">
                  <c:v>7</c:v>
                </c:pt>
                <c:pt idx="6">
                  <c:v>23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77-4542-AF13-4292D78BC080}"/>
            </c:ext>
          </c:extLst>
        </c:ser>
        <c:ser>
          <c:idx val="3"/>
          <c:order val="3"/>
          <c:tx>
            <c:strRef>
              <c:f>'Meldunek tygodniowy'!$C$301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77-4542-AF13-4292D78BC0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tygodniowy'!$G$296:$J$297,'Meldunek tygodniowy'!$K$296:$N$297,'Meldunek tygodniowy'!$O$296:$R$297)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tygodniowy'!$G$301:$R$301</c:f>
              <c:numCache>
                <c:formatCode>General</c:formatCode>
                <c:ptCount val="12"/>
                <c:pt idx="0">
                  <c:v>13</c:v>
                </c:pt>
                <c:pt idx="2">
                  <c:v>22</c:v>
                </c:pt>
                <c:pt idx="4">
                  <c:v>0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577-4542-AF13-4292D78BC080}"/>
            </c:ext>
          </c:extLst>
        </c:ser>
        <c:ser>
          <c:idx val="5"/>
          <c:order val="4"/>
          <c:tx>
            <c:strRef>
              <c:f>'Meldunek tygodniowy'!$C$302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577-4542-AF13-4292D78BC0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tygodniowy'!$G$302:$R$302</c:f>
              <c:numCache>
                <c:formatCode>General</c:formatCode>
                <c:ptCount val="12"/>
                <c:pt idx="0">
                  <c:v>2</c:v>
                </c:pt>
                <c:pt idx="2">
                  <c:v>5</c:v>
                </c:pt>
                <c:pt idx="4">
                  <c:v>5</c:v>
                </c:pt>
                <c:pt idx="6">
                  <c:v>12</c:v>
                </c:pt>
                <c:pt idx="8">
                  <c:v>3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577-4542-AF13-4292D78BC080}"/>
            </c:ext>
          </c:extLst>
        </c:ser>
        <c:ser>
          <c:idx val="4"/>
          <c:order val="5"/>
          <c:tx>
            <c:strRef>
              <c:f>'Meldunek tygodniowy'!$C$303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577-4542-AF13-4292D78BC0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tygodniowy'!$G$296:$J$297,'Meldunek tygodniowy'!$K$296:$N$297,'Meldunek tygodniowy'!$O$296:$R$297)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tygodniowy'!$G$303:$R$303</c:f>
              <c:numCache>
                <c:formatCode>General</c:formatCode>
                <c:ptCount val="12"/>
                <c:pt idx="0">
                  <c:v>70</c:v>
                </c:pt>
                <c:pt idx="2">
                  <c:v>90</c:v>
                </c:pt>
                <c:pt idx="4">
                  <c:v>13</c:v>
                </c:pt>
                <c:pt idx="6">
                  <c:v>17</c:v>
                </c:pt>
                <c:pt idx="8">
                  <c:v>5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577-4542-AF13-4292D78BC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31560"/>
        <c:axId val="167331952"/>
        <c:axId val="0"/>
      </c:bar3DChart>
      <c:catAx>
        <c:axId val="16733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167331952"/>
        <c:crosses val="autoZero"/>
        <c:auto val="1"/>
        <c:lblAlgn val="ctr"/>
        <c:lblOffset val="100"/>
        <c:noMultiLvlLbl val="0"/>
      </c:catAx>
      <c:valAx>
        <c:axId val="167331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31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tygodniowy'!$B$406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tygodniowy'!$J$405,'Meldunek tygodniowy'!$M$405,'Meldunek tygodniowy'!$P$405,'Meldunek tygodniowy'!$S$405,'Meldunek tygodniowy'!$V$405)</c:f>
              <c:strCache>
                <c:ptCount val="5"/>
                <c:pt idx="0">
                  <c:v>26.01.2020 - 01.02.2020</c:v>
                </c:pt>
                <c:pt idx="1">
                  <c:v>02.02.2020 - 08.02.2020</c:v>
                </c:pt>
                <c:pt idx="2">
                  <c:v>09.02.2020 - 15.02.2020</c:v>
                </c:pt>
                <c:pt idx="3">
                  <c:v>16.02.2020 - 22.02.2020</c:v>
                </c:pt>
                <c:pt idx="4">
                  <c:v>23.02.2020 - 29.02.2020</c:v>
                </c:pt>
              </c:strCache>
            </c:strRef>
          </c:cat>
          <c:val>
            <c:numRef>
              <c:f>('Meldunek tygodniowy'!$J$406,'Meldunek tygodniowy'!$M$406,'Meldunek tygodniowy'!$P$406,'Meldunek tygodniowy'!$S$406,'Meldunek tygodniowy'!$V$406)</c:f>
              <c:numCache>
                <c:formatCode>#,##0</c:formatCode>
                <c:ptCount val="5"/>
                <c:pt idx="0">
                  <c:v>1261</c:v>
                </c:pt>
                <c:pt idx="1">
                  <c:v>1290</c:v>
                </c:pt>
                <c:pt idx="2">
                  <c:v>1301</c:v>
                </c:pt>
                <c:pt idx="3">
                  <c:v>1333</c:v>
                </c:pt>
                <c:pt idx="4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1-44C8-8442-07B6A5C69A7D}"/>
            </c:ext>
          </c:extLst>
        </c:ser>
        <c:ser>
          <c:idx val="1"/>
          <c:order val="1"/>
          <c:tx>
            <c:strRef>
              <c:f>'Meldunek tygodniowy'!$B$407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tygodniowy'!$J$405,'Meldunek tygodniowy'!$M$405,'Meldunek tygodniowy'!$P$405,'Meldunek tygodniowy'!$S$405,'Meldunek tygodniowy'!$V$405)</c:f>
              <c:strCache>
                <c:ptCount val="5"/>
                <c:pt idx="0">
                  <c:v>26.01.2020 - 01.02.2020</c:v>
                </c:pt>
                <c:pt idx="1">
                  <c:v>02.02.2020 - 08.02.2020</c:v>
                </c:pt>
                <c:pt idx="2">
                  <c:v>09.02.2020 - 15.02.2020</c:v>
                </c:pt>
                <c:pt idx="3">
                  <c:v>16.02.2020 - 22.02.2020</c:v>
                </c:pt>
                <c:pt idx="4">
                  <c:v>23.02.2020 - 29.02.2020</c:v>
                </c:pt>
              </c:strCache>
            </c:strRef>
          </c:cat>
          <c:val>
            <c:numRef>
              <c:f>('Meldunek tygodniowy'!$J$407,'Meldunek tygodniowy'!$M$407,'Meldunek tygodniowy'!$P$407,'Meldunek tygodniowy'!$S$407,'Meldunek tygodniowy'!$V$407)</c:f>
              <c:numCache>
                <c:formatCode>#,##0</c:formatCode>
                <c:ptCount val="5"/>
                <c:pt idx="0">
                  <c:v>1791</c:v>
                </c:pt>
                <c:pt idx="1">
                  <c:v>1791</c:v>
                </c:pt>
                <c:pt idx="2">
                  <c:v>1784</c:v>
                </c:pt>
                <c:pt idx="3">
                  <c:v>1783</c:v>
                </c:pt>
                <c:pt idx="4">
                  <c:v>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1-44C8-8442-07B6A5C69A7D}"/>
            </c:ext>
          </c:extLst>
        </c:ser>
        <c:ser>
          <c:idx val="5"/>
          <c:order val="2"/>
          <c:tx>
            <c:strRef>
              <c:f>'Meldunek tygodniowy'!$B$410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tygodniowy'!$J$405,'Meldunek tygodniowy'!$M$405,'Meldunek tygodniowy'!$P$405,'Meldunek tygodniowy'!$S$405,'Meldunek tygodniowy'!$V$405)</c:f>
              <c:strCache>
                <c:ptCount val="5"/>
                <c:pt idx="0">
                  <c:v>26.01.2020 - 01.02.2020</c:v>
                </c:pt>
                <c:pt idx="1">
                  <c:v>02.02.2020 - 08.02.2020</c:v>
                </c:pt>
                <c:pt idx="2">
                  <c:v>09.02.2020 - 15.02.2020</c:v>
                </c:pt>
                <c:pt idx="3">
                  <c:v>16.02.2020 - 22.02.2020</c:v>
                </c:pt>
                <c:pt idx="4">
                  <c:v>23.02.2020 - 29.02.2020</c:v>
                </c:pt>
              </c:strCache>
            </c:strRef>
          </c:cat>
          <c:val>
            <c:numRef>
              <c:f>('Meldunek tygodniowy'!$J$410,'Meldunek tygodniowy'!$M$410,'Meldunek tygodniowy'!$P$410,'Meldunek tygodniowy'!$S$410,'Meldunek tygodniowy'!$V$410)</c:f>
              <c:numCache>
                <c:formatCode>#,##0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31-44C8-8442-07B6A5C69A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67322152"/>
        <c:axId val="167321760"/>
        <c:axId val="0"/>
      </c:bar3DChart>
      <c:catAx>
        <c:axId val="1673221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7321760"/>
        <c:crosses val="autoZero"/>
        <c:auto val="1"/>
        <c:lblAlgn val="ctr"/>
        <c:lblOffset val="100"/>
        <c:noMultiLvlLbl val="0"/>
      </c:catAx>
      <c:valAx>
        <c:axId val="1673217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167322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tygodniowy'!$C$134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tygodniowy'!$L$133:$U$133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tygodniowy'!$L$134:$U$134</c:f>
              <c:numCache>
                <c:formatCode>#,##0</c:formatCode>
                <c:ptCount val="10"/>
                <c:pt idx="0">
                  <c:v>3057</c:v>
                </c:pt>
                <c:pt idx="2">
                  <c:v>581</c:v>
                </c:pt>
                <c:pt idx="3">
                  <c:v>402</c:v>
                </c:pt>
                <c:pt idx="4">
                  <c:v>355</c:v>
                </c:pt>
                <c:pt idx="5">
                  <c:v>78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2-4134-9E76-3F43952F2820}"/>
            </c:ext>
          </c:extLst>
        </c:ser>
        <c:ser>
          <c:idx val="0"/>
          <c:order val="1"/>
          <c:tx>
            <c:strRef>
              <c:f>'Meldunek tygodniowy'!$C$135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tygodniowy'!$L$133:$U$133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tygodniowy'!$L$135:$U$135</c:f>
              <c:numCache>
                <c:formatCode>#,##0</c:formatCode>
                <c:ptCount val="10"/>
                <c:pt idx="0">
                  <c:v>160</c:v>
                </c:pt>
                <c:pt idx="2">
                  <c:v>22</c:v>
                </c:pt>
                <c:pt idx="3">
                  <c:v>13</c:v>
                </c:pt>
                <c:pt idx="4">
                  <c:v>23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02-4134-9E76-3F43952F2820}"/>
            </c:ext>
          </c:extLst>
        </c:ser>
        <c:ser>
          <c:idx val="1"/>
          <c:order val="2"/>
          <c:tx>
            <c:strRef>
              <c:f>'Meldunek tygodniowy'!$C$136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tygodniowy'!$L$133:$U$133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tygodniowy'!$L$136:$U$136</c:f>
              <c:numCache>
                <c:formatCode>#,##0</c:formatCode>
                <c:ptCount val="10"/>
                <c:pt idx="0">
                  <c:v>49</c:v>
                </c:pt>
                <c:pt idx="2">
                  <c:v>10</c:v>
                </c:pt>
                <c:pt idx="3">
                  <c:v>24</c:v>
                </c:pt>
                <c:pt idx="4">
                  <c:v>13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02-4134-9E76-3F43952F2820}"/>
            </c:ext>
          </c:extLst>
        </c:ser>
        <c:ser>
          <c:idx val="2"/>
          <c:order val="3"/>
          <c:tx>
            <c:strRef>
              <c:f>'Meldunek tygodniowy'!$C$137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tygodniowy'!$L$133:$U$133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tygodniowy'!$L$137:$U$137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02-4134-9E76-3F43952F2820}"/>
            </c:ext>
          </c:extLst>
        </c:ser>
        <c:ser>
          <c:idx val="3"/>
          <c:order val="4"/>
          <c:tx>
            <c:strRef>
              <c:f>'Meldunek tygodniowy'!$C$138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tygodniowy'!$L$133:$U$133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tygodniowy'!$L$138:$U$138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02-4134-9E76-3F43952F2820}"/>
            </c:ext>
          </c:extLst>
        </c:ser>
        <c:ser>
          <c:idx val="4"/>
          <c:order val="5"/>
          <c:tx>
            <c:strRef>
              <c:f>'Meldunek tygodniowy'!$C$139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tygodniowy'!$L$133:$U$133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tygodniowy'!$L$139:$U$139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02-4134-9E76-3F43952F2820}"/>
            </c:ext>
          </c:extLst>
        </c:ser>
        <c:ser>
          <c:idx val="5"/>
          <c:order val="6"/>
          <c:tx>
            <c:strRef>
              <c:f>'Meldunek tygodniowy'!$C$140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tygodniowy'!$L$133:$U$133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tygodniowy'!$L$140:$U$140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02-4134-9E76-3F43952F2820}"/>
            </c:ext>
          </c:extLst>
        </c:ser>
        <c:ser>
          <c:idx val="6"/>
          <c:order val="7"/>
          <c:tx>
            <c:strRef>
              <c:f>'Meldunek tygodniowy'!$C$141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tygodniowy'!$L$133:$U$133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tygodniowy'!$L$141:$U$141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02-4134-9E76-3F43952F2820}"/>
            </c:ext>
          </c:extLst>
        </c:ser>
        <c:ser>
          <c:idx val="7"/>
          <c:order val="8"/>
          <c:tx>
            <c:strRef>
              <c:f>'Meldunek tygodniowy'!$C$142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tygodniowy'!$L$133:$U$133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tygodniowy'!$L$142:$U$142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02-4134-9E76-3F43952F2820}"/>
            </c:ext>
          </c:extLst>
        </c:ser>
        <c:ser>
          <c:idx val="9"/>
          <c:order val="9"/>
          <c:tx>
            <c:strRef>
              <c:f>'Meldunek tygodniowy'!$C$143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tygodniowy'!$L$133:$U$133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tygodniowy'!$L$143:$U$143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02-4134-9E76-3F43952F2820}"/>
            </c:ext>
          </c:extLst>
        </c:ser>
        <c:ser>
          <c:idx val="10"/>
          <c:order val="10"/>
          <c:tx>
            <c:strRef>
              <c:f>'Meldunek tygodniowy'!$C$144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tygodniowy'!$L$133:$U$133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tygodniowy'!$L$144:$U$144</c:f>
              <c:numCache>
                <c:formatCode>#,##0</c:formatCode>
                <c:ptCount val="10"/>
                <c:pt idx="0">
                  <c:v>294</c:v>
                </c:pt>
                <c:pt idx="2">
                  <c:v>122</c:v>
                </c:pt>
                <c:pt idx="3">
                  <c:v>1</c:v>
                </c:pt>
                <c:pt idx="4">
                  <c:v>5</c:v>
                </c:pt>
                <c:pt idx="5">
                  <c:v>24</c:v>
                </c:pt>
                <c:pt idx="6">
                  <c:v>16</c:v>
                </c:pt>
                <c:pt idx="7">
                  <c:v>0</c:v>
                </c:pt>
                <c:pt idx="8">
                  <c:v>15</c:v>
                </c:pt>
                <c:pt idx="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02-4134-9E76-3F43952F2820}"/>
            </c:ext>
          </c:extLst>
        </c:ser>
        <c:ser>
          <c:idx val="11"/>
          <c:order val="11"/>
          <c:tx>
            <c:strRef>
              <c:f>'Meldunek tygodniowy'!$C$145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tygodniowy'!$L$133:$U$133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tygodniowy'!$L$145:$U$145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402-4134-9E76-3F43952F2820}"/>
            </c:ext>
          </c:extLst>
        </c:ser>
        <c:ser>
          <c:idx val="12"/>
          <c:order val="12"/>
          <c:tx>
            <c:strRef>
              <c:f>'Meldunek tygodniowy'!$C$146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tygodniowy'!$L$133:$U$133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tygodniowy'!$L$146:$U$146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02-4134-9E76-3F43952F2820}"/>
            </c:ext>
          </c:extLst>
        </c:ser>
        <c:ser>
          <c:idx val="13"/>
          <c:order val="13"/>
          <c:tx>
            <c:strRef>
              <c:f>'Meldunek tygodniowy'!$C$147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tygodniowy'!$L$133:$U$133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tygodniowy'!$L$147:$U$147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402-4134-9E76-3F43952F2820}"/>
            </c:ext>
          </c:extLst>
        </c:ser>
        <c:ser>
          <c:idx val="14"/>
          <c:order val="14"/>
          <c:tx>
            <c:strRef>
              <c:f>'Meldunek tygodniowy'!$C$148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tygodniowy'!$L$133:$U$133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tygodniowy'!$L$148:$U$148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402-4134-9E76-3F43952F2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20976"/>
        <c:axId val="167324112"/>
        <c:axId val="0"/>
      </c:bar3DChart>
      <c:catAx>
        <c:axId val="16732097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112"/>
        <c:crosses val="autoZero"/>
        <c:auto val="1"/>
        <c:lblAlgn val="ctr"/>
        <c:lblOffset val="100"/>
        <c:noMultiLvlLbl val="0"/>
      </c:catAx>
      <c:valAx>
        <c:axId val="167324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tygodniowy'!$C$266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tygodniowy'!$G$266:$R$266</c:f>
              <c:numCache>
                <c:formatCode>General</c:formatCode>
                <c:ptCount val="12"/>
                <c:pt idx="0">
                  <c:v>49</c:v>
                </c:pt>
                <c:pt idx="2">
                  <c:v>153</c:v>
                </c:pt>
                <c:pt idx="4">
                  <c:v>35</c:v>
                </c:pt>
                <c:pt idx="6">
                  <c:v>77</c:v>
                </c:pt>
                <c:pt idx="8">
                  <c:v>9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1-42D8-8ACC-03622C41A198}"/>
            </c:ext>
          </c:extLst>
        </c:ser>
        <c:ser>
          <c:idx val="1"/>
          <c:order val="1"/>
          <c:tx>
            <c:strRef>
              <c:f>'Meldunek tygodniowy'!$C$267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tygodniowy'!$G$267:$R$267</c:f>
              <c:numCache>
                <c:formatCode>General</c:formatCode>
                <c:ptCount val="12"/>
                <c:pt idx="0">
                  <c:v>16</c:v>
                </c:pt>
                <c:pt idx="2">
                  <c:v>16</c:v>
                </c:pt>
                <c:pt idx="4">
                  <c:v>7</c:v>
                </c:pt>
                <c:pt idx="6">
                  <c:v>12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61-42D8-8ACC-03622C41A198}"/>
            </c:ext>
          </c:extLst>
        </c:ser>
        <c:ser>
          <c:idx val="2"/>
          <c:order val="2"/>
          <c:tx>
            <c:strRef>
              <c:f>'Meldunek tygodniowy'!$C$268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tygodniowy'!$G$268:$R$268</c:f>
              <c:numCache>
                <c:formatCode>General</c:formatCode>
                <c:ptCount val="12"/>
                <c:pt idx="0">
                  <c:v>7</c:v>
                </c:pt>
                <c:pt idx="2">
                  <c:v>15</c:v>
                </c:pt>
                <c:pt idx="4">
                  <c:v>1</c:v>
                </c:pt>
                <c:pt idx="6">
                  <c:v>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61-42D8-8ACC-03622C41A198}"/>
            </c:ext>
          </c:extLst>
        </c:ser>
        <c:ser>
          <c:idx val="3"/>
          <c:order val="3"/>
          <c:tx>
            <c:strRef>
              <c:f>'Meldunek tygodniowy'!$C$269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tygodniowy'!$G$269:$R$269</c:f>
              <c:numCache>
                <c:formatCode>General</c:formatCode>
                <c:ptCount val="12"/>
                <c:pt idx="0">
                  <c:v>1</c:v>
                </c:pt>
                <c:pt idx="2">
                  <c:v>4</c:v>
                </c:pt>
                <c:pt idx="4">
                  <c:v>4</c:v>
                </c:pt>
                <c:pt idx="6">
                  <c:v>11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61-42D8-8ACC-03622C41A198}"/>
            </c:ext>
          </c:extLst>
        </c:ser>
        <c:ser>
          <c:idx val="5"/>
          <c:order val="4"/>
          <c:tx>
            <c:strRef>
              <c:f>'Meldunek tygodniowy'!$C$270</c:f>
              <c:strCache>
                <c:ptCount val="1"/>
                <c:pt idx="0">
                  <c:v>WENEZUELA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tygodniowy'!$G$270:$R$270</c:f>
              <c:numCache>
                <c:formatCode>General</c:formatCode>
                <c:ptCount val="12"/>
                <c:pt idx="0">
                  <c:v>8</c:v>
                </c:pt>
                <c:pt idx="2">
                  <c:v>11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61-42D8-8ACC-03622C41A198}"/>
            </c:ext>
          </c:extLst>
        </c:ser>
        <c:ser>
          <c:idx val="4"/>
          <c:order val="5"/>
          <c:tx>
            <c:strRef>
              <c:f>'Meldunek tygodniowy'!$C$271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tygodniowy'!$G$271:$R$271</c:f>
              <c:numCache>
                <c:formatCode>General</c:formatCode>
                <c:ptCount val="12"/>
                <c:pt idx="0">
                  <c:v>28</c:v>
                </c:pt>
                <c:pt idx="2">
                  <c:v>34</c:v>
                </c:pt>
                <c:pt idx="4">
                  <c:v>4</c:v>
                </c:pt>
                <c:pt idx="6">
                  <c:v>5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61-42D8-8ACC-03622C41A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20192"/>
        <c:axId val="167329992"/>
        <c:axId val="0"/>
      </c:bar3DChart>
      <c:catAx>
        <c:axId val="1673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29992"/>
        <c:crosses val="autoZero"/>
        <c:auto val="1"/>
        <c:lblAlgn val="ctr"/>
        <c:lblOffset val="100"/>
        <c:noMultiLvlLbl val="0"/>
      </c:catAx>
      <c:valAx>
        <c:axId val="16732999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20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01.02.2020 - 29.02.2020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20116</c:v>
                </c:pt>
                <c:pt idx="1">
                  <c:v>14209</c:v>
                </c:pt>
                <c:pt idx="2">
                  <c:v>3432</c:v>
                </c:pt>
                <c:pt idx="3">
                  <c:v>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9-48AA-9B98-2AF1947D94C2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01.02.2020 - 29.02.2020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1500</c:v>
                </c:pt>
                <c:pt idx="1">
                  <c:v>1142</c:v>
                </c:pt>
                <c:pt idx="2">
                  <c:v>218</c:v>
                </c:pt>
                <c:pt idx="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89-48AA-9B98-2AF1947D94C2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01.02.2020 - 29.02.2020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342</c:v>
                </c:pt>
                <c:pt idx="1">
                  <c:v>156</c:v>
                </c:pt>
                <c:pt idx="2">
                  <c:v>60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89-48AA-9B98-2AF1947D9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2936"/>
        <c:axId val="167328816"/>
        <c:axId val="0"/>
      </c:bar3DChart>
      <c:catAx>
        <c:axId val="167322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28816"/>
        <c:crosses val="autoZero"/>
        <c:auto val="1"/>
        <c:lblAlgn val="ctr"/>
        <c:lblOffset val="100"/>
        <c:noMultiLvlLbl val="0"/>
      </c:catAx>
      <c:valAx>
        <c:axId val="167328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322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tygodniowy'!$D$214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tygodniowy'!$H$213:$K$213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tygodniowy'!$H$214:$K$214</c:f>
              <c:numCache>
                <c:formatCode>#,##0</c:formatCode>
                <c:ptCount val="4"/>
                <c:pt idx="0">
                  <c:v>57214</c:v>
                </c:pt>
                <c:pt idx="3">
                  <c:v>56828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A-4FD6-B7A3-94A4C935D861}"/>
            </c:ext>
          </c:extLst>
        </c:ser>
        <c:ser>
          <c:idx val="1"/>
          <c:order val="1"/>
          <c:tx>
            <c:strRef>
              <c:f>'Meldunek tygodniowy'!$D$215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tygodniowy'!$H$213:$K$213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tygodniowy'!$H$215:$K$215</c:f>
              <c:numCache>
                <c:formatCode>#,##0</c:formatCode>
                <c:ptCount val="4"/>
                <c:pt idx="0">
                  <c:v>2364</c:v>
                </c:pt>
                <c:pt idx="3">
                  <c:v>2180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A-4FD6-B7A3-94A4C935D861}"/>
            </c:ext>
          </c:extLst>
        </c:ser>
        <c:ser>
          <c:idx val="0"/>
          <c:order val="2"/>
          <c:tx>
            <c:strRef>
              <c:f>'Meldunek tygodniowy'!$D$216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tygodniowy'!$H$213:$K$213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tygodniowy'!$H$216:$K$216</c:f>
              <c:numCache>
                <c:formatCode>#,##0</c:formatCode>
                <c:ptCount val="4"/>
                <c:pt idx="0">
                  <c:v>2595</c:v>
                </c:pt>
                <c:pt idx="3">
                  <c:v>2654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A-4FD6-B7A3-94A4C935D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3328"/>
        <c:axId val="167324504"/>
        <c:axId val="581126856"/>
      </c:bar3DChart>
      <c:catAx>
        <c:axId val="1673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504"/>
        <c:crosses val="autoZero"/>
        <c:auto val="1"/>
        <c:lblAlgn val="ctr"/>
        <c:lblOffset val="100"/>
        <c:noMultiLvlLbl val="0"/>
      </c:catAx>
      <c:valAx>
        <c:axId val="16732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3328"/>
        <c:crosses val="autoZero"/>
        <c:crossBetween val="between"/>
      </c:valAx>
      <c:serAx>
        <c:axId val="581126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50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tygodniowy'!$G$71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tygodniowy'!$K$69:$K$70,'Meldunek tygodniowy'!$M$69:$M$70,'Meldunek tygodniowy'!$O$69:$O$70,'Meldunek tygodniowy'!$Q$69:$Q$70)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01.01.2020 - 29.02.2020 r.</c:v>
                  </c:pt>
                </c:lvl>
              </c:multiLvlStrCache>
            </c:multiLvlStrRef>
          </c:cat>
          <c:val>
            <c:numRef>
              <c:f>('Meldunek tygodniowy'!$K$71,'Meldunek tygodniowy'!$M$71,'Meldunek tygodniowy'!$O$71,'Meldunek tygodniowy'!$Q$71)</c:f>
              <c:numCache>
                <c:formatCode>#,##0</c:formatCode>
                <c:ptCount val="4"/>
                <c:pt idx="0">
                  <c:v>41718</c:v>
                </c:pt>
                <c:pt idx="1">
                  <c:v>27676</c:v>
                </c:pt>
                <c:pt idx="2">
                  <c:v>6809</c:v>
                </c:pt>
                <c:pt idx="3">
                  <c:v>1674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E-411B-BE39-2FFF93E309E7}"/>
            </c:ext>
          </c:extLst>
        </c:ser>
        <c:ser>
          <c:idx val="2"/>
          <c:order val="1"/>
          <c:tx>
            <c:strRef>
              <c:f>'Meldunek tygodniowy'!$G$72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tygodniowy'!$K$69:$K$70,'Meldunek tygodniowy'!$M$69:$M$70,'Meldunek tygodniowy'!$O$69:$O$70,'Meldunek tygodniowy'!$Q$69:$Q$70)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01.01.2020 - 29.02.2020 r.</c:v>
                  </c:pt>
                </c:lvl>
              </c:multiLvlStrCache>
            </c:multiLvlStrRef>
          </c:cat>
          <c:val>
            <c:numRef>
              <c:f>('Meldunek tygodniowy'!$K$72,'Meldunek tygodniowy'!$M$72,'Meldunek tygodniowy'!$O$72,'Meldunek tygodniowy'!$Q$72)</c:f>
              <c:numCache>
                <c:formatCode>#,##0</c:formatCode>
                <c:ptCount val="4"/>
                <c:pt idx="0">
                  <c:v>3131</c:v>
                </c:pt>
                <c:pt idx="1">
                  <c:v>2417</c:v>
                </c:pt>
                <c:pt idx="2">
                  <c:v>455</c:v>
                </c:pt>
                <c:pt idx="3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E-411B-BE39-2FFF93E309E7}"/>
            </c:ext>
          </c:extLst>
        </c:ser>
        <c:ser>
          <c:idx val="4"/>
          <c:order val="2"/>
          <c:tx>
            <c:strRef>
              <c:f>'Meldunek tygodniowy'!$G$73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tygodniowy'!$K$69:$K$70,'Meldunek tygodniowy'!$M$69:$M$70,'Meldunek tygodniowy'!$O$69:$O$70,'Meldunek tygodniowy'!$Q$69:$Q$70)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01.01.2020 - 29.02.2020 r.</c:v>
                  </c:pt>
                </c:lvl>
              </c:multiLvlStrCache>
            </c:multiLvlStrRef>
          </c:cat>
          <c:val>
            <c:numRef>
              <c:f>('Meldunek tygodniowy'!$K$73,'Meldunek tygodniowy'!$M$73,'Meldunek tygodniowy'!$O$73,'Meldunek tygodniowy'!$Q$73)</c:f>
              <c:numCache>
                <c:formatCode>#,##0</c:formatCode>
                <c:ptCount val="4"/>
                <c:pt idx="0">
                  <c:v>610</c:v>
                </c:pt>
                <c:pt idx="1">
                  <c:v>335</c:v>
                </c:pt>
                <c:pt idx="2">
                  <c:v>98</c:v>
                </c:pt>
                <c:pt idx="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FE-411B-BE39-2FFF93E30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4896"/>
        <c:axId val="167321368"/>
        <c:axId val="0"/>
      </c:bar3DChart>
      <c:catAx>
        <c:axId val="167324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21368"/>
        <c:crosses val="autoZero"/>
        <c:auto val="1"/>
        <c:lblAlgn val="ctr"/>
        <c:lblOffset val="100"/>
        <c:noMultiLvlLbl val="0"/>
      </c:catAx>
      <c:valAx>
        <c:axId val="1673213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3248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307</xdr:row>
      <xdr:rowOff>52389</xdr:rowOff>
    </xdr:from>
    <xdr:to>
      <xdr:col>24</xdr:col>
      <xdr:colOff>19051</xdr:colOff>
      <xdr:row>328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412</xdr:row>
      <xdr:rowOff>65086</xdr:rowOff>
    </xdr:from>
    <xdr:to>
      <xdr:col>23</xdr:col>
      <xdr:colOff>9525</xdr:colOff>
      <xdr:row>426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150</xdr:row>
      <xdr:rowOff>0</xdr:rowOff>
    </xdr:from>
    <xdr:to>
      <xdr:col>23</xdr:col>
      <xdr:colOff>1</xdr:colOff>
      <xdr:row>171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272</xdr:row>
      <xdr:rowOff>142193</xdr:rowOff>
    </xdr:from>
    <xdr:to>
      <xdr:col>23</xdr:col>
      <xdr:colOff>238126</xdr:colOff>
      <xdr:row>291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30</xdr:row>
      <xdr:rowOff>9526</xdr:rowOff>
    </xdr:from>
    <xdr:to>
      <xdr:col>23</xdr:col>
      <xdr:colOff>9525</xdr:colOff>
      <xdr:row>44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218</xdr:row>
      <xdr:rowOff>1</xdr:rowOff>
    </xdr:from>
    <xdr:to>
      <xdr:col>21</xdr:col>
      <xdr:colOff>238125</xdr:colOff>
      <xdr:row>230</xdr:row>
      <xdr:rowOff>124239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24</xdr:col>
      <xdr:colOff>0</xdr:colOff>
      <xdr:row>300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79</xdr:row>
      <xdr:rowOff>0</xdr:rowOff>
    </xdr:from>
    <xdr:to>
      <xdr:col>22</xdr:col>
      <xdr:colOff>266700</xdr:colOff>
      <xdr:row>92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329</xdr:row>
      <xdr:rowOff>166222</xdr:rowOff>
    </xdr:from>
    <xdr:to>
      <xdr:col>25</xdr:col>
      <xdr:colOff>0</xdr:colOff>
      <xdr:row>337</xdr:row>
      <xdr:rowOff>155638</xdr:rowOff>
    </xdr:to>
    <xdr:sp macro="" textlink="">
      <xdr:nvSpPr>
        <xdr:cNvPr id="6" name="Prostokąt 5"/>
        <xdr:cNvSpPr/>
      </xdr:nvSpPr>
      <xdr:spPr>
        <a:xfrm>
          <a:off x="0" y="69463398"/>
          <a:ext cx="8403790" cy="1513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355</xdr:row>
      <xdr:rowOff>22412</xdr:rowOff>
    </xdr:from>
    <xdr:to>
      <xdr:col>25</xdr:col>
      <xdr:colOff>0</xdr:colOff>
      <xdr:row>363</xdr:row>
      <xdr:rowOff>22412</xdr:rowOff>
    </xdr:to>
    <xdr:sp macro="" textlink="">
      <xdr:nvSpPr>
        <xdr:cNvPr id="22" name="Prostokąt 21"/>
        <xdr:cNvSpPr/>
      </xdr:nvSpPr>
      <xdr:spPr>
        <a:xfrm>
          <a:off x="0" y="75169059"/>
          <a:ext cx="8594290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391</xdr:row>
      <xdr:rowOff>190499</xdr:rowOff>
    </xdr:from>
    <xdr:to>
      <xdr:col>25</xdr:col>
      <xdr:colOff>0</xdr:colOff>
      <xdr:row>398</xdr:row>
      <xdr:rowOff>0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430</xdr:row>
      <xdr:rowOff>0</xdr:rowOff>
    </xdr:from>
    <xdr:to>
      <xdr:col>25</xdr:col>
      <xdr:colOff>0</xdr:colOff>
      <xdr:row>440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102</xdr:row>
      <xdr:rowOff>132520</xdr:rowOff>
    </xdr:from>
    <xdr:to>
      <xdr:col>24</xdr:col>
      <xdr:colOff>215346</xdr:colOff>
      <xdr:row>120</xdr:row>
      <xdr:rowOff>143103</xdr:rowOff>
    </xdr:to>
    <xdr:sp macro="" textlink="">
      <xdr:nvSpPr>
        <xdr:cNvPr id="25" name="Prostokąt 24"/>
        <xdr:cNvSpPr/>
      </xdr:nvSpPr>
      <xdr:spPr>
        <a:xfrm>
          <a:off x="0" y="19729172"/>
          <a:ext cx="8232911" cy="34395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175</xdr:row>
      <xdr:rowOff>173934</xdr:rowOff>
    </xdr:from>
    <xdr:to>
      <xdr:col>24</xdr:col>
      <xdr:colOff>16565</xdr:colOff>
      <xdr:row>185</xdr:row>
      <xdr:rowOff>173934</xdr:rowOff>
    </xdr:to>
    <xdr:sp macro="" textlink="">
      <xdr:nvSpPr>
        <xdr:cNvPr id="26" name="Prostokąt 25"/>
        <xdr:cNvSpPr/>
      </xdr:nvSpPr>
      <xdr:spPr>
        <a:xfrm>
          <a:off x="0" y="39242999"/>
          <a:ext cx="8034130" cy="1905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24848</xdr:colOff>
      <xdr:row>203</xdr:row>
      <xdr:rowOff>173935</xdr:rowOff>
    </xdr:from>
    <xdr:to>
      <xdr:col>25</xdr:col>
      <xdr:colOff>24848</xdr:colOff>
      <xdr:row>208</xdr:row>
      <xdr:rowOff>0</xdr:rowOff>
    </xdr:to>
    <xdr:sp macro="" textlink="">
      <xdr:nvSpPr>
        <xdr:cNvPr id="27" name="Prostokąt 26"/>
        <xdr:cNvSpPr/>
      </xdr:nvSpPr>
      <xdr:spPr>
        <a:xfrm>
          <a:off x="24848" y="44601848"/>
          <a:ext cx="8307457" cy="9525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232</xdr:row>
      <xdr:rowOff>0</xdr:rowOff>
    </xdr:from>
    <xdr:to>
      <xdr:col>25</xdr:col>
      <xdr:colOff>0</xdr:colOff>
      <xdr:row>236</xdr:row>
      <xdr:rowOff>0</xdr:rowOff>
    </xdr:to>
    <xdr:sp macro="" textlink="">
      <xdr:nvSpPr>
        <xdr:cNvPr id="30" name="Prostokąt 29"/>
        <xdr:cNvSpPr/>
      </xdr:nvSpPr>
      <xdr:spPr>
        <a:xfrm>
          <a:off x="0" y="48655942"/>
          <a:ext cx="8403790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254</xdr:row>
      <xdr:rowOff>0</xdr:rowOff>
    </xdr:from>
    <xdr:to>
      <xdr:col>25</xdr:col>
      <xdr:colOff>0</xdr:colOff>
      <xdr:row>256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445</xdr:row>
      <xdr:rowOff>190499</xdr:rowOff>
    </xdr:from>
    <xdr:to>
      <xdr:col>25</xdr:col>
      <xdr:colOff>0</xdr:colOff>
      <xdr:row>461</xdr:row>
      <xdr:rowOff>0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Y465"/>
  <sheetViews>
    <sheetView showGridLines="0" tabSelected="1" view="pageBreakPreview" topLeftCell="A163" zoomScaleNormal="85" zoomScaleSheetLayoutView="100" zoomScalePageLayoutView="70" workbookViewId="0">
      <selection activeCell="S190" sqref="S190"/>
    </sheetView>
  </sheetViews>
  <sheetFormatPr defaultColWidth="4.109375" defaultRowHeight="14.4" x14ac:dyDescent="0.3"/>
  <cols>
    <col min="1" max="20" width="5" style="3" customWidth="1"/>
    <col min="21" max="21" width="6" style="3" customWidth="1"/>
    <col min="22" max="24" width="5" style="3" customWidth="1"/>
    <col min="25" max="25" width="4.33203125" style="6" customWidth="1"/>
    <col min="26" max="16384" width="4.109375" style="3"/>
  </cols>
  <sheetData>
    <row r="1" spans="1:25" x14ac:dyDescent="0.3">
      <c r="T1" s="45"/>
      <c r="U1" s="46"/>
      <c r="V1" s="46"/>
      <c r="W1" s="46"/>
      <c r="X1" s="46"/>
      <c r="Y1" s="46"/>
    </row>
    <row r="2" spans="1:25" x14ac:dyDescent="0.3">
      <c r="Q2" s="5"/>
      <c r="T2" s="46"/>
      <c r="U2" s="46"/>
      <c r="V2" s="46"/>
      <c r="W2" s="46"/>
      <c r="X2" s="46"/>
      <c r="Y2" s="46"/>
    </row>
    <row r="3" spans="1:25" x14ac:dyDescent="0.3">
      <c r="T3" s="46"/>
      <c r="U3" s="46"/>
      <c r="V3" s="46"/>
      <c r="W3" s="46"/>
      <c r="X3" s="46"/>
      <c r="Y3" s="46"/>
    </row>
    <row r="4" spans="1:25" x14ac:dyDescent="0.3">
      <c r="T4" s="46"/>
      <c r="U4" s="46"/>
      <c r="V4" s="46"/>
      <c r="W4" s="46"/>
      <c r="X4" s="46"/>
      <c r="Y4" s="46"/>
    </row>
    <row r="5" spans="1:25" x14ac:dyDescent="0.3">
      <c r="E5" s="78" t="s">
        <v>66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T5" s="46"/>
      <c r="U5" s="46"/>
      <c r="V5" s="46"/>
      <c r="W5" s="46"/>
      <c r="X5" s="46"/>
      <c r="Y5" s="46"/>
    </row>
    <row r="6" spans="1:25" x14ac:dyDescent="0.3"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T6" s="46"/>
      <c r="U6" s="46"/>
      <c r="V6" s="46"/>
      <c r="W6" s="46"/>
      <c r="X6" s="46"/>
      <c r="Y6" s="46"/>
    </row>
    <row r="7" spans="1:25" x14ac:dyDescent="0.3"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T7" s="46"/>
      <c r="U7" s="46"/>
      <c r="V7" s="46"/>
      <c r="W7" s="46"/>
      <c r="X7" s="46"/>
      <c r="Y7" s="46"/>
    </row>
    <row r="8" spans="1:25" x14ac:dyDescent="0.3"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T8" s="46"/>
      <c r="U8" s="46"/>
      <c r="V8" s="46"/>
      <c r="W8" s="46"/>
      <c r="X8" s="46"/>
      <c r="Y8" s="46"/>
    </row>
    <row r="9" spans="1:25" ht="19.2" x14ac:dyDescent="0.35">
      <c r="E9" s="79" t="str">
        <f>CONCATENATE("w okresie ",Arkusz18!A2," - ",Arkusz18!B2," r.")</f>
        <v>w okresie 01.02.2020 - 29.02.2020 r.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T9" s="46"/>
      <c r="U9" s="46"/>
      <c r="V9" s="46"/>
      <c r="W9" s="46"/>
      <c r="X9" s="46"/>
      <c r="Y9" s="46"/>
    </row>
    <row r="10" spans="1:25" x14ac:dyDescent="0.3">
      <c r="T10" s="46"/>
      <c r="U10" s="46"/>
      <c r="V10" s="46"/>
      <c r="W10" s="46"/>
      <c r="X10" s="46"/>
      <c r="Y10" s="46"/>
    </row>
    <row r="11" spans="1:25" x14ac:dyDescent="0.3">
      <c r="T11" s="46"/>
      <c r="U11" s="46"/>
      <c r="V11" s="46"/>
      <c r="W11" s="46"/>
      <c r="X11" s="46"/>
      <c r="Y11" s="46"/>
    </row>
    <row r="12" spans="1:25" x14ac:dyDescent="0.3">
      <c r="T12" s="46"/>
      <c r="U12" s="46"/>
      <c r="V12" s="46"/>
      <c r="W12" s="46"/>
      <c r="X12" s="46"/>
      <c r="Y12" s="46"/>
    </row>
    <row r="13" spans="1:25" x14ac:dyDescent="0.3">
      <c r="T13" s="46"/>
      <c r="U13" s="46"/>
      <c r="V13" s="46"/>
      <c r="W13" s="46"/>
      <c r="X13" s="46"/>
      <c r="Y13" s="46"/>
    </row>
    <row r="14" spans="1:25" x14ac:dyDescent="0.3">
      <c r="T14" s="46"/>
      <c r="U14" s="46"/>
      <c r="V14" s="46"/>
      <c r="W14" s="46"/>
      <c r="X14" s="46"/>
      <c r="Y14" s="46"/>
    </row>
    <row r="15" spans="1:25" ht="18" x14ac:dyDescent="0.3">
      <c r="A15" s="8" t="s">
        <v>70</v>
      </c>
      <c r="T15" s="46"/>
      <c r="U15" s="46"/>
      <c r="V15" s="46"/>
      <c r="W15" s="46"/>
      <c r="X15" s="46"/>
      <c r="Y15" s="46"/>
    </row>
    <row r="16" spans="1:25" ht="18" x14ac:dyDescent="0.3">
      <c r="A16" s="8"/>
    </row>
    <row r="18" spans="1:25" x14ac:dyDescent="0.3">
      <c r="A18" s="61" t="s">
        <v>143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</row>
    <row r="19" spans="1:25" x14ac:dyDescent="0.3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</row>
    <row r="20" spans="1:25" x14ac:dyDescent="0.3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</row>
    <row r="21" spans="1:25" ht="15" thickBot="1" x14ac:dyDescent="0.3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5" ht="28.5" customHeight="1" x14ac:dyDescent="0.3">
      <c r="G22" s="155" t="s">
        <v>2</v>
      </c>
      <c r="H22" s="82"/>
      <c r="I22" s="82"/>
      <c r="J22" s="82"/>
      <c r="K22" s="82" t="s">
        <v>3</v>
      </c>
      <c r="L22" s="82"/>
      <c r="M22" s="148" t="str">
        <f>CONCATENATE("decyzje ",Arkusz18!A2," - ",Arkusz18!B2," r.")</f>
        <v>decyzje 01.02.2020 - 29.02.2020 r.</v>
      </c>
      <c r="N22" s="148"/>
      <c r="O22" s="148"/>
      <c r="P22" s="148"/>
      <c r="Q22" s="148"/>
      <c r="R22" s="149"/>
    </row>
    <row r="23" spans="1:25" ht="60" customHeight="1" x14ac:dyDescent="0.3">
      <c r="G23" s="156"/>
      <c r="H23" s="83"/>
      <c r="I23" s="83"/>
      <c r="J23" s="83"/>
      <c r="K23" s="83"/>
      <c r="L23" s="83"/>
      <c r="M23" s="80" t="s">
        <v>25</v>
      </c>
      <c r="N23" s="80"/>
      <c r="O23" s="80" t="s">
        <v>26</v>
      </c>
      <c r="P23" s="80"/>
      <c r="Q23" s="80" t="s">
        <v>27</v>
      </c>
      <c r="R23" s="81"/>
    </row>
    <row r="24" spans="1:25" x14ac:dyDescent="0.3">
      <c r="G24" s="153" t="s">
        <v>34</v>
      </c>
      <c r="H24" s="154"/>
      <c r="I24" s="154"/>
      <c r="J24" s="154"/>
      <c r="K24" s="62">
        <f>Arkusz9!B5</f>
        <v>20116</v>
      </c>
      <c r="L24" s="62"/>
      <c r="M24" s="58">
        <f>Arkusz9!B3</f>
        <v>14209</v>
      </c>
      <c r="N24" s="58"/>
      <c r="O24" s="58">
        <f>Arkusz9!B2</f>
        <v>3432</v>
      </c>
      <c r="P24" s="58"/>
      <c r="Q24" s="58">
        <f>Arkusz9!B4</f>
        <v>845</v>
      </c>
      <c r="R24" s="75"/>
    </row>
    <row r="25" spans="1:25" x14ac:dyDescent="0.3">
      <c r="G25" s="151" t="s">
        <v>35</v>
      </c>
      <c r="H25" s="152"/>
      <c r="I25" s="152"/>
      <c r="J25" s="152"/>
      <c r="K25" s="150">
        <f>Arkusz9!B13</f>
        <v>1500</v>
      </c>
      <c r="L25" s="150"/>
      <c r="M25" s="76">
        <f>Arkusz9!B11</f>
        <v>1142</v>
      </c>
      <c r="N25" s="76"/>
      <c r="O25" s="76">
        <f>Arkusz9!B10</f>
        <v>218</v>
      </c>
      <c r="P25" s="76"/>
      <c r="Q25" s="76">
        <f>Arkusz9!B12</f>
        <v>72</v>
      </c>
      <c r="R25" s="77"/>
    </row>
    <row r="26" spans="1:25" ht="15" thickBot="1" x14ac:dyDescent="0.35">
      <c r="G26" s="157" t="s">
        <v>24</v>
      </c>
      <c r="H26" s="158"/>
      <c r="I26" s="158"/>
      <c r="J26" s="158"/>
      <c r="K26" s="159">
        <f>Arkusz9!B9</f>
        <v>342</v>
      </c>
      <c r="L26" s="159"/>
      <c r="M26" s="84">
        <f>Arkusz9!B7</f>
        <v>156</v>
      </c>
      <c r="N26" s="84"/>
      <c r="O26" s="84">
        <f>Arkusz9!B6</f>
        <v>60</v>
      </c>
      <c r="P26" s="84"/>
      <c r="Q26" s="84">
        <f>Arkusz9!B8</f>
        <v>40</v>
      </c>
      <c r="R26" s="160"/>
    </row>
    <row r="27" spans="1:25" ht="15" thickBot="1" x14ac:dyDescent="0.35">
      <c r="G27" s="85" t="s">
        <v>72</v>
      </c>
      <c r="H27" s="86"/>
      <c r="I27" s="86"/>
      <c r="J27" s="86"/>
      <c r="K27" s="87">
        <f>SUM(K24:K26)</f>
        <v>21958</v>
      </c>
      <c r="L27" s="87"/>
      <c r="M27" s="87">
        <f>SUM(M24:M26)</f>
        <v>15507</v>
      </c>
      <c r="N27" s="87"/>
      <c r="O27" s="87">
        <f>SUM(O24:O26)</f>
        <v>3710</v>
      </c>
      <c r="P27" s="87"/>
      <c r="Q27" s="87">
        <f>SUM(Q24:Q26)</f>
        <v>957</v>
      </c>
      <c r="R27" s="88"/>
    </row>
    <row r="29" spans="1:25" s="47" customFormat="1" x14ac:dyDescent="0.3">
      <c r="Y29" s="6"/>
    </row>
    <row r="30" spans="1:25" s="47" customFormat="1" x14ac:dyDescent="0.3">
      <c r="Y30" s="6"/>
    </row>
    <row r="33" spans="22:25" x14ac:dyDescent="0.3">
      <c r="V33" s="11"/>
      <c r="W33" s="11"/>
    </row>
    <row r="39" spans="22:25" x14ac:dyDescent="0.3">
      <c r="V39" s="24"/>
      <c r="W39" s="24"/>
      <c r="X39" s="24"/>
      <c r="Y39" s="25"/>
    </row>
    <row r="40" spans="22:25" x14ac:dyDescent="0.3">
      <c r="V40" s="24"/>
      <c r="W40" s="24"/>
      <c r="X40" s="24"/>
      <c r="Y40" s="25"/>
    </row>
    <row r="41" spans="22:25" x14ac:dyDescent="0.3">
      <c r="V41" s="24"/>
      <c r="W41" s="24"/>
      <c r="X41" s="24"/>
      <c r="Y41" s="25"/>
    </row>
    <row r="42" spans="22:25" x14ac:dyDescent="0.3">
      <c r="V42" s="24"/>
      <c r="W42" s="24"/>
      <c r="X42" s="24"/>
      <c r="Y42" s="25"/>
    </row>
    <row r="43" spans="22:25" x14ac:dyDescent="0.3">
      <c r="V43" s="24"/>
      <c r="W43" s="24"/>
      <c r="X43" s="24"/>
      <c r="Y43" s="25"/>
    </row>
    <row r="44" spans="22:25" x14ac:dyDescent="0.3">
      <c r="V44" s="24"/>
      <c r="W44" s="24"/>
      <c r="X44" s="24"/>
      <c r="Y44" s="25"/>
    </row>
    <row r="45" spans="22:25" x14ac:dyDescent="0.3">
      <c r="V45" s="24"/>
      <c r="W45" s="24"/>
      <c r="X45" s="24"/>
      <c r="Y45" s="25"/>
    </row>
    <row r="46" spans="22:25" x14ac:dyDescent="0.3">
      <c r="V46" s="24"/>
      <c r="W46" s="24"/>
      <c r="X46" s="24"/>
      <c r="Y46" s="25"/>
    </row>
    <row r="47" spans="22:25" s="47" customFormat="1" x14ac:dyDescent="0.3">
      <c r="V47" s="24"/>
      <c r="W47" s="24"/>
      <c r="X47" s="24"/>
      <c r="Y47" s="25"/>
    </row>
    <row r="48" spans="22:25" s="47" customFormat="1" x14ac:dyDescent="0.3">
      <c r="V48" s="24"/>
      <c r="W48" s="24"/>
      <c r="X48" s="24"/>
      <c r="Y48" s="25"/>
    </row>
    <row r="49" spans="7:25" ht="15" thickBot="1" x14ac:dyDescent="0.35">
      <c r="V49" s="24"/>
      <c r="W49" s="24"/>
      <c r="X49" s="24"/>
      <c r="Y49" s="25"/>
    </row>
    <row r="50" spans="7:25" ht="63.75" customHeight="1" x14ac:dyDescent="0.3">
      <c r="G50" s="291" t="s">
        <v>2</v>
      </c>
      <c r="H50" s="292"/>
      <c r="I50" s="292"/>
      <c r="J50" s="292"/>
      <c r="K50" s="292"/>
      <c r="L50" s="292"/>
      <c r="M50" s="292"/>
      <c r="N50" s="292"/>
      <c r="O50" s="275" t="s">
        <v>3</v>
      </c>
      <c r="P50" s="275"/>
      <c r="Q50" s="283" t="s">
        <v>77</v>
      </c>
      <c r="R50" s="284"/>
      <c r="U50" s="24"/>
      <c r="V50" s="24"/>
      <c r="W50" s="24"/>
      <c r="X50" s="24"/>
      <c r="Y50" s="25"/>
    </row>
    <row r="51" spans="7:25" x14ac:dyDescent="0.3">
      <c r="G51" s="293"/>
      <c r="H51" s="294"/>
      <c r="I51" s="294"/>
      <c r="J51" s="294"/>
      <c r="K51" s="294"/>
      <c r="L51" s="294"/>
      <c r="M51" s="294"/>
      <c r="N51" s="294"/>
      <c r="O51" s="276"/>
      <c r="P51" s="276"/>
      <c r="Q51" s="285"/>
      <c r="R51" s="286"/>
      <c r="U51" s="24"/>
      <c r="V51" s="24"/>
      <c r="W51" s="24"/>
      <c r="X51" s="24"/>
      <c r="Y51" s="25"/>
    </row>
    <row r="52" spans="7:25" x14ac:dyDescent="0.3">
      <c r="G52" s="236" t="s">
        <v>73</v>
      </c>
      <c r="H52" s="237"/>
      <c r="I52" s="237"/>
      <c r="J52" s="237"/>
      <c r="K52" s="237"/>
      <c r="L52" s="237"/>
      <c r="M52" s="237"/>
      <c r="N52" s="237"/>
      <c r="O52" s="281">
        <f>Arkusz10!A2</f>
        <v>619</v>
      </c>
      <c r="P52" s="281"/>
      <c r="Q52" s="287">
        <f>Arkusz10!A3</f>
        <v>575</v>
      </c>
      <c r="R52" s="288"/>
      <c r="U52" s="24"/>
      <c r="V52" s="24"/>
      <c r="W52" s="24"/>
      <c r="X52" s="24"/>
      <c r="Y52" s="25"/>
    </row>
    <row r="53" spans="7:25" x14ac:dyDescent="0.3">
      <c r="G53" s="279" t="s">
        <v>74</v>
      </c>
      <c r="H53" s="280"/>
      <c r="I53" s="280"/>
      <c r="J53" s="280"/>
      <c r="K53" s="280"/>
      <c r="L53" s="280"/>
      <c r="M53" s="280"/>
      <c r="N53" s="280"/>
      <c r="O53" s="282">
        <f>Arkusz10!A4</f>
        <v>71</v>
      </c>
      <c r="P53" s="282"/>
      <c r="Q53" s="289">
        <f>Arkusz10!A5</f>
        <v>145</v>
      </c>
      <c r="R53" s="290"/>
      <c r="U53" s="24"/>
      <c r="V53" s="24"/>
      <c r="W53" s="24"/>
      <c r="X53" s="24"/>
      <c r="Y53" s="25"/>
    </row>
    <row r="54" spans="7:25" x14ac:dyDescent="0.3">
      <c r="G54" s="236" t="s">
        <v>75</v>
      </c>
      <c r="H54" s="237"/>
      <c r="I54" s="237"/>
      <c r="J54" s="237"/>
      <c r="K54" s="237"/>
      <c r="L54" s="237"/>
      <c r="M54" s="237"/>
      <c r="N54" s="237"/>
      <c r="O54" s="281">
        <f>Arkusz10!A6</f>
        <v>26</v>
      </c>
      <c r="P54" s="281"/>
      <c r="Q54" s="287">
        <f>Arkusz10!A7</f>
        <v>38</v>
      </c>
      <c r="R54" s="288"/>
      <c r="U54" s="24"/>
      <c r="V54" s="24"/>
      <c r="W54" s="24"/>
      <c r="X54" s="24"/>
      <c r="Y54" s="25"/>
    </row>
    <row r="55" spans="7:25" ht="15" thickBot="1" x14ac:dyDescent="0.35">
      <c r="G55" s="213" t="s">
        <v>76</v>
      </c>
      <c r="H55" s="214"/>
      <c r="I55" s="214"/>
      <c r="J55" s="214"/>
      <c r="K55" s="214"/>
      <c r="L55" s="214"/>
      <c r="M55" s="214"/>
      <c r="N55" s="214"/>
      <c r="O55" s="215">
        <f>Arkusz10!A8</f>
        <v>2</v>
      </c>
      <c r="P55" s="215"/>
      <c r="Q55" s="295">
        <f>Arkusz10!A9</f>
        <v>2</v>
      </c>
      <c r="R55" s="296"/>
      <c r="U55" s="24"/>
      <c r="V55" s="24"/>
      <c r="W55" s="24"/>
      <c r="X55" s="24"/>
      <c r="Y55" s="25"/>
    </row>
    <row r="56" spans="7:25" ht="15" thickBot="1" x14ac:dyDescent="0.35">
      <c r="G56" s="211" t="s">
        <v>72</v>
      </c>
      <c r="H56" s="212"/>
      <c r="I56" s="212"/>
      <c r="J56" s="212"/>
      <c r="K56" s="212"/>
      <c r="L56" s="212"/>
      <c r="M56" s="212"/>
      <c r="N56" s="212"/>
      <c r="O56" s="278">
        <f>SUM(O52:O55)</f>
        <v>718</v>
      </c>
      <c r="P56" s="278"/>
      <c r="Q56" s="297">
        <f>SUM(Q52:Q55)</f>
        <v>760</v>
      </c>
      <c r="R56" s="298"/>
      <c r="U56" s="24"/>
      <c r="V56" s="24"/>
      <c r="W56" s="24"/>
      <c r="X56" s="24"/>
      <c r="Y56" s="25"/>
    </row>
    <row r="57" spans="7:25" s="47" customFormat="1" x14ac:dyDescent="0.3">
      <c r="G57" s="51"/>
      <c r="H57" s="51"/>
      <c r="I57" s="51"/>
      <c r="J57" s="51"/>
      <c r="K57" s="51"/>
      <c r="L57" s="51"/>
      <c r="M57" s="51"/>
      <c r="N57" s="51"/>
      <c r="O57" s="52"/>
      <c r="P57" s="52"/>
      <c r="Q57" s="53"/>
      <c r="R57" s="53"/>
      <c r="U57" s="24"/>
      <c r="V57" s="24"/>
      <c r="W57" s="24"/>
      <c r="X57" s="24"/>
      <c r="Y57" s="25"/>
    </row>
    <row r="58" spans="7:25" s="47" customFormat="1" x14ac:dyDescent="0.3">
      <c r="G58" s="51"/>
      <c r="H58" s="51"/>
      <c r="I58" s="51"/>
      <c r="J58" s="51"/>
      <c r="K58" s="51"/>
      <c r="L58" s="51"/>
      <c r="M58" s="51"/>
      <c r="N58" s="51"/>
      <c r="O58" s="52"/>
      <c r="P58" s="52"/>
      <c r="Q58" s="53"/>
      <c r="R58" s="53"/>
      <c r="U58" s="24"/>
      <c r="V58" s="24"/>
      <c r="W58" s="24"/>
      <c r="X58" s="24"/>
      <c r="Y58" s="25"/>
    </row>
    <row r="59" spans="7:25" s="47" customFormat="1" x14ac:dyDescent="0.3">
      <c r="G59" s="51"/>
      <c r="H59" s="51"/>
      <c r="I59" s="51"/>
      <c r="J59" s="51"/>
      <c r="K59" s="51"/>
      <c r="L59" s="51"/>
      <c r="M59" s="51"/>
      <c r="N59" s="51"/>
      <c r="O59" s="52"/>
      <c r="P59" s="52"/>
      <c r="Q59" s="53"/>
      <c r="R59" s="53"/>
      <c r="U59" s="24"/>
      <c r="V59" s="24"/>
      <c r="W59" s="24"/>
      <c r="X59" s="24"/>
      <c r="Y59" s="25"/>
    </row>
    <row r="60" spans="7:25" s="47" customFormat="1" x14ac:dyDescent="0.3">
      <c r="G60" s="51"/>
      <c r="H60" s="51"/>
      <c r="I60" s="51"/>
      <c r="J60" s="51"/>
      <c r="K60" s="51"/>
      <c r="L60" s="51"/>
      <c r="M60" s="51"/>
      <c r="N60" s="51"/>
      <c r="O60" s="52"/>
      <c r="P60" s="52"/>
      <c r="Q60" s="53"/>
      <c r="R60" s="53"/>
      <c r="U60" s="24"/>
      <c r="V60" s="24"/>
      <c r="W60" s="24"/>
      <c r="X60" s="24"/>
      <c r="Y60" s="25"/>
    </row>
    <row r="61" spans="7:25" s="47" customFormat="1" x14ac:dyDescent="0.3">
      <c r="G61" s="51"/>
      <c r="H61" s="51"/>
      <c r="I61" s="51"/>
      <c r="J61" s="51"/>
      <c r="K61" s="51"/>
      <c r="L61" s="51"/>
      <c r="M61" s="51"/>
      <c r="N61" s="51"/>
      <c r="O61" s="52"/>
      <c r="P61" s="52"/>
      <c r="Q61" s="53"/>
      <c r="R61" s="53"/>
      <c r="U61" s="24"/>
      <c r="V61" s="24"/>
      <c r="W61" s="24"/>
      <c r="X61" s="24"/>
      <c r="Y61" s="25"/>
    </row>
    <row r="62" spans="7:25" s="47" customFormat="1" x14ac:dyDescent="0.3">
      <c r="G62" s="51"/>
      <c r="H62" s="51"/>
      <c r="I62" s="51"/>
      <c r="J62" s="51"/>
      <c r="K62" s="51"/>
      <c r="L62" s="51"/>
      <c r="M62" s="51"/>
      <c r="N62" s="51"/>
      <c r="O62" s="52"/>
      <c r="P62" s="52"/>
      <c r="Q62" s="53"/>
      <c r="R62" s="53"/>
      <c r="U62" s="24"/>
      <c r="V62" s="24"/>
      <c r="W62" s="24"/>
      <c r="X62" s="24"/>
      <c r="Y62" s="25"/>
    </row>
    <row r="63" spans="7:25" s="47" customFormat="1" x14ac:dyDescent="0.3">
      <c r="G63" s="51"/>
      <c r="H63" s="51"/>
      <c r="I63" s="51"/>
      <c r="J63" s="51"/>
      <c r="K63" s="51"/>
      <c r="L63" s="51"/>
      <c r="M63" s="51"/>
      <c r="N63" s="51"/>
      <c r="O63" s="52"/>
      <c r="P63" s="52"/>
      <c r="Q63" s="53"/>
      <c r="R63" s="53"/>
      <c r="U63" s="24"/>
      <c r="V63" s="24"/>
      <c r="W63" s="24"/>
      <c r="X63" s="24"/>
      <c r="Y63" s="25"/>
    </row>
    <row r="64" spans="7:25" s="47" customFormat="1" x14ac:dyDescent="0.3">
      <c r="G64" s="51"/>
      <c r="H64" s="51"/>
      <c r="I64" s="51"/>
      <c r="J64" s="51"/>
      <c r="K64" s="51"/>
      <c r="L64" s="51"/>
      <c r="M64" s="51"/>
      <c r="N64" s="51"/>
      <c r="O64" s="52"/>
      <c r="P64" s="52"/>
      <c r="Q64" s="53"/>
      <c r="R64" s="53"/>
      <c r="U64" s="24"/>
      <c r="V64" s="24"/>
      <c r="W64" s="24"/>
      <c r="X64" s="24"/>
      <c r="Y64" s="25"/>
    </row>
    <row r="65" spans="7:25" s="47" customFormat="1" x14ac:dyDescent="0.3">
      <c r="G65" s="51"/>
      <c r="H65" s="51"/>
      <c r="I65" s="51"/>
      <c r="J65" s="51"/>
      <c r="K65" s="51"/>
      <c r="L65" s="51"/>
      <c r="M65" s="51"/>
      <c r="N65" s="51"/>
      <c r="O65" s="52"/>
      <c r="P65" s="52"/>
      <c r="Q65" s="53"/>
      <c r="R65" s="53"/>
      <c r="U65" s="24"/>
      <c r="V65" s="24"/>
      <c r="W65" s="24"/>
      <c r="X65" s="24"/>
      <c r="Y65" s="25"/>
    </row>
    <row r="66" spans="7:25" s="47" customFormat="1" x14ac:dyDescent="0.3">
      <c r="G66" s="51"/>
      <c r="H66" s="51"/>
      <c r="I66" s="51"/>
      <c r="J66" s="51"/>
      <c r="K66" s="51"/>
      <c r="L66" s="51"/>
      <c r="M66" s="51"/>
      <c r="N66" s="51"/>
      <c r="O66" s="52"/>
      <c r="P66" s="52"/>
      <c r="Q66" s="53"/>
      <c r="R66" s="53"/>
      <c r="U66" s="24"/>
      <c r="V66" s="24"/>
      <c r="W66" s="24"/>
      <c r="X66" s="24"/>
      <c r="Y66" s="25"/>
    </row>
    <row r="67" spans="7:25" s="47" customFormat="1" x14ac:dyDescent="0.3">
      <c r="G67" s="51"/>
      <c r="H67" s="51"/>
      <c r="I67" s="51"/>
      <c r="J67" s="51"/>
      <c r="K67" s="51"/>
      <c r="L67" s="51"/>
      <c r="M67" s="51"/>
      <c r="N67" s="51"/>
      <c r="O67" s="52"/>
      <c r="P67" s="52"/>
      <c r="Q67" s="53"/>
      <c r="R67" s="53"/>
      <c r="U67" s="24"/>
      <c r="V67" s="24"/>
      <c r="W67" s="24"/>
      <c r="X67" s="24"/>
      <c r="Y67" s="25"/>
    </row>
    <row r="68" spans="7:25" ht="15" thickBot="1" x14ac:dyDescent="0.35">
      <c r="V68" s="24"/>
      <c r="W68" s="24"/>
      <c r="X68" s="24"/>
      <c r="Y68" s="25"/>
    </row>
    <row r="69" spans="7:25" ht="33" customHeight="1" x14ac:dyDescent="0.3">
      <c r="G69" s="155" t="s">
        <v>2</v>
      </c>
      <c r="H69" s="82"/>
      <c r="I69" s="82"/>
      <c r="J69" s="82"/>
      <c r="K69" s="82" t="s">
        <v>3</v>
      </c>
      <c r="L69" s="82"/>
      <c r="M69" s="148" t="str">
        <f>CONCATENATE("decyzje ",Arkusz18!C2," - ",Arkusz18!B2," r.")</f>
        <v>decyzje 01.01.2020 - 29.02.2020 r.</v>
      </c>
      <c r="N69" s="148"/>
      <c r="O69" s="148"/>
      <c r="P69" s="148"/>
      <c r="Q69" s="148"/>
      <c r="R69" s="149"/>
      <c r="V69" s="24"/>
      <c r="W69" s="24"/>
      <c r="X69" s="24"/>
      <c r="Y69" s="25"/>
    </row>
    <row r="70" spans="7:25" ht="63.75" customHeight="1" x14ac:dyDescent="0.3">
      <c r="G70" s="156"/>
      <c r="H70" s="83"/>
      <c r="I70" s="83"/>
      <c r="J70" s="83"/>
      <c r="K70" s="83"/>
      <c r="L70" s="83"/>
      <c r="M70" s="80" t="s">
        <v>25</v>
      </c>
      <c r="N70" s="80"/>
      <c r="O70" s="80" t="s">
        <v>26</v>
      </c>
      <c r="P70" s="80"/>
      <c r="Q70" s="80" t="s">
        <v>27</v>
      </c>
      <c r="R70" s="81"/>
      <c r="V70" s="24"/>
      <c r="W70" s="24"/>
      <c r="X70" s="24"/>
      <c r="Y70" s="25"/>
    </row>
    <row r="71" spans="7:25" x14ac:dyDescent="0.3">
      <c r="G71" s="153" t="s">
        <v>34</v>
      </c>
      <c r="H71" s="154"/>
      <c r="I71" s="154"/>
      <c r="J71" s="154"/>
      <c r="K71" s="62">
        <f>Arkusz11!B5</f>
        <v>41718</v>
      </c>
      <c r="L71" s="62"/>
      <c r="M71" s="58">
        <f>Arkusz11!B3</f>
        <v>27676</v>
      </c>
      <c r="N71" s="58"/>
      <c r="O71" s="58">
        <f>Arkusz11!B2</f>
        <v>6809</v>
      </c>
      <c r="P71" s="58"/>
      <c r="Q71" s="58">
        <f>Arkusz11!B4</f>
        <v>1674</v>
      </c>
      <c r="R71" s="75"/>
      <c r="V71" s="24"/>
      <c r="W71" s="24"/>
      <c r="X71" s="24"/>
      <c r="Y71" s="25"/>
    </row>
    <row r="72" spans="7:25" x14ac:dyDescent="0.3">
      <c r="G72" s="151" t="s">
        <v>35</v>
      </c>
      <c r="H72" s="152"/>
      <c r="I72" s="152"/>
      <c r="J72" s="152"/>
      <c r="K72" s="150">
        <f>Arkusz11!B13</f>
        <v>3131</v>
      </c>
      <c r="L72" s="150"/>
      <c r="M72" s="76">
        <f>Arkusz11!B11</f>
        <v>2417</v>
      </c>
      <c r="N72" s="76"/>
      <c r="O72" s="76">
        <f>Arkusz11!B10</f>
        <v>455</v>
      </c>
      <c r="P72" s="76"/>
      <c r="Q72" s="76">
        <f>Arkusz11!B12</f>
        <v>164</v>
      </c>
      <c r="R72" s="77"/>
      <c r="V72" s="24"/>
      <c r="W72" s="24"/>
      <c r="X72" s="24"/>
      <c r="Y72" s="25"/>
    </row>
    <row r="73" spans="7:25" ht="15" thickBot="1" x14ac:dyDescent="0.35">
      <c r="G73" s="157" t="s">
        <v>24</v>
      </c>
      <c r="H73" s="158"/>
      <c r="I73" s="158"/>
      <c r="J73" s="158"/>
      <c r="K73" s="159">
        <f>Arkusz11!B9</f>
        <v>610</v>
      </c>
      <c r="L73" s="159"/>
      <c r="M73" s="84">
        <f>Arkusz11!B7</f>
        <v>335</v>
      </c>
      <c r="N73" s="84"/>
      <c r="O73" s="84">
        <f>Arkusz11!B6</f>
        <v>98</v>
      </c>
      <c r="P73" s="84"/>
      <c r="Q73" s="84">
        <f>Arkusz11!B8</f>
        <v>83</v>
      </c>
      <c r="R73" s="160"/>
      <c r="V73" s="24"/>
      <c r="W73" s="24"/>
      <c r="X73" s="24"/>
      <c r="Y73" s="25"/>
    </row>
    <row r="74" spans="7:25" ht="15" thickBot="1" x14ac:dyDescent="0.35">
      <c r="G74" s="85" t="s">
        <v>72</v>
      </c>
      <c r="H74" s="86"/>
      <c r="I74" s="86"/>
      <c r="J74" s="86"/>
      <c r="K74" s="87">
        <f>SUM(K71:L73)</f>
        <v>45459</v>
      </c>
      <c r="L74" s="87"/>
      <c r="M74" s="87">
        <f t="shared" ref="M74" si="0">SUM(M71:N73)</f>
        <v>30428</v>
      </c>
      <c r="N74" s="87"/>
      <c r="O74" s="87">
        <f t="shared" ref="O74" si="1">SUM(O71:P73)</f>
        <v>7362</v>
      </c>
      <c r="P74" s="87"/>
      <c r="Q74" s="87">
        <f t="shared" ref="Q74" si="2">SUM(Q71:R73)</f>
        <v>1921</v>
      </c>
      <c r="R74" s="88"/>
      <c r="V74" s="24"/>
      <c r="W74" s="24"/>
      <c r="X74" s="24"/>
      <c r="Y74" s="25"/>
    </row>
    <row r="75" spans="7:25" x14ac:dyDescent="0.3">
      <c r="V75" s="24"/>
      <c r="W75" s="24"/>
      <c r="X75" s="24"/>
      <c r="Y75" s="25"/>
    </row>
    <row r="76" spans="7:25" x14ac:dyDescent="0.3">
      <c r="V76" s="24"/>
      <c r="W76" s="24"/>
      <c r="X76" s="24"/>
      <c r="Y76" s="25"/>
    </row>
    <row r="77" spans="7:25" x14ac:dyDescent="0.3">
      <c r="V77" s="24"/>
      <c r="W77" s="24"/>
      <c r="X77" s="24"/>
      <c r="Y77" s="25"/>
    </row>
    <row r="79" spans="7:25" x14ac:dyDescent="0.3">
      <c r="N79" s="26"/>
      <c r="O79" s="26"/>
      <c r="P79" s="26"/>
      <c r="Q79" s="26"/>
      <c r="R79" s="26"/>
      <c r="S79" s="26"/>
      <c r="T79" s="26"/>
      <c r="U79" s="26"/>
      <c r="V79" s="27"/>
      <c r="W79" s="26"/>
      <c r="X79" s="28"/>
      <c r="Y79" s="29"/>
    </row>
    <row r="94" spans="7:18" ht="15" thickBot="1" x14ac:dyDescent="0.35"/>
    <row r="95" spans="7:18" ht="57.75" customHeight="1" x14ac:dyDescent="0.3">
      <c r="G95" s="291" t="s">
        <v>2</v>
      </c>
      <c r="H95" s="292"/>
      <c r="I95" s="292"/>
      <c r="J95" s="292"/>
      <c r="K95" s="292"/>
      <c r="L95" s="292"/>
      <c r="M95" s="292"/>
      <c r="N95" s="292"/>
      <c r="O95" s="275" t="s">
        <v>3</v>
      </c>
      <c r="P95" s="275"/>
      <c r="Q95" s="283" t="s">
        <v>77</v>
      </c>
      <c r="R95" s="284"/>
    </row>
    <row r="96" spans="7:18" x14ac:dyDescent="0.3">
      <c r="G96" s="293"/>
      <c r="H96" s="294"/>
      <c r="I96" s="294"/>
      <c r="J96" s="294"/>
      <c r="K96" s="294"/>
      <c r="L96" s="294"/>
      <c r="M96" s="294"/>
      <c r="N96" s="294"/>
      <c r="O96" s="276"/>
      <c r="P96" s="276"/>
      <c r="Q96" s="285"/>
      <c r="R96" s="286"/>
    </row>
    <row r="97" spans="1:25" x14ac:dyDescent="0.3">
      <c r="G97" s="236" t="s">
        <v>73</v>
      </c>
      <c r="H97" s="237"/>
      <c r="I97" s="237"/>
      <c r="J97" s="237"/>
      <c r="K97" s="237"/>
      <c r="L97" s="237"/>
      <c r="M97" s="237"/>
      <c r="N97" s="237"/>
      <c r="O97" s="281">
        <f>Arkusz12!A2</f>
        <v>1233</v>
      </c>
      <c r="P97" s="281"/>
      <c r="Q97" s="287">
        <f>Arkusz12!A3</f>
        <v>1234</v>
      </c>
      <c r="R97" s="288"/>
    </row>
    <row r="98" spans="1:25" x14ac:dyDescent="0.3">
      <c r="G98" s="279" t="s">
        <v>74</v>
      </c>
      <c r="H98" s="280"/>
      <c r="I98" s="280"/>
      <c r="J98" s="280"/>
      <c r="K98" s="280"/>
      <c r="L98" s="280"/>
      <c r="M98" s="280"/>
      <c r="N98" s="280"/>
      <c r="O98" s="282">
        <f>Arkusz12!A4</f>
        <v>153</v>
      </c>
      <c r="P98" s="282"/>
      <c r="Q98" s="289">
        <f>Arkusz12!A5</f>
        <v>342</v>
      </c>
      <c r="R98" s="290"/>
    </row>
    <row r="99" spans="1:25" x14ac:dyDescent="0.3">
      <c r="G99" s="236" t="s">
        <v>75</v>
      </c>
      <c r="H99" s="237"/>
      <c r="I99" s="237"/>
      <c r="J99" s="237"/>
      <c r="K99" s="237"/>
      <c r="L99" s="237"/>
      <c r="M99" s="237"/>
      <c r="N99" s="237"/>
      <c r="O99" s="281">
        <f>Arkusz12!A6</f>
        <v>57</v>
      </c>
      <c r="P99" s="281"/>
      <c r="Q99" s="287">
        <f>Arkusz12!A7</f>
        <v>94</v>
      </c>
      <c r="R99" s="288"/>
    </row>
    <row r="100" spans="1:25" ht="15" thickBot="1" x14ac:dyDescent="0.35">
      <c r="G100" s="213" t="s">
        <v>76</v>
      </c>
      <c r="H100" s="214"/>
      <c r="I100" s="214"/>
      <c r="J100" s="214"/>
      <c r="K100" s="214"/>
      <c r="L100" s="214"/>
      <c r="M100" s="214"/>
      <c r="N100" s="214"/>
      <c r="O100" s="215">
        <f>Arkusz12!A8</f>
        <v>4</v>
      </c>
      <c r="P100" s="215"/>
      <c r="Q100" s="295">
        <f>Arkusz12!A9</f>
        <v>4</v>
      </c>
      <c r="R100" s="296"/>
    </row>
    <row r="101" spans="1:25" ht="15" thickBot="1" x14ac:dyDescent="0.35">
      <c r="G101" s="211" t="s">
        <v>72</v>
      </c>
      <c r="H101" s="212"/>
      <c r="I101" s="212"/>
      <c r="J101" s="212"/>
      <c r="K101" s="212"/>
      <c r="L101" s="212"/>
      <c r="M101" s="212"/>
      <c r="N101" s="212"/>
      <c r="O101" s="278">
        <f>SUM(O97:P100)</f>
        <v>1447</v>
      </c>
      <c r="P101" s="278"/>
      <c r="Q101" s="278">
        <f>SUM(Q97:R100)</f>
        <v>1674</v>
      </c>
      <c r="R101" s="299"/>
    </row>
    <row r="104" spans="1:25" ht="15" customHeight="1" x14ac:dyDescent="0.3">
      <c r="A104" s="54" t="s">
        <v>178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0"/>
    </row>
    <row r="105" spans="1:25" s="44" customFormat="1" x14ac:dyDescent="0.3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0"/>
    </row>
    <row r="106" spans="1:25" s="44" customFormat="1" x14ac:dyDescent="0.3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0"/>
    </row>
    <row r="107" spans="1:25" s="44" customFormat="1" x14ac:dyDescent="0.3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0"/>
    </row>
    <row r="108" spans="1:25" s="44" customFormat="1" x14ac:dyDescent="0.3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0"/>
    </row>
    <row r="109" spans="1:25" s="44" customFormat="1" x14ac:dyDescent="0.3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0"/>
    </row>
    <row r="110" spans="1:25" x14ac:dyDescent="0.3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0"/>
    </row>
    <row r="111" spans="1:25" x14ac:dyDescent="0.3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0"/>
    </row>
    <row r="112" spans="1:25" x14ac:dyDescent="0.3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0"/>
    </row>
    <row r="113" spans="1:25" x14ac:dyDescent="0.3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0"/>
    </row>
    <row r="114" spans="1:25" x14ac:dyDescent="0.3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0"/>
    </row>
    <row r="115" spans="1:25" x14ac:dyDescent="0.3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0"/>
    </row>
    <row r="116" spans="1:25" s="44" customFormat="1" x14ac:dyDescent="0.3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0"/>
    </row>
    <row r="117" spans="1:25" s="44" customFormat="1" x14ac:dyDescent="0.3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0"/>
    </row>
    <row r="118" spans="1:25" x14ac:dyDescent="0.3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0"/>
    </row>
    <row r="119" spans="1:25" s="44" customFormat="1" x14ac:dyDescent="0.3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0"/>
    </row>
    <row r="120" spans="1:25" s="44" customFormat="1" x14ac:dyDescent="0.3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0"/>
    </row>
    <row r="121" spans="1:25" x14ac:dyDescent="0.3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0"/>
    </row>
    <row r="123" spans="1:25" s="47" customFormat="1" x14ac:dyDescent="0.3">
      <c r="Y123" s="6"/>
    </row>
    <row r="124" spans="1:25" s="47" customFormat="1" x14ac:dyDescent="0.3">
      <c r="Y124" s="6"/>
    </row>
    <row r="125" spans="1:25" s="47" customFormat="1" x14ac:dyDescent="0.3">
      <c r="Y125" s="6"/>
    </row>
    <row r="126" spans="1:25" s="47" customFormat="1" x14ac:dyDescent="0.3">
      <c r="Y126" s="6"/>
    </row>
    <row r="127" spans="1:25" s="47" customFormat="1" x14ac:dyDescent="0.3">
      <c r="Y127" s="6"/>
    </row>
    <row r="128" spans="1:25" s="47" customFormat="1" x14ac:dyDescent="0.3">
      <c r="Y128" s="6"/>
    </row>
    <row r="129" spans="1:25" s="47" customFormat="1" x14ac:dyDescent="0.3">
      <c r="Y129" s="6"/>
    </row>
    <row r="130" spans="1:25" ht="36" customHeight="1" x14ac:dyDescent="0.3">
      <c r="A130" s="61" t="s">
        <v>144</v>
      </c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</row>
    <row r="131" spans="1:25" x14ac:dyDescent="0.3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</row>
    <row r="132" spans="1:25" ht="15" thickBot="1" x14ac:dyDescent="0.3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300" t="str">
        <f>CONCATENATE(Arkusz18!C2," - ",Arkusz18!B2," r.")</f>
        <v>01.01.2020 - 29.02.2020 r.</v>
      </c>
      <c r="M132" s="300"/>
      <c r="N132" s="300"/>
      <c r="O132" s="300"/>
      <c r="P132" s="300"/>
      <c r="Q132" s="300"/>
      <c r="R132" s="300"/>
      <c r="S132" s="300"/>
      <c r="T132" s="300"/>
      <c r="U132" s="300"/>
      <c r="V132" s="300"/>
    </row>
    <row r="133" spans="1:25" ht="187.8" x14ac:dyDescent="0.3">
      <c r="C133" s="209" t="s">
        <v>2</v>
      </c>
      <c r="D133" s="210"/>
      <c r="E133" s="210"/>
      <c r="F133" s="210"/>
      <c r="G133" s="210"/>
      <c r="H133" s="210"/>
      <c r="I133" s="210"/>
      <c r="J133" s="210"/>
      <c r="K133" s="210"/>
      <c r="L133" s="59" t="s">
        <v>79</v>
      </c>
      <c r="M133" s="59"/>
      <c r="N133" s="30" t="s">
        <v>12</v>
      </c>
      <c r="O133" s="30" t="s">
        <v>94</v>
      </c>
      <c r="P133" s="30" t="s">
        <v>84</v>
      </c>
      <c r="Q133" s="30" t="s">
        <v>53</v>
      </c>
      <c r="R133" s="30" t="s">
        <v>39</v>
      </c>
      <c r="S133" s="30" t="s">
        <v>4</v>
      </c>
      <c r="T133" s="30" t="s">
        <v>42</v>
      </c>
      <c r="U133" s="30" t="s">
        <v>83</v>
      </c>
      <c r="V133" s="59" t="s">
        <v>78</v>
      </c>
      <c r="W133" s="60"/>
      <c r="Y133" s="3"/>
    </row>
    <row r="134" spans="1:25" x14ac:dyDescent="0.3">
      <c r="C134" s="64" t="s">
        <v>34</v>
      </c>
      <c r="D134" s="65"/>
      <c r="E134" s="65"/>
      <c r="F134" s="65"/>
      <c r="G134" s="65"/>
      <c r="H134" s="65"/>
      <c r="I134" s="65"/>
      <c r="J134" s="65"/>
      <c r="K134" s="65"/>
      <c r="L134" s="58">
        <f>Arkusz13!C2</f>
        <v>3057</v>
      </c>
      <c r="M134" s="58"/>
      <c r="N134" s="31">
        <f>Arkusz13!C18</f>
        <v>581</v>
      </c>
      <c r="O134" s="31">
        <f>Arkusz13!C34</f>
        <v>402</v>
      </c>
      <c r="P134" s="31">
        <f>Arkusz13!C50</f>
        <v>355</v>
      </c>
      <c r="Q134" s="31">
        <f>Arkusz13!C66</f>
        <v>78</v>
      </c>
      <c r="R134" s="31">
        <f>Arkusz13!C82</f>
        <v>0</v>
      </c>
      <c r="S134" s="31">
        <f>Arkusz13!C98</f>
        <v>0</v>
      </c>
      <c r="T134" s="31">
        <f>Arkusz13!C114</f>
        <v>0</v>
      </c>
      <c r="U134" s="31">
        <f>Arkusz13!C130-SUM(N134:T134)</f>
        <v>2197</v>
      </c>
      <c r="V134" s="62">
        <f t="shared" ref="V134:V148" si="3">SUM(N134:U134)</f>
        <v>3613</v>
      </c>
      <c r="W134" s="63"/>
      <c r="Y134" s="3"/>
    </row>
    <row r="135" spans="1:25" x14ac:dyDescent="0.3">
      <c r="C135" s="69" t="s">
        <v>35</v>
      </c>
      <c r="D135" s="70"/>
      <c r="E135" s="70"/>
      <c r="F135" s="70"/>
      <c r="G135" s="70"/>
      <c r="H135" s="70"/>
      <c r="I135" s="70"/>
      <c r="J135" s="70"/>
      <c r="K135" s="70"/>
      <c r="L135" s="58">
        <f>Arkusz13!C3</f>
        <v>160</v>
      </c>
      <c r="M135" s="58"/>
      <c r="N135" s="31">
        <f>Arkusz13!C19</f>
        <v>22</v>
      </c>
      <c r="O135" s="31">
        <f>Arkusz13!C35</f>
        <v>13</v>
      </c>
      <c r="P135" s="31">
        <f>Arkusz13!C51</f>
        <v>23</v>
      </c>
      <c r="Q135" s="31">
        <f>Arkusz13!C67</f>
        <v>5</v>
      </c>
      <c r="R135" s="31">
        <f>Arkusz13!C83</f>
        <v>0</v>
      </c>
      <c r="S135" s="31">
        <f>Arkusz13!C99</f>
        <v>0</v>
      </c>
      <c r="T135" s="31">
        <f>Arkusz13!C115</f>
        <v>0</v>
      </c>
      <c r="U135" s="31">
        <f>Arkusz13!C131-SUM(N135:T135)</f>
        <v>43</v>
      </c>
      <c r="V135" s="62">
        <f t="shared" si="3"/>
        <v>106</v>
      </c>
      <c r="W135" s="63"/>
      <c r="Y135" s="3"/>
    </row>
    <row r="136" spans="1:25" x14ac:dyDescent="0.3">
      <c r="C136" s="64" t="s">
        <v>36</v>
      </c>
      <c r="D136" s="65"/>
      <c r="E136" s="65"/>
      <c r="F136" s="65"/>
      <c r="G136" s="65"/>
      <c r="H136" s="65"/>
      <c r="I136" s="65"/>
      <c r="J136" s="65"/>
      <c r="K136" s="65"/>
      <c r="L136" s="58">
        <f>Arkusz13!C4</f>
        <v>49</v>
      </c>
      <c r="M136" s="58"/>
      <c r="N136" s="31">
        <f>Arkusz13!C20</f>
        <v>10</v>
      </c>
      <c r="O136" s="31">
        <f>Arkusz13!C36</f>
        <v>24</v>
      </c>
      <c r="P136" s="31">
        <f>Arkusz13!C52</f>
        <v>13</v>
      </c>
      <c r="Q136" s="31">
        <f>Arkusz13!C68</f>
        <v>10</v>
      </c>
      <c r="R136" s="31">
        <f>Arkusz13!C84</f>
        <v>0</v>
      </c>
      <c r="S136" s="31">
        <f>Arkusz13!C100</f>
        <v>0</v>
      </c>
      <c r="T136" s="31">
        <f>Arkusz13!C116</f>
        <v>0</v>
      </c>
      <c r="U136" s="31">
        <f>Arkusz13!C132-SUM(N136:T136)</f>
        <v>28</v>
      </c>
      <c r="V136" s="62">
        <f t="shared" si="3"/>
        <v>85</v>
      </c>
      <c r="W136" s="63"/>
      <c r="Y136" s="3"/>
    </row>
    <row r="137" spans="1:25" x14ac:dyDescent="0.3">
      <c r="C137" s="69" t="s">
        <v>37</v>
      </c>
      <c r="D137" s="70"/>
      <c r="E137" s="70"/>
      <c r="F137" s="70"/>
      <c r="G137" s="70"/>
      <c r="H137" s="70"/>
      <c r="I137" s="70"/>
      <c r="J137" s="70"/>
      <c r="K137" s="70"/>
      <c r="L137" s="58">
        <f>Arkusz13!C5</f>
        <v>1</v>
      </c>
      <c r="M137" s="58"/>
      <c r="N137" s="31">
        <f>Arkusz13!C21</f>
        <v>0</v>
      </c>
      <c r="O137" s="31">
        <f>Arkusz13!C37</f>
        <v>0</v>
      </c>
      <c r="P137" s="31">
        <f>Arkusz13!C53</f>
        <v>0</v>
      </c>
      <c r="Q137" s="31">
        <f>Arkusz13!C69</f>
        <v>0</v>
      </c>
      <c r="R137" s="31">
        <f>Arkusz13!C85</f>
        <v>0</v>
      </c>
      <c r="S137" s="31">
        <f>Arkusz13!C101</f>
        <v>0</v>
      </c>
      <c r="T137" s="31">
        <f>Arkusz13!C117</f>
        <v>0</v>
      </c>
      <c r="U137" s="31">
        <f>Arkusz13!C133-SUM(N137:T137)</f>
        <v>2</v>
      </c>
      <c r="V137" s="62">
        <f t="shared" si="3"/>
        <v>2</v>
      </c>
      <c r="W137" s="63"/>
      <c r="Y137" s="3"/>
    </row>
    <row r="138" spans="1:25" x14ac:dyDescent="0.3">
      <c r="C138" s="64" t="s">
        <v>38</v>
      </c>
      <c r="D138" s="65"/>
      <c r="E138" s="65"/>
      <c r="F138" s="65"/>
      <c r="G138" s="65"/>
      <c r="H138" s="65"/>
      <c r="I138" s="65"/>
      <c r="J138" s="65"/>
      <c r="K138" s="65"/>
      <c r="L138" s="58">
        <f>Arkusz13!C6</f>
        <v>1</v>
      </c>
      <c r="M138" s="58"/>
      <c r="N138" s="31">
        <f>Arkusz13!C22</f>
        <v>0</v>
      </c>
      <c r="O138" s="31">
        <f>Arkusz13!C38</f>
        <v>0</v>
      </c>
      <c r="P138" s="31">
        <f>Arkusz13!C54</f>
        <v>0</v>
      </c>
      <c r="Q138" s="31">
        <f>Arkusz13!C70</f>
        <v>0</v>
      </c>
      <c r="R138" s="31">
        <f>Arkusz13!C86</f>
        <v>0</v>
      </c>
      <c r="S138" s="31">
        <f>Arkusz13!C102</f>
        <v>0</v>
      </c>
      <c r="T138" s="31">
        <f>Arkusz13!C118</f>
        <v>0</v>
      </c>
      <c r="U138" s="31">
        <f>Arkusz13!C134-SUM(N138:T138)</f>
        <v>0</v>
      </c>
      <c r="V138" s="62">
        <f t="shared" si="3"/>
        <v>0</v>
      </c>
      <c r="W138" s="63"/>
      <c r="Y138" s="3"/>
    </row>
    <row r="139" spans="1:25" x14ac:dyDescent="0.3">
      <c r="C139" s="69" t="s">
        <v>46</v>
      </c>
      <c r="D139" s="70"/>
      <c r="E139" s="70"/>
      <c r="F139" s="70"/>
      <c r="G139" s="70"/>
      <c r="H139" s="70"/>
      <c r="I139" s="70"/>
      <c r="J139" s="70"/>
      <c r="K139" s="70"/>
      <c r="L139" s="58">
        <f>Arkusz13!C7</f>
        <v>0</v>
      </c>
      <c r="M139" s="58"/>
      <c r="N139" s="31">
        <f>Arkusz13!C23</f>
        <v>0</v>
      </c>
      <c r="O139" s="31">
        <f>Arkusz13!C39</f>
        <v>0</v>
      </c>
      <c r="P139" s="31">
        <f>Arkusz13!C55</f>
        <v>0</v>
      </c>
      <c r="Q139" s="31">
        <f>Arkusz13!C71</f>
        <v>0</v>
      </c>
      <c r="R139" s="31">
        <f>Arkusz13!C87</f>
        <v>0</v>
      </c>
      <c r="S139" s="31">
        <f>Arkusz13!C103</f>
        <v>0</v>
      </c>
      <c r="T139" s="31">
        <f>Arkusz13!C119</f>
        <v>0</v>
      </c>
      <c r="U139" s="31">
        <f>Arkusz13!C135-SUM(N139:T139)</f>
        <v>0</v>
      </c>
      <c r="V139" s="62">
        <f t="shared" si="3"/>
        <v>0</v>
      </c>
      <c r="W139" s="63"/>
      <c r="Y139" s="3"/>
    </row>
    <row r="140" spans="1:25" x14ac:dyDescent="0.3">
      <c r="C140" s="64" t="s">
        <v>47</v>
      </c>
      <c r="D140" s="65"/>
      <c r="E140" s="65"/>
      <c r="F140" s="65"/>
      <c r="G140" s="65"/>
      <c r="H140" s="65"/>
      <c r="I140" s="65"/>
      <c r="J140" s="65"/>
      <c r="K140" s="65"/>
      <c r="L140" s="58">
        <f>Arkusz13!C8</f>
        <v>0</v>
      </c>
      <c r="M140" s="58"/>
      <c r="N140" s="31">
        <f>Arkusz13!C24</f>
        <v>0</v>
      </c>
      <c r="O140" s="31">
        <f>Arkusz13!C40</f>
        <v>0</v>
      </c>
      <c r="P140" s="31">
        <f>Arkusz13!C56</f>
        <v>0</v>
      </c>
      <c r="Q140" s="31">
        <f>Arkusz13!C72</f>
        <v>0</v>
      </c>
      <c r="R140" s="31">
        <f>Arkusz13!C88</f>
        <v>0</v>
      </c>
      <c r="S140" s="31">
        <f>Arkusz13!C104</f>
        <v>0</v>
      </c>
      <c r="T140" s="31">
        <f>Arkusz13!C120</f>
        <v>0</v>
      </c>
      <c r="U140" s="31">
        <f>Arkusz13!C136-SUM(N140:T140)</f>
        <v>0</v>
      </c>
      <c r="V140" s="62">
        <f t="shared" si="3"/>
        <v>0</v>
      </c>
      <c r="W140" s="63"/>
      <c r="Y140" s="3"/>
    </row>
    <row r="141" spans="1:25" x14ac:dyDescent="0.3">
      <c r="C141" s="69" t="s">
        <v>4</v>
      </c>
      <c r="D141" s="70"/>
      <c r="E141" s="70"/>
      <c r="F141" s="70"/>
      <c r="G141" s="70"/>
      <c r="H141" s="70"/>
      <c r="I141" s="70"/>
      <c r="J141" s="70"/>
      <c r="K141" s="70"/>
      <c r="L141" s="58">
        <f>Arkusz13!C9</f>
        <v>0</v>
      </c>
      <c r="M141" s="58"/>
      <c r="N141" s="31">
        <f>Arkusz13!C25</f>
        <v>0</v>
      </c>
      <c r="O141" s="31">
        <f>Arkusz13!C41</f>
        <v>0</v>
      </c>
      <c r="P141" s="31">
        <f>Arkusz13!C57</f>
        <v>0</v>
      </c>
      <c r="Q141" s="31">
        <f>Arkusz13!C73</f>
        <v>0</v>
      </c>
      <c r="R141" s="31">
        <f>Arkusz13!C89</f>
        <v>0</v>
      </c>
      <c r="S141" s="31">
        <f>Arkusz13!C105</f>
        <v>0</v>
      </c>
      <c r="T141" s="31">
        <f>Arkusz13!C121</f>
        <v>0</v>
      </c>
      <c r="U141" s="31">
        <f>Arkusz13!C137-SUM(N141:T141)</f>
        <v>0</v>
      </c>
      <c r="V141" s="62">
        <f t="shared" si="3"/>
        <v>0</v>
      </c>
      <c r="W141" s="63"/>
      <c r="Y141" s="3"/>
    </row>
    <row r="142" spans="1:25" x14ac:dyDescent="0.3">
      <c r="C142" s="64" t="s">
        <v>39</v>
      </c>
      <c r="D142" s="65"/>
      <c r="E142" s="65"/>
      <c r="F142" s="65"/>
      <c r="G142" s="65"/>
      <c r="H142" s="65"/>
      <c r="I142" s="65"/>
      <c r="J142" s="65"/>
      <c r="K142" s="65"/>
      <c r="L142" s="58">
        <f>Arkusz13!C10</f>
        <v>0</v>
      </c>
      <c r="M142" s="58"/>
      <c r="N142" s="31">
        <f>Arkusz13!C26</f>
        <v>1</v>
      </c>
      <c r="O142" s="31">
        <f>Arkusz13!C42</f>
        <v>0</v>
      </c>
      <c r="P142" s="31">
        <f>Arkusz13!C58</f>
        <v>0</v>
      </c>
      <c r="Q142" s="31">
        <f>Arkusz13!C74</f>
        <v>0</v>
      </c>
      <c r="R142" s="31">
        <f>Arkusz13!C90</f>
        <v>0</v>
      </c>
      <c r="S142" s="31">
        <f>Arkusz13!C106</f>
        <v>0</v>
      </c>
      <c r="T142" s="31">
        <f>Arkusz13!C122</f>
        <v>0</v>
      </c>
      <c r="U142" s="31">
        <f>Arkusz13!C138-SUM(N142:T142)</f>
        <v>0</v>
      </c>
      <c r="V142" s="62">
        <f t="shared" si="3"/>
        <v>1</v>
      </c>
      <c r="W142" s="63"/>
      <c r="Y142" s="3"/>
    </row>
    <row r="143" spans="1:25" x14ac:dyDescent="0.3">
      <c r="C143" s="69" t="s">
        <v>40</v>
      </c>
      <c r="D143" s="70"/>
      <c r="E143" s="70"/>
      <c r="F143" s="70"/>
      <c r="G143" s="70"/>
      <c r="H143" s="70"/>
      <c r="I143" s="70"/>
      <c r="J143" s="70"/>
      <c r="K143" s="70"/>
      <c r="L143" s="58">
        <f>Arkusz13!C11</f>
        <v>0</v>
      </c>
      <c r="M143" s="58"/>
      <c r="N143" s="31">
        <f>Arkusz13!C27</f>
        <v>0</v>
      </c>
      <c r="O143" s="31">
        <f>Arkusz13!C43</f>
        <v>0</v>
      </c>
      <c r="P143" s="31">
        <f>Arkusz13!C59</f>
        <v>0</v>
      </c>
      <c r="Q143" s="31">
        <f>Arkusz13!C75</f>
        <v>0</v>
      </c>
      <c r="R143" s="31">
        <f>Arkusz13!C91</f>
        <v>0</v>
      </c>
      <c r="S143" s="31">
        <f>Arkusz13!C107</f>
        <v>0</v>
      </c>
      <c r="T143" s="31">
        <f>Arkusz13!C123</f>
        <v>0</v>
      </c>
      <c r="U143" s="31">
        <f>Arkusz13!C139-SUM(N143:T143)</f>
        <v>0</v>
      </c>
      <c r="V143" s="62">
        <f t="shared" si="3"/>
        <v>0</v>
      </c>
      <c r="W143" s="63"/>
      <c r="Y143" s="3"/>
    </row>
    <row r="144" spans="1:25" x14ac:dyDescent="0.3">
      <c r="C144" s="64" t="s">
        <v>41</v>
      </c>
      <c r="D144" s="65"/>
      <c r="E144" s="65"/>
      <c r="F144" s="65"/>
      <c r="G144" s="65"/>
      <c r="H144" s="65"/>
      <c r="I144" s="65"/>
      <c r="J144" s="65"/>
      <c r="K144" s="65"/>
      <c r="L144" s="58">
        <f>Arkusz13!C12</f>
        <v>294</v>
      </c>
      <c r="M144" s="58"/>
      <c r="N144" s="31">
        <f>Arkusz13!C28</f>
        <v>122</v>
      </c>
      <c r="O144" s="31">
        <f>Arkusz13!C44</f>
        <v>1</v>
      </c>
      <c r="P144" s="31">
        <f>Arkusz13!C60</f>
        <v>5</v>
      </c>
      <c r="Q144" s="31">
        <f>Arkusz13!C76</f>
        <v>24</v>
      </c>
      <c r="R144" s="31">
        <f>Arkusz13!C92</f>
        <v>16</v>
      </c>
      <c r="S144" s="31">
        <f>Arkusz13!C108</f>
        <v>0</v>
      </c>
      <c r="T144" s="31">
        <f>Arkusz13!C124</f>
        <v>15</v>
      </c>
      <c r="U144" s="31">
        <f>Arkusz13!C140-SUM(N144:T144)</f>
        <v>78</v>
      </c>
      <c r="V144" s="62">
        <f t="shared" si="3"/>
        <v>261</v>
      </c>
      <c r="W144" s="63"/>
      <c r="Y144" s="3"/>
    </row>
    <row r="145" spans="1:25" x14ac:dyDescent="0.3">
      <c r="C145" s="64" t="s">
        <v>11</v>
      </c>
      <c r="D145" s="65"/>
      <c r="E145" s="65"/>
      <c r="F145" s="65"/>
      <c r="G145" s="65"/>
      <c r="H145" s="65"/>
      <c r="I145" s="65"/>
      <c r="J145" s="65"/>
      <c r="K145" s="65"/>
      <c r="L145" s="58">
        <f>Arkusz13!C14</f>
        <v>1</v>
      </c>
      <c r="M145" s="58"/>
      <c r="N145" s="31">
        <f>Arkusz13!C30</f>
        <v>0</v>
      </c>
      <c r="O145" s="31">
        <f>Arkusz13!C46</f>
        <v>0</v>
      </c>
      <c r="P145" s="31">
        <f>Arkusz13!C62</f>
        <v>0</v>
      </c>
      <c r="Q145" s="31">
        <f>Arkusz13!C78</f>
        <v>0</v>
      </c>
      <c r="R145" s="31">
        <f>Arkusz13!C94</f>
        <v>0</v>
      </c>
      <c r="S145" s="31">
        <f>Arkusz13!C110</f>
        <v>0</v>
      </c>
      <c r="T145" s="31">
        <f>Arkusz13!C126</f>
        <v>0</v>
      </c>
      <c r="U145" s="31">
        <f>Arkusz13!C142-SUM(N145:T145)</f>
        <v>0</v>
      </c>
      <c r="V145" s="62">
        <f t="shared" si="3"/>
        <v>0</v>
      </c>
      <c r="W145" s="63"/>
      <c r="Y145" s="3"/>
    </row>
    <row r="146" spans="1:25" x14ac:dyDescent="0.3">
      <c r="C146" s="69" t="s">
        <v>43</v>
      </c>
      <c r="D146" s="70"/>
      <c r="E146" s="70"/>
      <c r="F146" s="70"/>
      <c r="G146" s="70"/>
      <c r="H146" s="70"/>
      <c r="I146" s="70"/>
      <c r="J146" s="70"/>
      <c r="K146" s="70"/>
      <c r="L146" s="58">
        <f>Arkusz13!C15</f>
        <v>1</v>
      </c>
      <c r="M146" s="58"/>
      <c r="N146" s="31">
        <f>Arkusz13!C31</f>
        <v>0</v>
      </c>
      <c r="O146" s="31">
        <f>Arkusz13!C47</f>
        <v>0</v>
      </c>
      <c r="P146" s="31">
        <f>Arkusz13!C63</f>
        <v>0</v>
      </c>
      <c r="Q146" s="31">
        <f>Arkusz13!C79</f>
        <v>0</v>
      </c>
      <c r="R146" s="31">
        <f>Arkusz13!C95</f>
        <v>0</v>
      </c>
      <c r="S146" s="31">
        <f>Arkusz13!C111</f>
        <v>0</v>
      </c>
      <c r="T146" s="31">
        <f>Arkusz13!C127</f>
        <v>0</v>
      </c>
      <c r="U146" s="31">
        <f>Arkusz13!C143-SUM(N146:T146)</f>
        <v>0</v>
      </c>
      <c r="V146" s="62">
        <f t="shared" si="3"/>
        <v>0</v>
      </c>
      <c r="W146" s="63"/>
      <c r="Y146" s="3"/>
    </row>
    <row r="147" spans="1:25" x14ac:dyDescent="0.3">
      <c r="C147" s="64" t="s">
        <v>44</v>
      </c>
      <c r="D147" s="65"/>
      <c r="E147" s="65"/>
      <c r="F147" s="65"/>
      <c r="G147" s="65"/>
      <c r="H147" s="65"/>
      <c r="I147" s="65"/>
      <c r="J147" s="65"/>
      <c r="K147" s="65"/>
      <c r="L147" s="58">
        <f>Arkusz13!C16</f>
        <v>0</v>
      </c>
      <c r="M147" s="58"/>
      <c r="N147" s="31">
        <f>Arkusz13!C32</f>
        <v>0</v>
      </c>
      <c r="O147" s="31">
        <f>Arkusz13!C48</f>
        <v>0</v>
      </c>
      <c r="P147" s="31">
        <f>Arkusz13!C64</f>
        <v>0</v>
      </c>
      <c r="Q147" s="31">
        <f>Arkusz13!C80</f>
        <v>0</v>
      </c>
      <c r="R147" s="31">
        <f>Arkusz13!C96</f>
        <v>0</v>
      </c>
      <c r="S147" s="31">
        <f>Arkusz13!C112</f>
        <v>0</v>
      </c>
      <c r="T147" s="31">
        <f>Arkusz13!C128</f>
        <v>0</v>
      </c>
      <c r="U147" s="31">
        <f>Arkusz13!C144-SUM(N147:T147)</f>
        <v>0</v>
      </c>
      <c r="V147" s="62">
        <f t="shared" si="3"/>
        <v>0</v>
      </c>
      <c r="W147" s="63"/>
      <c r="Y147" s="3"/>
    </row>
    <row r="148" spans="1:25" ht="15" thickBot="1" x14ac:dyDescent="0.35">
      <c r="C148" s="56" t="s">
        <v>45</v>
      </c>
      <c r="D148" s="57"/>
      <c r="E148" s="57"/>
      <c r="F148" s="57"/>
      <c r="G148" s="57"/>
      <c r="H148" s="57"/>
      <c r="I148" s="57"/>
      <c r="J148" s="57"/>
      <c r="K148" s="57"/>
      <c r="L148" s="58">
        <f>Arkusz13!C17</f>
        <v>0</v>
      </c>
      <c r="M148" s="58"/>
      <c r="N148" s="31">
        <f>Arkusz13!C33</f>
        <v>0</v>
      </c>
      <c r="O148" s="31">
        <f>Arkusz13!C49</f>
        <v>0</v>
      </c>
      <c r="P148" s="31">
        <f>Arkusz13!C65</f>
        <v>0</v>
      </c>
      <c r="Q148" s="31">
        <f>Arkusz13!C81</f>
        <v>0</v>
      </c>
      <c r="R148" s="31">
        <f>Arkusz13!C97</f>
        <v>0</v>
      </c>
      <c r="S148" s="31">
        <f>Arkusz13!C113</f>
        <v>0</v>
      </c>
      <c r="T148" s="31">
        <f>Arkusz13!C129</f>
        <v>0</v>
      </c>
      <c r="U148" s="31">
        <f>Arkusz13!C145-SUM(N148:T148)</f>
        <v>0</v>
      </c>
      <c r="V148" s="62">
        <f t="shared" si="3"/>
        <v>0</v>
      </c>
      <c r="W148" s="63"/>
      <c r="Y148" s="3"/>
    </row>
    <row r="149" spans="1:25" ht="15" thickBot="1" x14ac:dyDescent="0.35">
      <c r="C149" s="108" t="s">
        <v>1</v>
      </c>
      <c r="D149" s="109"/>
      <c r="E149" s="109"/>
      <c r="F149" s="109"/>
      <c r="G149" s="109"/>
      <c r="H149" s="109"/>
      <c r="I149" s="109"/>
      <c r="J149" s="109"/>
      <c r="K149" s="109"/>
      <c r="L149" s="71">
        <f>SUM(L134:L148)</f>
        <v>3564</v>
      </c>
      <c r="M149" s="71"/>
      <c r="N149" s="32">
        <f t="shared" ref="N149:V149" si="4">SUM(N134:N148)</f>
        <v>736</v>
      </c>
      <c r="O149" s="32">
        <f t="shared" si="4"/>
        <v>440</v>
      </c>
      <c r="P149" s="32">
        <f t="shared" si="4"/>
        <v>396</v>
      </c>
      <c r="Q149" s="32">
        <f t="shared" si="4"/>
        <v>117</v>
      </c>
      <c r="R149" s="32">
        <f t="shared" si="4"/>
        <v>16</v>
      </c>
      <c r="S149" s="32">
        <f t="shared" si="4"/>
        <v>0</v>
      </c>
      <c r="T149" s="32">
        <f t="shared" si="4"/>
        <v>15</v>
      </c>
      <c r="U149" s="32">
        <f t="shared" si="4"/>
        <v>2348</v>
      </c>
      <c r="V149" s="71">
        <f t="shared" si="4"/>
        <v>4068</v>
      </c>
      <c r="W149" s="72"/>
      <c r="Y149" s="3"/>
    </row>
    <row r="150" spans="1:25" x14ac:dyDescent="0.3">
      <c r="A150" s="33"/>
      <c r="B150" s="33"/>
      <c r="C150" s="33"/>
      <c r="D150" s="33"/>
      <c r="E150" s="33"/>
      <c r="F150" s="33"/>
      <c r="G150" s="33"/>
      <c r="H150" s="33"/>
      <c r="I150" s="33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</row>
    <row r="173" spans="1:21" ht="15" thickBot="1" x14ac:dyDescent="0.35"/>
    <row r="174" spans="1:21" ht="31.5" customHeight="1" x14ac:dyDescent="0.3">
      <c r="D174" s="143" t="s">
        <v>2</v>
      </c>
      <c r="E174" s="110"/>
      <c r="F174" s="110"/>
      <c r="G174" s="110"/>
      <c r="H174" s="110"/>
      <c r="I174" s="110"/>
      <c r="J174" s="110"/>
      <c r="K174" s="110"/>
      <c r="L174" s="110" t="s">
        <v>3</v>
      </c>
      <c r="M174" s="110"/>
      <c r="N174" s="128" t="s">
        <v>86</v>
      </c>
      <c r="O174" s="128"/>
      <c r="P174" s="128"/>
      <c r="Q174" s="66" t="s">
        <v>87</v>
      </c>
      <c r="R174" s="67"/>
      <c r="S174" s="68"/>
    </row>
    <row r="175" spans="1:21" ht="15" thickBot="1" x14ac:dyDescent="0.35">
      <c r="D175" s="217" t="s">
        <v>85</v>
      </c>
      <c r="E175" s="218"/>
      <c r="F175" s="218"/>
      <c r="G175" s="218"/>
      <c r="H175" s="218"/>
      <c r="I175" s="218"/>
      <c r="J175" s="218"/>
      <c r="K175" s="218"/>
      <c r="L175" s="216">
        <f>Arkusz14!B2</f>
        <v>3</v>
      </c>
      <c r="M175" s="216"/>
      <c r="N175" s="216">
        <f>Arkusz14!B3</f>
        <v>4</v>
      </c>
      <c r="O175" s="216"/>
      <c r="P175" s="216"/>
      <c r="Q175" s="111">
        <f>Arkusz14!B4</f>
        <v>0</v>
      </c>
      <c r="R175" s="112"/>
      <c r="S175" s="113"/>
    </row>
    <row r="176" spans="1:21" x14ac:dyDescent="0.3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</row>
    <row r="177" spans="1:25" ht="15" customHeight="1" x14ac:dyDescent="0.3">
      <c r="A177" s="54" t="s">
        <v>179</v>
      </c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0"/>
    </row>
    <row r="178" spans="1:25" x14ac:dyDescent="0.3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0"/>
    </row>
    <row r="179" spans="1:25" x14ac:dyDescent="0.3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0"/>
    </row>
    <row r="180" spans="1:25" x14ac:dyDescent="0.3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0"/>
    </row>
    <row r="181" spans="1:25" s="44" customFormat="1" x14ac:dyDescent="0.3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0"/>
    </row>
    <row r="182" spans="1:25" s="44" customFormat="1" x14ac:dyDescent="0.3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0"/>
    </row>
    <row r="183" spans="1:25" x14ac:dyDescent="0.3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0"/>
    </row>
    <row r="184" spans="1:25" s="44" customFormat="1" x14ac:dyDescent="0.3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0"/>
    </row>
    <row r="185" spans="1:25" s="44" customFormat="1" x14ac:dyDescent="0.3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0"/>
    </row>
    <row r="186" spans="1:25" s="44" customFormat="1" x14ac:dyDescent="0.3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0"/>
    </row>
    <row r="188" spans="1:25" x14ac:dyDescent="0.3">
      <c r="A188" s="61" t="s">
        <v>145</v>
      </c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</row>
    <row r="189" spans="1:25" ht="15" thickBot="1" x14ac:dyDescent="0.35"/>
    <row r="190" spans="1:25" x14ac:dyDescent="0.3">
      <c r="G190" s="209" t="s">
        <v>23</v>
      </c>
      <c r="H190" s="210"/>
      <c r="I190" s="210"/>
      <c r="J190" s="210"/>
      <c r="K190" s="82" t="s">
        <v>8</v>
      </c>
      <c r="L190" s="107"/>
    </row>
    <row r="191" spans="1:25" x14ac:dyDescent="0.3">
      <c r="G191" s="91" t="s">
        <v>13</v>
      </c>
      <c r="H191" s="92"/>
      <c r="I191" s="92"/>
      <c r="J191" s="92"/>
      <c r="K191" s="62">
        <v>3231</v>
      </c>
      <c r="L191" s="63"/>
    </row>
    <row r="192" spans="1:25" x14ac:dyDescent="0.3">
      <c r="G192" s="114" t="s">
        <v>14</v>
      </c>
      <c r="H192" s="115"/>
      <c r="I192" s="115"/>
      <c r="J192" s="115"/>
      <c r="K192" s="62">
        <v>2757</v>
      </c>
      <c r="L192" s="63"/>
    </row>
    <row r="193" spans="1:25" ht="15" customHeight="1" x14ac:dyDescent="0.3">
      <c r="G193" s="91" t="s">
        <v>15</v>
      </c>
      <c r="H193" s="92"/>
      <c r="I193" s="92"/>
      <c r="J193" s="92"/>
      <c r="K193" s="62">
        <v>198</v>
      </c>
      <c r="L193" s="63"/>
    </row>
    <row r="194" spans="1:25" ht="15" customHeight="1" x14ac:dyDescent="0.3">
      <c r="G194" s="114" t="s">
        <v>80</v>
      </c>
      <c r="H194" s="115"/>
      <c r="I194" s="115"/>
      <c r="J194" s="115"/>
      <c r="K194" s="62">
        <v>145</v>
      </c>
      <c r="L194" s="63"/>
    </row>
    <row r="195" spans="1:25" ht="15" customHeight="1" x14ac:dyDescent="0.3">
      <c r="G195" s="91" t="s">
        <v>81</v>
      </c>
      <c r="H195" s="92"/>
      <c r="I195" s="92"/>
      <c r="J195" s="92"/>
      <c r="K195" s="62">
        <v>0</v>
      </c>
      <c r="L195" s="63"/>
    </row>
    <row r="196" spans="1:25" ht="15" customHeight="1" x14ac:dyDescent="0.3">
      <c r="G196" s="114" t="s">
        <v>91</v>
      </c>
      <c r="H196" s="115"/>
      <c r="I196" s="115"/>
      <c r="J196" s="115"/>
      <c r="K196" s="62">
        <v>2</v>
      </c>
      <c r="L196" s="63"/>
    </row>
    <row r="197" spans="1:25" ht="15" customHeight="1" x14ac:dyDescent="0.3">
      <c r="G197" s="91" t="s">
        <v>16</v>
      </c>
      <c r="H197" s="92"/>
      <c r="I197" s="92"/>
      <c r="J197" s="92"/>
      <c r="K197" s="62">
        <v>179</v>
      </c>
      <c r="L197" s="63"/>
    </row>
    <row r="198" spans="1:25" ht="15" customHeight="1" x14ac:dyDescent="0.3">
      <c r="G198" s="114" t="s">
        <v>17</v>
      </c>
      <c r="H198" s="115"/>
      <c r="I198" s="115"/>
      <c r="J198" s="115"/>
      <c r="K198" s="62">
        <v>110</v>
      </c>
      <c r="L198" s="63"/>
    </row>
    <row r="199" spans="1:25" ht="15" customHeight="1" x14ac:dyDescent="0.3">
      <c r="G199" s="91" t="s">
        <v>18</v>
      </c>
      <c r="H199" s="92"/>
      <c r="I199" s="92"/>
      <c r="J199" s="92"/>
      <c r="K199" s="62">
        <v>43</v>
      </c>
      <c r="L199" s="63"/>
    </row>
    <row r="200" spans="1:25" ht="15" customHeight="1" x14ac:dyDescent="0.3">
      <c r="G200" s="114" t="s">
        <v>19</v>
      </c>
      <c r="H200" s="115"/>
      <c r="I200" s="115"/>
      <c r="J200" s="115"/>
      <c r="K200" s="62">
        <v>17</v>
      </c>
      <c r="L200" s="63"/>
    </row>
    <row r="201" spans="1:25" ht="15" customHeight="1" x14ac:dyDescent="0.3">
      <c r="G201" s="91" t="s">
        <v>82</v>
      </c>
      <c r="H201" s="92"/>
      <c r="I201" s="92"/>
      <c r="J201" s="92"/>
      <c r="K201" s="62">
        <v>1652</v>
      </c>
      <c r="L201" s="63"/>
    </row>
    <row r="202" spans="1:25" s="44" customFormat="1" ht="15" thickBot="1" x14ac:dyDescent="0.35">
      <c r="G202" s="114" t="s">
        <v>168</v>
      </c>
      <c r="H202" s="115"/>
      <c r="I202" s="115"/>
      <c r="J202" s="115"/>
      <c r="K202" s="62">
        <v>2497</v>
      </c>
      <c r="L202" s="63"/>
      <c r="Y202" s="6"/>
    </row>
    <row r="203" spans="1:25" ht="15" thickBot="1" x14ac:dyDescent="0.35">
      <c r="G203" s="73" t="s">
        <v>1</v>
      </c>
      <c r="H203" s="74"/>
      <c r="I203" s="74"/>
      <c r="J203" s="74"/>
      <c r="K203" s="89">
        <f>SUM(K191:L202)</f>
        <v>10831</v>
      </c>
      <c r="L203" s="90"/>
    </row>
    <row r="205" spans="1:25" ht="15" customHeight="1" x14ac:dyDescent="0.3">
      <c r="A205" s="54" t="s">
        <v>169</v>
      </c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</row>
    <row r="206" spans="1:25" x14ac:dyDescent="0.3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</row>
    <row r="207" spans="1:25" x14ac:dyDescent="0.3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</row>
    <row r="208" spans="1:25" x14ac:dyDescent="0.3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</row>
    <row r="211" spans="1:13" x14ac:dyDescent="0.3">
      <c r="A211" s="10" t="s">
        <v>146</v>
      </c>
      <c r="B211" s="10"/>
      <c r="C211" s="10"/>
      <c r="D211" s="10"/>
      <c r="E211" s="10"/>
      <c r="F211" s="10"/>
    </row>
    <row r="212" spans="1:13" ht="15" thickBot="1" x14ac:dyDescent="0.35"/>
    <row r="213" spans="1:13" x14ac:dyDescent="0.3">
      <c r="D213" s="155" t="s">
        <v>28</v>
      </c>
      <c r="E213" s="82"/>
      <c r="F213" s="82"/>
      <c r="G213" s="82"/>
      <c r="H213" s="82" t="s">
        <v>3</v>
      </c>
      <c r="I213" s="82"/>
      <c r="J213" s="82"/>
      <c r="K213" s="82" t="s">
        <v>22</v>
      </c>
      <c r="L213" s="82"/>
      <c r="M213" s="107"/>
    </row>
    <row r="214" spans="1:13" x14ac:dyDescent="0.3">
      <c r="D214" s="251" t="s">
        <v>20</v>
      </c>
      <c r="E214" s="252"/>
      <c r="F214" s="252"/>
      <c r="G214" s="252"/>
      <c r="H214" s="62">
        <v>57214</v>
      </c>
      <c r="I214" s="62"/>
      <c r="J214" s="62"/>
      <c r="K214" s="62">
        <v>56828</v>
      </c>
      <c r="L214" s="62"/>
      <c r="M214" s="63"/>
    </row>
    <row r="215" spans="1:13" x14ac:dyDescent="0.3">
      <c r="D215" s="253" t="s">
        <v>142</v>
      </c>
      <c r="E215" s="254"/>
      <c r="F215" s="254"/>
      <c r="G215" s="254"/>
      <c r="H215" s="62">
        <v>2364</v>
      </c>
      <c r="I215" s="62"/>
      <c r="J215" s="62"/>
      <c r="K215" s="62">
        <v>2180</v>
      </c>
      <c r="L215" s="62"/>
      <c r="M215" s="63"/>
    </row>
    <row r="216" spans="1:13" ht="15" thickBot="1" x14ac:dyDescent="0.35">
      <c r="D216" s="105" t="s">
        <v>21</v>
      </c>
      <c r="E216" s="106"/>
      <c r="F216" s="106"/>
      <c r="G216" s="106"/>
      <c r="H216" s="62">
        <v>2595</v>
      </c>
      <c r="I216" s="62"/>
      <c r="J216" s="62"/>
      <c r="K216" s="62">
        <v>2654</v>
      </c>
      <c r="L216" s="62"/>
      <c r="M216" s="63"/>
    </row>
    <row r="217" spans="1:13" ht="15" thickBot="1" x14ac:dyDescent="0.35">
      <c r="D217" s="100" t="s">
        <v>1</v>
      </c>
      <c r="E217" s="101"/>
      <c r="F217" s="101"/>
      <c r="G217" s="101"/>
      <c r="H217" s="89">
        <f>SUM(H214:J216)</f>
        <v>62173</v>
      </c>
      <c r="I217" s="89"/>
      <c r="J217" s="89"/>
      <c r="K217" s="89">
        <f>SUM(K214:M216)</f>
        <v>61662</v>
      </c>
      <c r="L217" s="89"/>
      <c r="M217" s="90"/>
    </row>
    <row r="218" spans="1:13" x14ac:dyDescent="0.3">
      <c r="D218" s="14"/>
      <c r="E218" s="14"/>
      <c r="F218" s="14"/>
      <c r="G218" s="14"/>
      <c r="H218" s="48"/>
      <c r="I218" s="48"/>
      <c r="J218" s="48"/>
      <c r="K218" s="48"/>
      <c r="L218" s="48"/>
      <c r="M218" s="48"/>
    </row>
    <row r="219" spans="1:13" x14ac:dyDescent="0.3">
      <c r="D219" s="14"/>
      <c r="E219" s="14"/>
      <c r="F219" s="14"/>
      <c r="G219" s="14"/>
      <c r="H219" s="48"/>
      <c r="I219" s="48"/>
      <c r="J219" s="48"/>
      <c r="K219" s="48"/>
      <c r="L219" s="48"/>
      <c r="M219" s="48"/>
    </row>
    <row r="220" spans="1:13" x14ac:dyDescent="0.3">
      <c r="D220" s="14"/>
      <c r="E220" s="14"/>
      <c r="F220" s="14"/>
      <c r="G220" s="14"/>
      <c r="H220" s="48"/>
      <c r="I220" s="48"/>
      <c r="J220" s="48"/>
      <c r="K220" s="48"/>
      <c r="L220" s="48"/>
      <c r="M220" s="48"/>
    </row>
    <row r="221" spans="1:13" x14ac:dyDescent="0.3">
      <c r="D221" s="14"/>
      <c r="E221" s="14"/>
      <c r="F221" s="14"/>
      <c r="G221" s="14"/>
      <c r="H221" s="14"/>
      <c r="I221" s="14"/>
      <c r="J221" s="14"/>
      <c r="K221" s="14"/>
      <c r="L221" s="14"/>
      <c r="M221" s="14"/>
    </row>
    <row r="222" spans="1:13" x14ac:dyDescent="0.3">
      <c r="D222" s="14"/>
      <c r="E222" s="14"/>
      <c r="F222" s="14"/>
      <c r="G222" s="14"/>
      <c r="H222" s="14"/>
      <c r="I222" s="14"/>
      <c r="J222" s="14"/>
      <c r="K222" s="14"/>
      <c r="L222" s="14"/>
      <c r="M222" s="14"/>
    </row>
    <row r="223" spans="1:13" x14ac:dyDescent="0.3"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3"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25" x14ac:dyDescent="0.3"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25" x14ac:dyDescent="0.3"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25" x14ac:dyDescent="0.3"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25" x14ac:dyDescent="0.3"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25" x14ac:dyDescent="0.3"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25" x14ac:dyDescent="0.3"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25" x14ac:dyDescent="0.3"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25" x14ac:dyDescent="0.3"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25" x14ac:dyDescent="0.3">
      <c r="A233" s="54" t="s">
        <v>170</v>
      </c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</row>
    <row r="234" spans="1:25" x14ac:dyDescent="0.3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</row>
    <row r="235" spans="1:25" x14ac:dyDescent="0.3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</row>
    <row r="236" spans="1:25" x14ac:dyDescent="0.3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</row>
    <row r="238" spans="1:25" x14ac:dyDescent="0.3">
      <c r="A238" s="10" t="s">
        <v>147</v>
      </c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25" ht="15" thickBot="1" x14ac:dyDescent="0.3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25" x14ac:dyDescent="0.3">
      <c r="D240" s="95" t="s">
        <v>49</v>
      </c>
      <c r="E240" s="96"/>
      <c r="F240" s="96"/>
      <c r="G240" s="102" t="str">
        <f>CONCATENATE(Arkusz18!A2," - ",Arkusz18!B2," r.")</f>
        <v>01.02.2020 - 29.02.2020 r.</v>
      </c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3"/>
    </row>
    <row r="241" spans="1:25" ht="31.5" customHeight="1" x14ac:dyDescent="0.3">
      <c r="D241" s="97"/>
      <c r="E241" s="98"/>
      <c r="F241" s="98"/>
      <c r="G241" s="99" t="s">
        <v>65</v>
      </c>
      <c r="H241" s="99"/>
      <c r="I241" s="99"/>
      <c r="J241" s="99" t="s">
        <v>90</v>
      </c>
      <c r="K241" s="99"/>
      <c r="L241" s="99"/>
      <c r="M241" s="99" t="s">
        <v>64</v>
      </c>
      <c r="N241" s="99"/>
      <c r="O241" s="99"/>
      <c r="P241" s="99" t="s">
        <v>89</v>
      </c>
      <c r="Q241" s="99"/>
      <c r="R241" s="104"/>
    </row>
    <row r="242" spans="1:25" x14ac:dyDescent="0.3">
      <c r="D242" s="255" t="s">
        <v>88</v>
      </c>
      <c r="E242" s="256"/>
      <c r="F242" s="256"/>
      <c r="G242" s="266">
        <f>Arkusz16!A2</f>
        <v>0</v>
      </c>
      <c r="H242" s="266"/>
      <c r="I242" s="266"/>
      <c r="J242" s="266">
        <f>Arkusz16!A3</f>
        <v>0</v>
      </c>
      <c r="K242" s="266"/>
      <c r="L242" s="266"/>
      <c r="M242" s="266">
        <f>Arkusz16!A4</f>
        <v>0</v>
      </c>
      <c r="N242" s="266"/>
      <c r="O242" s="266"/>
      <c r="P242" s="266">
        <f>Arkusz16!A5</f>
        <v>0</v>
      </c>
      <c r="Q242" s="266"/>
      <c r="R242" s="267"/>
    </row>
    <row r="243" spans="1:25" x14ac:dyDescent="0.3">
      <c r="D243" s="257" t="s">
        <v>51</v>
      </c>
      <c r="E243" s="258"/>
      <c r="F243" s="258"/>
      <c r="G243" s="259">
        <f>Arkusz16!A6</f>
        <v>1117</v>
      </c>
      <c r="H243" s="259"/>
      <c r="I243" s="259"/>
      <c r="J243" s="270">
        <f>Arkusz16!A7</f>
        <v>8</v>
      </c>
      <c r="K243" s="271"/>
      <c r="L243" s="272"/>
      <c r="M243" s="270">
        <f>Arkusz16!A8</f>
        <v>0</v>
      </c>
      <c r="N243" s="271"/>
      <c r="O243" s="272"/>
      <c r="P243" s="270">
        <f>Arkusz16!A9</f>
        <v>2</v>
      </c>
      <c r="Q243" s="271"/>
      <c r="R243" s="273"/>
    </row>
    <row r="244" spans="1:25" ht="15" thickBot="1" x14ac:dyDescent="0.35">
      <c r="D244" s="116" t="s">
        <v>52</v>
      </c>
      <c r="E244" s="117"/>
      <c r="F244" s="117"/>
      <c r="G244" s="118">
        <f>Arkusz16!A10</f>
        <v>369</v>
      </c>
      <c r="H244" s="118"/>
      <c r="I244" s="118"/>
      <c r="J244" s="118">
        <f>Arkusz16!A11</f>
        <v>2</v>
      </c>
      <c r="K244" s="118"/>
      <c r="L244" s="118"/>
      <c r="M244" s="118">
        <f>Arkusz16!A12</f>
        <v>7</v>
      </c>
      <c r="N244" s="118"/>
      <c r="O244" s="118"/>
      <c r="P244" s="118">
        <f>Arkusz16!A13</f>
        <v>1</v>
      </c>
      <c r="Q244" s="118"/>
      <c r="R244" s="134"/>
    </row>
    <row r="245" spans="1:25" ht="15" thickBot="1" x14ac:dyDescent="0.35">
      <c r="D245" s="261" t="s">
        <v>50</v>
      </c>
      <c r="E245" s="262"/>
      <c r="F245" s="262"/>
      <c r="G245" s="93">
        <f>SUM(G242:I244)</f>
        <v>1486</v>
      </c>
      <c r="H245" s="93"/>
      <c r="I245" s="93"/>
      <c r="J245" s="93">
        <f t="shared" ref="J245" si="5">SUM(J242:L244)</f>
        <v>10</v>
      </c>
      <c r="K245" s="93"/>
      <c r="L245" s="93"/>
      <c r="M245" s="93">
        <f t="shared" ref="M245" si="6">SUM(M242:O244)</f>
        <v>7</v>
      </c>
      <c r="N245" s="93"/>
      <c r="O245" s="93"/>
      <c r="P245" s="93">
        <f t="shared" ref="P245" si="7">SUM(P242:R244)</f>
        <v>3</v>
      </c>
      <c r="Q245" s="93"/>
      <c r="R245" s="94"/>
    </row>
    <row r="246" spans="1:25" ht="15" thickBot="1" x14ac:dyDescent="0.35">
      <c r="A246" s="36"/>
      <c r="B246" s="36"/>
      <c r="C246" s="36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</row>
    <row r="247" spans="1:25" x14ac:dyDescent="0.3">
      <c r="D247" s="95" t="s">
        <v>49</v>
      </c>
      <c r="E247" s="96"/>
      <c r="F247" s="96"/>
      <c r="G247" s="102" t="str">
        <f>CONCATENATE(Arkusz18!C2," - ",Arkusz18!B2," r.")</f>
        <v>01.01.2020 - 29.02.2020 r.</v>
      </c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3"/>
    </row>
    <row r="248" spans="1:25" ht="32.25" customHeight="1" x14ac:dyDescent="0.3">
      <c r="D248" s="97"/>
      <c r="E248" s="98"/>
      <c r="F248" s="98"/>
      <c r="G248" s="99" t="s">
        <v>65</v>
      </c>
      <c r="H248" s="99"/>
      <c r="I248" s="99"/>
      <c r="J248" s="99" t="s">
        <v>90</v>
      </c>
      <c r="K248" s="99"/>
      <c r="L248" s="99"/>
      <c r="M248" s="99" t="s">
        <v>64</v>
      </c>
      <c r="N248" s="99"/>
      <c r="O248" s="99"/>
      <c r="P248" s="99" t="s">
        <v>89</v>
      </c>
      <c r="Q248" s="99"/>
      <c r="R248" s="104"/>
    </row>
    <row r="249" spans="1:25" x14ac:dyDescent="0.3">
      <c r="D249" s="255" t="s">
        <v>88</v>
      </c>
      <c r="E249" s="256"/>
      <c r="F249" s="256"/>
      <c r="G249" s="266">
        <f>Arkusz17!A2</f>
        <v>0</v>
      </c>
      <c r="H249" s="266"/>
      <c r="I249" s="266"/>
      <c r="J249" s="266">
        <f>Arkusz17!A3</f>
        <v>0</v>
      </c>
      <c r="K249" s="266"/>
      <c r="L249" s="266"/>
      <c r="M249" s="266">
        <f>Arkusz17!A4</f>
        <v>0</v>
      </c>
      <c r="N249" s="266"/>
      <c r="O249" s="266"/>
      <c r="P249" s="266">
        <f>Arkusz17!A5</f>
        <v>0</v>
      </c>
      <c r="Q249" s="266"/>
      <c r="R249" s="267"/>
    </row>
    <row r="250" spans="1:25" x14ac:dyDescent="0.3">
      <c r="D250" s="257" t="s">
        <v>51</v>
      </c>
      <c r="E250" s="258"/>
      <c r="F250" s="258"/>
      <c r="G250" s="259">
        <f>Arkusz17!A6</f>
        <v>2081</v>
      </c>
      <c r="H250" s="259"/>
      <c r="I250" s="259"/>
      <c r="J250" s="259">
        <f>Arkusz17!A7</f>
        <v>14</v>
      </c>
      <c r="K250" s="259"/>
      <c r="L250" s="259"/>
      <c r="M250" s="259">
        <f>Arkusz17!A8</f>
        <v>0</v>
      </c>
      <c r="N250" s="259"/>
      <c r="O250" s="259"/>
      <c r="P250" s="259">
        <f>Arkusz17!A9</f>
        <v>3</v>
      </c>
      <c r="Q250" s="259"/>
      <c r="R250" s="260"/>
    </row>
    <row r="251" spans="1:25" ht="15" thickBot="1" x14ac:dyDescent="0.35">
      <c r="D251" s="116" t="s">
        <v>52</v>
      </c>
      <c r="E251" s="117"/>
      <c r="F251" s="117"/>
      <c r="G251" s="118">
        <f>Arkusz17!A10</f>
        <v>731</v>
      </c>
      <c r="H251" s="118"/>
      <c r="I251" s="118"/>
      <c r="J251" s="118">
        <f>Arkusz17!A11</f>
        <v>2</v>
      </c>
      <c r="K251" s="118"/>
      <c r="L251" s="118"/>
      <c r="M251" s="118">
        <f>Arkusz17!A12</f>
        <v>10</v>
      </c>
      <c r="N251" s="118"/>
      <c r="O251" s="118"/>
      <c r="P251" s="118">
        <f>Arkusz17!A13</f>
        <v>1</v>
      </c>
      <c r="Q251" s="118"/>
      <c r="R251" s="134"/>
    </row>
    <row r="252" spans="1:25" ht="15" thickBot="1" x14ac:dyDescent="0.35">
      <c r="D252" s="261" t="s">
        <v>50</v>
      </c>
      <c r="E252" s="262"/>
      <c r="F252" s="262"/>
      <c r="G252" s="93">
        <f>SUM(G249:I251)</f>
        <v>2812</v>
      </c>
      <c r="H252" s="93"/>
      <c r="I252" s="93"/>
      <c r="J252" s="93">
        <f t="shared" ref="J252" si="8">SUM(J249:L251)</f>
        <v>16</v>
      </c>
      <c r="K252" s="93"/>
      <c r="L252" s="93"/>
      <c r="M252" s="93">
        <f t="shared" ref="M252" si="9">SUM(M249:O251)</f>
        <v>10</v>
      </c>
      <c r="N252" s="93"/>
      <c r="O252" s="93"/>
      <c r="P252" s="93">
        <f t="shared" ref="P252" si="10">SUM(P249:R251)</f>
        <v>4</v>
      </c>
      <c r="Q252" s="93"/>
      <c r="R252" s="94"/>
    </row>
    <row r="255" spans="1:25" x14ac:dyDescent="0.3">
      <c r="A255" s="54" t="s">
        <v>171</v>
      </c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</row>
    <row r="256" spans="1:25" x14ac:dyDescent="0.3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</row>
    <row r="258" spans="1:22" ht="18" x14ac:dyDescent="0.3">
      <c r="A258" s="8" t="s">
        <v>67</v>
      </c>
      <c r="F258" s="9"/>
    </row>
    <row r="259" spans="1:22" x14ac:dyDescent="0.3">
      <c r="F259" s="9"/>
    </row>
    <row r="260" spans="1:22" x14ac:dyDescent="0.3">
      <c r="A260" s="180" t="s">
        <v>148</v>
      </c>
      <c r="B260" s="180"/>
      <c r="C260" s="180"/>
      <c r="D260" s="180"/>
      <c r="E260" s="180"/>
      <c r="F260" s="180"/>
      <c r="G260" s="180"/>
      <c r="H260" s="180"/>
      <c r="I260" s="180"/>
      <c r="J260" s="180"/>
      <c r="K260" s="180"/>
      <c r="L260" s="180"/>
      <c r="M260" s="180"/>
      <c r="N260" s="180"/>
      <c r="O260" s="180"/>
      <c r="P260" s="180"/>
      <c r="Q260" s="180"/>
      <c r="R260" s="180"/>
      <c r="S260" s="180"/>
      <c r="T260" s="180"/>
      <c r="U260" s="180"/>
    </row>
    <row r="261" spans="1:22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</row>
    <row r="262" spans="1:22" ht="15" thickBot="1" x14ac:dyDescent="0.3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</row>
    <row r="263" spans="1:22" x14ac:dyDescent="0.3">
      <c r="C263" s="191" t="s">
        <v>0</v>
      </c>
      <c r="D263" s="192"/>
      <c r="E263" s="192"/>
      <c r="F263" s="192"/>
      <c r="G263" s="263" t="str">
        <f>CONCATENATE(Arkusz18!A2," - ",Arkusz18!B2," r.")</f>
        <v>01.02.2020 - 29.02.2020 r.</v>
      </c>
      <c r="H263" s="264"/>
      <c r="I263" s="264"/>
      <c r="J263" s="264"/>
      <c r="K263" s="264"/>
      <c r="L263" s="264"/>
      <c r="M263" s="264"/>
      <c r="N263" s="264"/>
      <c r="O263" s="264"/>
      <c r="P263" s="264"/>
      <c r="Q263" s="264"/>
      <c r="R263" s="264"/>
      <c r="S263" s="264"/>
      <c r="T263" s="264"/>
      <c r="U263" s="264"/>
      <c r="V263" s="265"/>
    </row>
    <row r="264" spans="1:22" x14ac:dyDescent="0.3">
      <c r="C264" s="193"/>
      <c r="D264" s="179"/>
      <c r="E264" s="179"/>
      <c r="F264" s="179"/>
      <c r="G264" s="185" t="s">
        <v>31</v>
      </c>
      <c r="H264" s="186"/>
      <c r="I264" s="186"/>
      <c r="J264" s="187"/>
      <c r="K264" s="185" t="s">
        <v>32</v>
      </c>
      <c r="L264" s="186"/>
      <c r="M264" s="186"/>
      <c r="N264" s="187"/>
      <c r="O264" s="185" t="s">
        <v>103</v>
      </c>
      <c r="P264" s="186"/>
      <c r="Q264" s="186"/>
      <c r="R264" s="187"/>
      <c r="S264" s="185" t="s">
        <v>55</v>
      </c>
      <c r="T264" s="186"/>
      <c r="U264" s="186"/>
      <c r="V264" s="277"/>
    </row>
    <row r="265" spans="1:22" x14ac:dyDescent="0.3">
      <c r="C265" s="193"/>
      <c r="D265" s="179"/>
      <c r="E265" s="179"/>
      <c r="F265" s="179"/>
      <c r="G265" s="249" t="s">
        <v>30</v>
      </c>
      <c r="H265" s="250"/>
      <c r="I265" s="185" t="s">
        <v>10</v>
      </c>
      <c r="J265" s="187"/>
      <c r="K265" s="249" t="s">
        <v>33</v>
      </c>
      <c r="L265" s="250"/>
      <c r="M265" s="185" t="s">
        <v>10</v>
      </c>
      <c r="N265" s="187"/>
      <c r="O265" s="249" t="s">
        <v>30</v>
      </c>
      <c r="P265" s="250"/>
      <c r="Q265" s="185" t="s">
        <v>10</v>
      </c>
      <c r="R265" s="187"/>
      <c r="S265" s="249" t="s">
        <v>30</v>
      </c>
      <c r="T265" s="250"/>
      <c r="U265" s="185" t="s">
        <v>10</v>
      </c>
      <c r="V265" s="277"/>
    </row>
    <row r="266" spans="1:22" x14ac:dyDescent="0.3">
      <c r="C266" s="144" t="str">
        <f>Arkusz2!B2</f>
        <v>ROSJA</v>
      </c>
      <c r="D266" s="145"/>
      <c r="E266" s="145"/>
      <c r="F266" s="145"/>
      <c r="G266" s="194">
        <f>Arkusz2!F2</f>
        <v>49</v>
      </c>
      <c r="H266" s="195"/>
      <c r="I266" s="194">
        <f>Arkusz2!F8</f>
        <v>153</v>
      </c>
      <c r="J266" s="195"/>
      <c r="K266" s="194">
        <f>SUM(Arkusz2!F14,-G266)</f>
        <v>35</v>
      </c>
      <c r="L266" s="195"/>
      <c r="M266" s="194">
        <f>SUM(Arkusz2!F20,-I266)</f>
        <v>77</v>
      </c>
      <c r="N266" s="195"/>
      <c r="O266" s="194">
        <f>Arkusz2!F26</f>
        <v>9</v>
      </c>
      <c r="P266" s="195"/>
      <c r="Q266" s="194">
        <f>Arkusz2!F32</f>
        <v>16</v>
      </c>
      <c r="R266" s="195"/>
      <c r="S266" s="194">
        <f>SUM(Arkusz2!F14,O266)</f>
        <v>93</v>
      </c>
      <c r="T266" s="195"/>
      <c r="U266" s="194">
        <f>SUM(Arkusz2!F20,Q266)</f>
        <v>246</v>
      </c>
      <c r="V266" s="269"/>
    </row>
    <row r="267" spans="1:22" x14ac:dyDescent="0.3">
      <c r="C267" s="236" t="str">
        <f>Arkusz2!B3</f>
        <v>UKRAINA</v>
      </c>
      <c r="D267" s="237"/>
      <c r="E267" s="237"/>
      <c r="F267" s="237"/>
      <c r="G267" s="196">
        <f>Arkusz2!F3</f>
        <v>16</v>
      </c>
      <c r="H267" s="197"/>
      <c r="I267" s="196">
        <f>Arkusz2!F9</f>
        <v>16</v>
      </c>
      <c r="J267" s="197"/>
      <c r="K267" s="196">
        <f>SUM(Arkusz2!F15,-G267)</f>
        <v>7</v>
      </c>
      <c r="L267" s="197"/>
      <c r="M267" s="196">
        <f>SUM(Arkusz2!F21,-I267)</f>
        <v>12</v>
      </c>
      <c r="N267" s="197"/>
      <c r="O267" s="196">
        <f>Arkusz2!F27</f>
        <v>1</v>
      </c>
      <c r="P267" s="197"/>
      <c r="Q267" s="196">
        <f>Arkusz2!F33</f>
        <v>1</v>
      </c>
      <c r="R267" s="197"/>
      <c r="S267" s="196">
        <f>SUM(Arkusz2!F15,O267)</f>
        <v>24</v>
      </c>
      <c r="T267" s="197"/>
      <c r="U267" s="196">
        <f>SUM(Arkusz2!F21,Q267)</f>
        <v>29</v>
      </c>
      <c r="V267" s="268"/>
    </row>
    <row r="268" spans="1:22" x14ac:dyDescent="0.3">
      <c r="C268" s="144" t="str">
        <f>Arkusz2!B4</f>
        <v>TADŻYKISTAN</v>
      </c>
      <c r="D268" s="145"/>
      <c r="E268" s="145"/>
      <c r="F268" s="145"/>
      <c r="G268" s="194">
        <f>Arkusz2!F4</f>
        <v>7</v>
      </c>
      <c r="H268" s="195"/>
      <c r="I268" s="194">
        <f>Arkusz2!F10</f>
        <v>15</v>
      </c>
      <c r="J268" s="195"/>
      <c r="K268" s="194">
        <f>SUM(Arkusz2!F16,-G268)</f>
        <v>1</v>
      </c>
      <c r="L268" s="195"/>
      <c r="M268" s="194">
        <f>SUM(Arkusz2!F22,-I268)</f>
        <v>5</v>
      </c>
      <c r="N268" s="195"/>
      <c r="O268" s="194">
        <f>Arkusz2!F28</f>
        <v>0</v>
      </c>
      <c r="P268" s="195"/>
      <c r="Q268" s="194">
        <f>Arkusz2!F34</f>
        <v>0</v>
      </c>
      <c r="R268" s="195"/>
      <c r="S268" s="194">
        <f>SUM(Arkusz2!F16,O268)</f>
        <v>8</v>
      </c>
      <c r="T268" s="195"/>
      <c r="U268" s="194">
        <f>SUM(Arkusz2!F22,Q268)</f>
        <v>20</v>
      </c>
      <c r="V268" s="269"/>
    </row>
    <row r="269" spans="1:22" x14ac:dyDescent="0.3">
      <c r="C269" s="236" t="str">
        <f>Arkusz2!B5</f>
        <v>GRUZJA</v>
      </c>
      <c r="D269" s="237"/>
      <c r="E269" s="237"/>
      <c r="F269" s="237"/>
      <c r="G269" s="196">
        <f>Arkusz2!F5</f>
        <v>1</v>
      </c>
      <c r="H269" s="197"/>
      <c r="I269" s="196">
        <f>Arkusz2!F11</f>
        <v>4</v>
      </c>
      <c r="J269" s="197"/>
      <c r="K269" s="196">
        <f>SUM(Arkusz2!F17,-G269)</f>
        <v>4</v>
      </c>
      <c r="L269" s="197"/>
      <c r="M269" s="196">
        <f>SUM(Arkusz2!F23,-I269)</f>
        <v>11</v>
      </c>
      <c r="N269" s="197"/>
      <c r="O269" s="196">
        <f>Arkusz2!F29</f>
        <v>0</v>
      </c>
      <c r="P269" s="197"/>
      <c r="Q269" s="196">
        <f>Arkusz2!F35</f>
        <v>0</v>
      </c>
      <c r="R269" s="197"/>
      <c r="S269" s="196">
        <f>SUM(Arkusz2!F17,O269)</f>
        <v>5</v>
      </c>
      <c r="T269" s="197"/>
      <c r="U269" s="196">
        <f>SUM(Arkusz2!F23,Q269)</f>
        <v>15</v>
      </c>
      <c r="V269" s="268"/>
    </row>
    <row r="270" spans="1:22" x14ac:dyDescent="0.3">
      <c r="C270" s="144" t="str">
        <f>Arkusz2!B6</f>
        <v>WENEZUELA</v>
      </c>
      <c r="D270" s="145"/>
      <c r="E270" s="145"/>
      <c r="F270" s="145"/>
      <c r="G270" s="194">
        <f>Arkusz2!F6</f>
        <v>8</v>
      </c>
      <c r="H270" s="195"/>
      <c r="I270" s="194">
        <f>Arkusz2!F12</f>
        <v>11</v>
      </c>
      <c r="J270" s="195"/>
      <c r="K270" s="194">
        <f>SUM(Arkusz2!F18,-G270)</f>
        <v>0</v>
      </c>
      <c r="L270" s="195"/>
      <c r="M270" s="194">
        <f>SUM(Arkusz2!F24,-I270)</f>
        <v>0</v>
      </c>
      <c r="N270" s="195"/>
      <c r="O270" s="194">
        <f>Arkusz2!F30</f>
        <v>0</v>
      </c>
      <c r="P270" s="195"/>
      <c r="Q270" s="194">
        <f>Arkusz2!F36</f>
        <v>0</v>
      </c>
      <c r="R270" s="195"/>
      <c r="S270" s="194">
        <f>SUM(Arkusz2!F18,O270)</f>
        <v>8</v>
      </c>
      <c r="T270" s="195"/>
      <c r="U270" s="194">
        <f>SUM(Arkusz2!F24,Q270)</f>
        <v>11</v>
      </c>
      <c r="V270" s="269"/>
    </row>
    <row r="271" spans="1:22" ht="15" thickBot="1" x14ac:dyDescent="0.35">
      <c r="C271" s="238" t="str">
        <f>Arkusz2!B7</f>
        <v>Pozostałe</v>
      </c>
      <c r="D271" s="239"/>
      <c r="E271" s="239"/>
      <c r="F271" s="239"/>
      <c r="G271" s="141">
        <f>Arkusz2!F7</f>
        <v>28</v>
      </c>
      <c r="H271" s="142"/>
      <c r="I271" s="141">
        <f>Arkusz2!F13</f>
        <v>34</v>
      </c>
      <c r="J271" s="142"/>
      <c r="K271" s="141">
        <f>SUM(Arkusz2!F19,-G271)</f>
        <v>4</v>
      </c>
      <c r="L271" s="142"/>
      <c r="M271" s="141">
        <f>SUM(Arkusz2!F25,-I271)</f>
        <v>5</v>
      </c>
      <c r="N271" s="142"/>
      <c r="O271" s="141">
        <f>Arkusz2!F31</f>
        <v>1</v>
      </c>
      <c r="P271" s="142"/>
      <c r="Q271" s="141">
        <f>Arkusz2!F37</f>
        <v>1</v>
      </c>
      <c r="R271" s="142"/>
      <c r="S271" s="141">
        <f>SUM(Arkusz2!F19,O271)</f>
        <v>33</v>
      </c>
      <c r="T271" s="142"/>
      <c r="U271" s="141">
        <f>SUM(Arkusz2!F25,Q271)</f>
        <v>40</v>
      </c>
      <c r="V271" s="190"/>
    </row>
    <row r="272" spans="1:22" ht="15" thickBot="1" x14ac:dyDescent="0.35">
      <c r="C272" s="247" t="s">
        <v>1</v>
      </c>
      <c r="D272" s="248"/>
      <c r="E272" s="248"/>
      <c r="F272" s="248"/>
      <c r="G272" s="139">
        <f>SUM(G266:G271)</f>
        <v>109</v>
      </c>
      <c r="H272" s="140"/>
      <c r="I272" s="139">
        <f>SUM(I266:I271)</f>
        <v>233</v>
      </c>
      <c r="J272" s="140"/>
      <c r="K272" s="139">
        <f>SUM(K266:K271)</f>
        <v>51</v>
      </c>
      <c r="L272" s="140"/>
      <c r="M272" s="139">
        <f>SUM(M266:M271)</f>
        <v>110</v>
      </c>
      <c r="N272" s="140"/>
      <c r="O272" s="139">
        <f>SUM(O266:O271)</f>
        <v>11</v>
      </c>
      <c r="P272" s="140"/>
      <c r="Q272" s="139">
        <f>SUM(Q266:Q271)</f>
        <v>18</v>
      </c>
      <c r="R272" s="140"/>
      <c r="S272" s="139">
        <f>SUM(S266:S271)</f>
        <v>171</v>
      </c>
      <c r="T272" s="140"/>
      <c r="U272" s="139">
        <f>SUM(U266:U271)</f>
        <v>361</v>
      </c>
      <c r="V272" s="188"/>
    </row>
    <row r="276" spans="1:19" x14ac:dyDescent="0.3">
      <c r="M276" s="11"/>
      <c r="N276" s="11"/>
      <c r="O276" s="11"/>
      <c r="P276" s="11"/>
      <c r="Q276" s="11"/>
      <c r="R276" s="11"/>
      <c r="S276" s="11"/>
    </row>
    <row r="277" spans="1:19" x14ac:dyDescent="0.3">
      <c r="M277" s="11"/>
      <c r="N277" s="11"/>
      <c r="O277" s="11"/>
      <c r="P277" s="11"/>
      <c r="Q277" s="11"/>
      <c r="R277" s="11"/>
      <c r="S277" s="11"/>
    </row>
    <row r="278" spans="1:19" x14ac:dyDescent="0.3">
      <c r="M278" s="11"/>
      <c r="N278" s="11"/>
      <c r="O278" s="11"/>
      <c r="P278" s="11"/>
      <c r="Q278" s="11"/>
      <c r="R278" s="11"/>
      <c r="S278" s="11"/>
    </row>
    <row r="279" spans="1:19" x14ac:dyDescent="0.3">
      <c r="M279" s="11"/>
      <c r="N279" s="11"/>
      <c r="O279" s="11"/>
      <c r="P279" s="11"/>
      <c r="Q279" s="11"/>
      <c r="R279" s="11"/>
      <c r="S279" s="11"/>
    </row>
    <row r="280" spans="1:19" x14ac:dyDescent="0.3">
      <c r="M280" s="11"/>
      <c r="N280" s="11"/>
      <c r="O280" s="11"/>
      <c r="P280" s="11"/>
      <c r="Q280" s="11"/>
      <c r="R280" s="11"/>
      <c r="S280" s="11"/>
    </row>
    <row r="281" spans="1:19" x14ac:dyDescent="0.3">
      <c r="M281" s="11"/>
      <c r="N281" s="11"/>
      <c r="O281" s="11"/>
      <c r="P281" s="11"/>
      <c r="Q281" s="11"/>
      <c r="R281" s="11"/>
      <c r="S281" s="11"/>
    </row>
    <row r="282" spans="1:19" x14ac:dyDescent="0.3">
      <c r="M282" s="11"/>
      <c r="N282" s="11"/>
      <c r="O282" s="11"/>
      <c r="P282" s="11"/>
      <c r="Q282" s="11"/>
      <c r="R282" s="11"/>
      <c r="S282" s="11"/>
    </row>
    <row r="283" spans="1:19" x14ac:dyDescent="0.3">
      <c r="M283" s="11"/>
      <c r="N283" s="11"/>
      <c r="O283" s="11"/>
      <c r="P283" s="11"/>
      <c r="Q283" s="11"/>
      <c r="R283" s="11"/>
      <c r="S283" s="11"/>
    </row>
    <row r="284" spans="1:19" x14ac:dyDescent="0.3">
      <c r="D284" s="189"/>
      <c r="E284" s="189"/>
    </row>
    <row r="288" spans="1:19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94" spans="3:22" ht="15" thickBot="1" x14ac:dyDescent="0.35"/>
    <row r="295" spans="3:22" x14ac:dyDescent="0.3">
      <c r="C295" s="191" t="s">
        <v>0</v>
      </c>
      <c r="D295" s="192"/>
      <c r="E295" s="192"/>
      <c r="F295" s="192"/>
      <c r="G295" s="181" t="str">
        <f>CONCATENATE(Arkusz18!C2," - ",Arkusz18!B2," r.")</f>
        <v>01.01.2020 - 29.02.2020 r.</v>
      </c>
      <c r="H295" s="181"/>
      <c r="I295" s="181"/>
      <c r="J295" s="181"/>
      <c r="K295" s="181"/>
      <c r="L295" s="181"/>
      <c r="M295" s="181"/>
      <c r="N295" s="181"/>
      <c r="O295" s="181"/>
      <c r="P295" s="181"/>
      <c r="Q295" s="181"/>
      <c r="R295" s="181"/>
      <c r="S295" s="181"/>
      <c r="T295" s="181"/>
      <c r="U295" s="181"/>
      <c r="V295" s="182"/>
    </row>
    <row r="296" spans="3:22" x14ac:dyDescent="0.3">
      <c r="C296" s="193"/>
      <c r="D296" s="179"/>
      <c r="E296" s="179"/>
      <c r="F296" s="179"/>
      <c r="G296" s="179" t="s">
        <v>31</v>
      </c>
      <c r="H296" s="179"/>
      <c r="I296" s="179"/>
      <c r="J296" s="179"/>
      <c r="K296" s="179" t="s">
        <v>32</v>
      </c>
      <c r="L296" s="179"/>
      <c r="M296" s="179"/>
      <c r="N296" s="179"/>
      <c r="O296" s="179" t="s">
        <v>138</v>
      </c>
      <c r="P296" s="179"/>
      <c r="Q296" s="179"/>
      <c r="R296" s="179"/>
      <c r="S296" s="179" t="s">
        <v>55</v>
      </c>
      <c r="T296" s="179"/>
      <c r="U296" s="179"/>
      <c r="V296" s="183"/>
    </row>
    <row r="297" spans="3:22" x14ac:dyDescent="0.3">
      <c r="C297" s="193"/>
      <c r="D297" s="179"/>
      <c r="E297" s="179"/>
      <c r="F297" s="179"/>
      <c r="G297" s="184" t="s">
        <v>30</v>
      </c>
      <c r="H297" s="184"/>
      <c r="I297" s="179" t="s">
        <v>10</v>
      </c>
      <c r="J297" s="179"/>
      <c r="K297" s="184" t="s">
        <v>33</v>
      </c>
      <c r="L297" s="184"/>
      <c r="M297" s="179" t="s">
        <v>10</v>
      </c>
      <c r="N297" s="179"/>
      <c r="O297" s="184" t="s">
        <v>30</v>
      </c>
      <c r="P297" s="184"/>
      <c r="Q297" s="179" t="s">
        <v>10</v>
      </c>
      <c r="R297" s="179"/>
      <c r="S297" s="184" t="s">
        <v>30</v>
      </c>
      <c r="T297" s="184"/>
      <c r="U297" s="179" t="s">
        <v>10</v>
      </c>
      <c r="V297" s="183"/>
    </row>
    <row r="298" spans="3:22" x14ac:dyDescent="0.3">
      <c r="C298" s="144" t="str">
        <f>Arkusz3!B2</f>
        <v>ROSJA</v>
      </c>
      <c r="D298" s="145"/>
      <c r="E298" s="145"/>
      <c r="F298" s="145"/>
      <c r="G298" s="135">
        <f>Arkusz3!F2</f>
        <v>109</v>
      </c>
      <c r="H298" s="135"/>
      <c r="I298" s="135">
        <f>Arkusz3!F8</f>
        <v>313</v>
      </c>
      <c r="J298" s="135"/>
      <c r="K298" s="135">
        <f>SUM(Arkusz3!F14,-G298)</f>
        <v>60</v>
      </c>
      <c r="L298" s="135"/>
      <c r="M298" s="135">
        <f>SUM(Arkusz3!F20,-I298)</f>
        <v>130</v>
      </c>
      <c r="N298" s="135"/>
      <c r="O298" s="135">
        <f>Arkusz3!F26</f>
        <v>15</v>
      </c>
      <c r="P298" s="135"/>
      <c r="Q298" s="135">
        <f>Arkusz3!F32</f>
        <v>31</v>
      </c>
      <c r="R298" s="135"/>
      <c r="S298" s="135">
        <f>SUM(Arkusz3!F14,O298)</f>
        <v>184</v>
      </c>
      <c r="T298" s="135"/>
      <c r="U298" s="135">
        <f>SUM(Arkusz3!F20,Q298)</f>
        <v>474</v>
      </c>
      <c r="V298" s="165"/>
    </row>
    <row r="299" spans="3:22" x14ac:dyDescent="0.3">
      <c r="C299" s="236" t="str">
        <f>Arkusz3!B3</f>
        <v>UKRAINA</v>
      </c>
      <c r="D299" s="237"/>
      <c r="E299" s="237"/>
      <c r="F299" s="237"/>
      <c r="G299" s="137">
        <f>Arkusz3!F3</f>
        <v>27</v>
      </c>
      <c r="H299" s="137"/>
      <c r="I299" s="137">
        <f>Arkusz3!F9</f>
        <v>29</v>
      </c>
      <c r="J299" s="137"/>
      <c r="K299" s="137">
        <f>SUM(Arkusz3!F15,-G299)</f>
        <v>16</v>
      </c>
      <c r="L299" s="137"/>
      <c r="M299" s="137">
        <f>SUM(Arkusz3!F21,-I299)</f>
        <v>21</v>
      </c>
      <c r="N299" s="137"/>
      <c r="O299" s="137">
        <f>Arkusz3!F27</f>
        <v>5</v>
      </c>
      <c r="P299" s="137"/>
      <c r="Q299" s="137">
        <f>Arkusz3!F33</f>
        <v>5</v>
      </c>
      <c r="R299" s="137"/>
      <c r="S299" s="137">
        <f>SUM(Arkusz3!F15,O299)</f>
        <v>48</v>
      </c>
      <c r="T299" s="137"/>
      <c r="U299" s="137">
        <f>SUM(Arkusz3!F21,Q299)</f>
        <v>55</v>
      </c>
      <c r="V299" s="164"/>
    </row>
    <row r="300" spans="3:22" x14ac:dyDescent="0.3">
      <c r="C300" s="144" t="str">
        <f>Arkusz3!B4</f>
        <v>TADŻYKISTAN</v>
      </c>
      <c r="D300" s="145"/>
      <c r="E300" s="145"/>
      <c r="F300" s="145"/>
      <c r="G300" s="135">
        <f>Arkusz3!F4</f>
        <v>8</v>
      </c>
      <c r="H300" s="135"/>
      <c r="I300" s="135">
        <f>Arkusz3!F10</f>
        <v>23</v>
      </c>
      <c r="J300" s="135"/>
      <c r="K300" s="135">
        <f>SUM(Arkusz3!F16,-G300)</f>
        <v>7</v>
      </c>
      <c r="L300" s="135"/>
      <c r="M300" s="135">
        <f>SUM(Arkusz3!F22,-I300)</f>
        <v>23</v>
      </c>
      <c r="N300" s="135"/>
      <c r="O300" s="135">
        <f>Arkusz3!F28</f>
        <v>0</v>
      </c>
      <c r="P300" s="135"/>
      <c r="Q300" s="135">
        <f>Arkusz3!F34</f>
        <v>0</v>
      </c>
      <c r="R300" s="135"/>
      <c r="S300" s="135">
        <f>SUM(Arkusz3!F16,O300)</f>
        <v>15</v>
      </c>
      <c r="T300" s="135"/>
      <c r="U300" s="135">
        <f>SUM(Arkusz3!F22,Q300)</f>
        <v>46</v>
      </c>
      <c r="V300" s="165"/>
    </row>
    <row r="301" spans="3:22" x14ac:dyDescent="0.3">
      <c r="C301" s="236" t="str">
        <f>Arkusz3!B5</f>
        <v>TURCJA</v>
      </c>
      <c r="D301" s="237"/>
      <c r="E301" s="237"/>
      <c r="F301" s="237"/>
      <c r="G301" s="137">
        <f>Arkusz3!F5</f>
        <v>13</v>
      </c>
      <c r="H301" s="137"/>
      <c r="I301" s="137">
        <f>Arkusz3!F11</f>
        <v>22</v>
      </c>
      <c r="J301" s="137"/>
      <c r="K301" s="137">
        <f>SUM(Arkusz3!F17,-G301)</f>
        <v>0</v>
      </c>
      <c r="L301" s="137"/>
      <c r="M301" s="137">
        <f>SUM(Arkusz3!F23,-I301)</f>
        <v>1</v>
      </c>
      <c r="N301" s="137"/>
      <c r="O301" s="137">
        <f>Arkusz3!F29</f>
        <v>0</v>
      </c>
      <c r="P301" s="137"/>
      <c r="Q301" s="137">
        <f>Arkusz3!F35</f>
        <v>0</v>
      </c>
      <c r="R301" s="137"/>
      <c r="S301" s="137">
        <f>SUM(Arkusz3!F17,O301)</f>
        <v>13</v>
      </c>
      <c r="T301" s="137"/>
      <c r="U301" s="137">
        <f>SUM(Arkusz3!F23,Q301)</f>
        <v>23</v>
      </c>
      <c r="V301" s="164"/>
    </row>
    <row r="302" spans="3:22" x14ac:dyDescent="0.3">
      <c r="C302" s="144" t="str">
        <f>Arkusz3!B6</f>
        <v>GRUZJA</v>
      </c>
      <c r="D302" s="145"/>
      <c r="E302" s="145"/>
      <c r="F302" s="145"/>
      <c r="G302" s="135">
        <f>Arkusz3!F6</f>
        <v>2</v>
      </c>
      <c r="H302" s="135"/>
      <c r="I302" s="135">
        <f>Arkusz3!F12</f>
        <v>5</v>
      </c>
      <c r="J302" s="135"/>
      <c r="K302" s="135">
        <f>SUM(Arkusz3!F18,-G302)</f>
        <v>5</v>
      </c>
      <c r="L302" s="135"/>
      <c r="M302" s="135">
        <f>SUM(Arkusz3!F24,-I302)</f>
        <v>12</v>
      </c>
      <c r="N302" s="135"/>
      <c r="O302" s="135">
        <f>Arkusz3!F30</f>
        <v>3</v>
      </c>
      <c r="P302" s="135"/>
      <c r="Q302" s="135">
        <f>Arkusz3!F36</f>
        <v>5</v>
      </c>
      <c r="R302" s="135"/>
      <c r="S302" s="135">
        <f>SUM(Arkusz3!F18,O302)</f>
        <v>10</v>
      </c>
      <c r="T302" s="135"/>
      <c r="U302" s="135">
        <f>SUM(Arkusz3!F24,Q302)</f>
        <v>22</v>
      </c>
      <c r="V302" s="165"/>
    </row>
    <row r="303" spans="3:22" ht="15" thickBot="1" x14ac:dyDescent="0.35">
      <c r="C303" s="238" t="str">
        <f>Arkusz3!B7</f>
        <v>Pozostałe</v>
      </c>
      <c r="D303" s="239"/>
      <c r="E303" s="239"/>
      <c r="F303" s="239"/>
      <c r="G303" s="138">
        <f>Arkusz3!F7</f>
        <v>70</v>
      </c>
      <c r="H303" s="138"/>
      <c r="I303" s="138">
        <f>Arkusz3!F13</f>
        <v>90</v>
      </c>
      <c r="J303" s="138"/>
      <c r="K303" s="138">
        <f>SUM(Arkusz3!F19,-G303)</f>
        <v>13</v>
      </c>
      <c r="L303" s="138"/>
      <c r="M303" s="138">
        <f>SUM(Arkusz3!F25,-I303)</f>
        <v>17</v>
      </c>
      <c r="N303" s="138"/>
      <c r="O303" s="138">
        <f>Arkusz3!F31</f>
        <v>5</v>
      </c>
      <c r="P303" s="138"/>
      <c r="Q303" s="138">
        <f>Arkusz3!F37</f>
        <v>6</v>
      </c>
      <c r="R303" s="138"/>
      <c r="S303" s="138">
        <f>SUM(Arkusz3!F19,O303)</f>
        <v>88</v>
      </c>
      <c r="T303" s="138"/>
      <c r="U303" s="138">
        <f>SUM(Arkusz3!F25,Q303)</f>
        <v>113</v>
      </c>
      <c r="V303" s="168"/>
    </row>
    <row r="304" spans="3:22" ht="15" thickBot="1" x14ac:dyDescent="0.35">
      <c r="C304" s="240" t="s">
        <v>1</v>
      </c>
      <c r="D304" s="241"/>
      <c r="E304" s="241"/>
      <c r="F304" s="241"/>
      <c r="G304" s="136">
        <f>SUM(G298:G303)</f>
        <v>229</v>
      </c>
      <c r="H304" s="136"/>
      <c r="I304" s="136">
        <f>SUM(I298:I303)</f>
        <v>482</v>
      </c>
      <c r="J304" s="136"/>
      <c r="K304" s="136">
        <f>SUM(K298:K303)</f>
        <v>101</v>
      </c>
      <c r="L304" s="136"/>
      <c r="M304" s="136">
        <f>SUM(M298:M303)</f>
        <v>204</v>
      </c>
      <c r="N304" s="136"/>
      <c r="O304" s="136">
        <f>SUM(O298:O303)</f>
        <v>28</v>
      </c>
      <c r="P304" s="136"/>
      <c r="Q304" s="136">
        <f>SUM(Q298:Q303)</f>
        <v>47</v>
      </c>
      <c r="R304" s="136"/>
      <c r="S304" s="136">
        <f>SUM(S298:S303)</f>
        <v>358</v>
      </c>
      <c r="T304" s="136"/>
      <c r="U304" s="136">
        <f>SUM(U298:U303)</f>
        <v>733</v>
      </c>
      <c r="V304" s="204"/>
    </row>
    <row r="305" spans="1:25" x14ac:dyDescent="0.3">
      <c r="A305" s="4"/>
      <c r="B305" s="12"/>
      <c r="C305" s="13"/>
      <c r="D305" s="13"/>
      <c r="E305" s="13"/>
      <c r="F305" s="13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2"/>
    </row>
    <row r="306" spans="1:25" x14ac:dyDescent="0.3">
      <c r="A306" s="242" t="s">
        <v>141</v>
      </c>
      <c r="B306" s="242"/>
      <c r="C306" s="242"/>
      <c r="D306" s="242"/>
      <c r="E306" s="242"/>
      <c r="F306" s="242"/>
      <c r="G306" s="242"/>
      <c r="H306" s="242"/>
      <c r="I306" s="242"/>
      <c r="J306" s="242"/>
      <c r="K306" s="242"/>
      <c r="L306" s="242"/>
      <c r="M306" s="242"/>
      <c r="N306" s="242"/>
      <c r="O306" s="242"/>
      <c r="P306" s="242"/>
      <c r="Q306" s="242"/>
      <c r="R306" s="242"/>
      <c r="S306" s="242"/>
      <c r="T306" s="242"/>
      <c r="U306" s="242"/>
      <c r="V306" s="242"/>
      <c r="W306" s="242"/>
      <c r="X306" s="242"/>
      <c r="Y306" s="242"/>
    </row>
    <row r="307" spans="1:25" x14ac:dyDescent="0.3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6"/>
    </row>
    <row r="311" spans="1:25" x14ac:dyDescent="0.3">
      <c r="M311" s="11"/>
      <c r="N311" s="11"/>
      <c r="O311" s="11"/>
      <c r="P311" s="11"/>
      <c r="Q311" s="11"/>
      <c r="R311" s="11"/>
      <c r="S311" s="11"/>
    </row>
    <row r="312" spans="1:25" x14ac:dyDescent="0.3">
      <c r="M312" s="11"/>
      <c r="N312" s="11"/>
      <c r="O312" s="11"/>
      <c r="P312" s="11"/>
      <c r="Q312" s="11"/>
      <c r="R312" s="11"/>
      <c r="S312" s="11"/>
    </row>
    <row r="313" spans="1:25" x14ac:dyDescent="0.3">
      <c r="M313" s="11"/>
      <c r="N313" s="11"/>
      <c r="O313" s="11"/>
      <c r="P313" s="11"/>
      <c r="Q313" s="11"/>
      <c r="R313" s="11"/>
      <c r="S313" s="11"/>
    </row>
    <row r="314" spans="1:25" x14ac:dyDescent="0.3">
      <c r="M314" s="11"/>
      <c r="N314" s="11"/>
      <c r="O314" s="11"/>
      <c r="P314" s="11"/>
      <c r="Q314" s="11"/>
      <c r="R314" s="11"/>
      <c r="S314" s="11"/>
    </row>
    <row r="315" spans="1:25" x14ac:dyDescent="0.3">
      <c r="M315" s="11"/>
      <c r="N315" s="11"/>
      <c r="O315" s="11"/>
      <c r="P315" s="11"/>
      <c r="Q315" s="11"/>
      <c r="R315" s="11"/>
      <c r="S315" s="11"/>
    </row>
    <row r="316" spans="1:25" x14ac:dyDescent="0.3">
      <c r="M316" s="11"/>
      <c r="N316" s="11"/>
      <c r="O316" s="11"/>
      <c r="P316" s="11"/>
      <c r="Q316" s="11"/>
      <c r="R316" s="11"/>
      <c r="S316" s="11"/>
    </row>
    <row r="317" spans="1:25" x14ac:dyDescent="0.3">
      <c r="M317" s="11"/>
      <c r="N317" s="11"/>
      <c r="O317" s="11"/>
      <c r="P317" s="11"/>
      <c r="Q317" s="11"/>
      <c r="R317" s="11"/>
      <c r="S317" s="11"/>
    </row>
    <row r="318" spans="1:25" x14ac:dyDescent="0.3">
      <c r="M318" s="11"/>
      <c r="N318" s="11"/>
      <c r="O318" s="11"/>
      <c r="P318" s="11"/>
      <c r="Q318" s="11"/>
      <c r="R318" s="11"/>
      <c r="S318" s="11"/>
    </row>
    <row r="319" spans="1:25" x14ac:dyDescent="0.3">
      <c r="D319" s="189"/>
      <c r="E319" s="189"/>
    </row>
    <row r="324" spans="1:25" x14ac:dyDescent="0.3">
      <c r="V324" s="17"/>
      <c r="W324" s="17"/>
      <c r="X324" s="17"/>
      <c r="Y324" s="18"/>
    </row>
    <row r="325" spans="1:25" x14ac:dyDescent="0.3">
      <c r="V325" s="17"/>
      <c r="W325" s="17"/>
      <c r="X325" s="17"/>
      <c r="Y325" s="18"/>
    </row>
    <row r="326" spans="1:25" x14ac:dyDescent="0.3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7"/>
      <c r="W326" s="17"/>
      <c r="X326" s="17"/>
      <c r="Y326" s="18"/>
    </row>
    <row r="327" spans="1:25" x14ac:dyDescent="0.3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7"/>
      <c r="W327" s="17"/>
      <c r="X327" s="17"/>
      <c r="Y327" s="18"/>
    </row>
    <row r="328" spans="1:25" x14ac:dyDescent="0.3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7"/>
      <c r="W328" s="17"/>
      <c r="X328" s="17"/>
      <c r="Y328" s="18"/>
    </row>
    <row r="329" spans="1:25" x14ac:dyDescent="0.3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7"/>
      <c r="W329" s="17"/>
      <c r="X329" s="17"/>
      <c r="Y329" s="18"/>
    </row>
    <row r="330" spans="1:25" x14ac:dyDescent="0.3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7"/>
      <c r="W330" s="17"/>
      <c r="X330" s="17"/>
      <c r="Y330" s="18"/>
    </row>
    <row r="331" spans="1:25" x14ac:dyDescent="0.3">
      <c r="A331" s="54" t="s">
        <v>172</v>
      </c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</row>
    <row r="332" spans="1:25" x14ac:dyDescent="0.3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</row>
    <row r="333" spans="1:25" x14ac:dyDescent="0.3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</row>
    <row r="334" spans="1:25" x14ac:dyDescent="0.3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</row>
    <row r="335" spans="1:25" x14ac:dyDescent="0.3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</row>
    <row r="336" spans="1:25" x14ac:dyDescent="0.3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</row>
    <row r="337" spans="1:25" x14ac:dyDescent="0.3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</row>
    <row r="338" spans="1:25" x14ac:dyDescent="0.3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</row>
    <row r="341" spans="1:25" x14ac:dyDescent="0.3">
      <c r="A341" s="61" t="s">
        <v>149</v>
      </c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</row>
    <row r="342" spans="1:25" x14ac:dyDescent="0.3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</row>
    <row r="344" spans="1:25" ht="15" thickBot="1" x14ac:dyDescent="0.35"/>
    <row r="345" spans="1:25" x14ac:dyDescent="0.3">
      <c r="A345" s="169" t="str">
        <f>CONCATENATE(Arkusz18!C2," - ",Arkusz18!B2," r.")</f>
        <v>01.01.2020 - 29.02.2020 r.</v>
      </c>
      <c r="B345" s="170"/>
      <c r="C345" s="170"/>
      <c r="D345" s="170"/>
      <c r="E345" s="170"/>
      <c r="F345" s="170"/>
      <c r="G345" s="170"/>
      <c r="H345" s="170"/>
      <c r="I345" s="171"/>
      <c r="M345" s="169" t="str">
        <f>CONCATENATE(Arkusz18!C2," - ",Arkusz18!B2," r.")</f>
        <v>01.01.2020 - 29.02.2020 r.</v>
      </c>
      <c r="N345" s="170"/>
      <c r="O345" s="170"/>
      <c r="P345" s="170"/>
      <c r="Q345" s="170"/>
      <c r="R345" s="170"/>
      <c r="S345" s="170"/>
      <c r="T345" s="170"/>
      <c r="U345" s="171"/>
    </row>
    <row r="346" spans="1:25" ht="52.5" customHeight="1" x14ac:dyDescent="0.3">
      <c r="A346" s="198" t="s">
        <v>56</v>
      </c>
      <c r="B346" s="199"/>
      <c r="C346" s="200"/>
      <c r="D346" s="172" t="s">
        <v>57</v>
      </c>
      <c r="E346" s="176"/>
      <c r="F346" s="172" t="s">
        <v>58</v>
      </c>
      <c r="G346" s="176"/>
      <c r="H346" s="172" t="s">
        <v>54</v>
      </c>
      <c r="I346" s="173"/>
      <c r="M346" s="198" t="s">
        <v>56</v>
      </c>
      <c r="N346" s="199"/>
      <c r="O346" s="200"/>
      <c r="P346" s="172" t="s">
        <v>59</v>
      </c>
      <c r="Q346" s="176"/>
      <c r="R346" s="172" t="s">
        <v>58</v>
      </c>
      <c r="S346" s="176"/>
      <c r="T346" s="172" t="s">
        <v>54</v>
      </c>
      <c r="U346" s="173"/>
    </row>
    <row r="347" spans="1:25" x14ac:dyDescent="0.3">
      <c r="A347" s="201"/>
      <c r="B347" s="202"/>
      <c r="C347" s="203"/>
      <c r="D347" s="174"/>
      <c r="E347" s="177"/>
      <c r="F347" s="174"/>
      <c r="G347" s="177"/>
      <c r="H347" s="174"/>
      <c r="I347" s="175"/>
      <c r="M347" s="201"/>
      <c r="N347" s="202"/>
      <c r="O347" s="203"/>
      <c r="P347" s="174"/>
      <c r="Q347" s="177"/>
      <c r="R347" s="174"/>
      <c r="S347" s="177"/>
      <c r="T347" s="174"/>
      <c r="U347" s="175"/>
    </row>
    <row r="348" spans="1:25" x14ac:dyDescent="0.3">
      <c r="A348" s="221" t="str">
        <f>Arkusz4!B2</f>
        <v>NIEMCY</v>
      </c>
      <c r="B348" s="222"/>
      <c r="C348" s="222"/>
      <c r="D348" s="178">
        <f>Arkusz4!C2</f>
        <v>365</v>
      </c>
      <c r="E348" s="178"/>
      <c r="F348" s="178">
        <f>Arkusz4!D2</f>
        <v>330</v>
      </c>
      <c r="G348" s="178"/>
      <c r="H348" s="178">
        <f>Arkusz4!E2</f>
        <v>49</v>
      </c>
      <c r="I348" s="178"/>
      <c r="M348" s="221" t="str">
        <f>Arkusz5!B2</f>
        <v>FRANCJA</v>
      </c>
      <c r="N348" s="222"/>
      <c r="O348" s="222"/>
      <c r="P348" s="178">
        <f>Arkusz5!C2</f>
        <v>8</v>
      </c>
      <c r="Q348" s="178"/>
      <c r="R348" s="178">
        <f>Arkusz5!D2</f>
        <v>8</v>
      </c>
      <c r="S348" s="178"/>
      <c r="T348" s="178">
        <f>Arkusz5!E2</f>
        <v>3</v>
      </c>
      <c r="U348" s="235"/>
    </row>
    <row r="349" spans="1:25" x14ac:dyDescent="0.3">
      <c r="A349" s="223" t="str">
        <f>Arkusz4!B3</f>
        <v>FRANCJA</v>
      </c>
      <c r="B349" s="224"/>
      <c r="C349" s="224"/>
      <c r="D349" s="207">
        <f>Arkusz4!C3</f>
        <v>189</v>
      </c>
      <c r="E349" s="207"/>
      <c r="F349" s="207">
        <f>Arkusz4!D3</f>
        <v>179</v>
      </c>
      <c r="G349" s="207"/>
      <c r="H349" s="207">
        <f>Arkusz4!E3</f>
        <v>12</v>
      </c>
      <c r="I349" s="207"/>
      <c r="M349" s="223" t="str">
        <f>Arkusz5!B3</f>
        <v>NIEMCY</v>
      </c>
      <c r="N349" s="224"/>
      <c r="O349" s="224"/>
      <c r="P349" s="207">
        <f>Arkusz5!C3</f>
        <v>8</v>
      </c>
      <c r="Q349" s="207"/>
      <c r="R349" s="207">
        <f>Arkusz5!D3</f>
        <v>8</v>
      </c>
      <c r="S349" s="207"/>
      <c r="T349" s="207">
        <f>Arkusz5!E3</f>
        <v>1</v>
      </c>
      <c r="U349" s="234"/>
    </row>
    <row r="350" spans="1:25" x14ac:dyDescent="0.3">
      <c r="A350" s="221" t="str">
        <f>Arkusz4!B4</f>
        <v>BELGIA</v>
      </c>
      <c r="B350" s="222"/>
      <c r="C350" s="222"/>
      <c r="D350" s="178">
        <f>Arkusz4!C4</f>
        <v>29</v>
      </c>
      <c r="E350" s="178"/>
      <c r="F350" s="178">
        <f>Arkusz4!D4</f>
        <v>16</v>
      </c>
      <c r="G350" s="178"/>
      <c r="H350" s="178">
        <f>Arkusz4!E4</f>
        <v>2</v>
      </c>
      <c r="I350" s="178"/>
      <c r="M350" s="221" t="str">
        <f>Arkusz5!B4</f>
        <v>NIDERLANDY</v>
      </c>
      <c r="N350" s="222"/>
      <c r="O350" s="222"/>
      <c r="P350" s="178">
        <f>Arkusz5!C4</f>
        <v>2</v>
      </c>
      <c r="Q350" s="178"/>
      <c r="R350" s="178">
        <f>Arkusz5!D4</f>
        <v>0</v>
      </c>
      <c r="S350" s="178"/>
      <c r="T350" s="178">
        <f>Arkusz5!E4</f>
        <v>0</v>
      </c>
      <c r="U350" s="235"/>
    </row>
    <row r="351" spans="1:25" x14ac:dyDescent="0.3">
      <c r="A351" s="223" t="str">
        <f>Arkusz4!B5</f>
        <v>NIDERLANDY</v>
      </c>
      <c r="B351" s="224"/>
      <c r="C351" s="224"/>
      <c r="D351" s="207">
        <f>Arkusz4!C5</f>
        <v>25</v>
      </c>
      <c r="E351" s="207"/>
      <c r="F351" s="207">
        <f>Arkusz4!D5</f>
        <v>24</v>
      </c>
      <c r="G351" s="207"/>
      <c r="H351" s="207">
        <f>Arkusz4!E5</f>
        <v>4</v>
      </c>
      <c r="I351" s="207"/>
      <c r="M351" s="223" t="str">
        <f>Arkusz5!B5</f>
        <v>AUSTRIA</v>
      </c>
      <c r="N351" s="224"/>
      <c r="O351" s="224"/>
      <c r="P351" s="207">
        <f>Arkusz5!C5</f>
        <v>1</v>
      </c>
      <c r="Q351" s="207"/>
      <c r="R351" s="207">
        <f>Arkusz5!D5</f>
        <v>0</v>
      </c>
      <c r="S351" s="207"/>
      <c r="T351" s="207">
        <f>Arkusz5!E5</f>
        <v>0</v>
      </c>
      <c r="U351" s="234"/>
    </row>
    <row r="352" spans="1:25" x14ac:dyDescent="0.3">
      <c r="A352" s="221" t="str">
        <f>Arkusz4!B6</f>
        <v>SZWECJA</v>
      </c>
      <c r="B352" s="222"/>
      <c r="C352" s="222"/>
      <c r="D352" s="178">
        <f>Arkusz4!C6</f>
        <v>24</v>
      </c>
      <c r="E352" s="178"/>
      <c r="F352" s="178">
        <f>Arkusz4!D6</f>
        <v>18</v>
      </c>
      <c r="G352" s="178"/>
      <c r="H352" s="178">
        <f>Arkusz4!E6</f>
        <v>6</v>
      </c>
      <c r="I352" s="178"/>
      <c r="M352" s="221" t="str">
        <f>Arkusz5!B6</f>
        <v>FINLANDIA</v>
      </c>
      <c r="N352" s="222"/>
      <c r="O352" s="222"/>
      <c r="P352" s="178">
        <f>Arkusz5!C6</f>
        <v>1</v>
      </c>
      <c r="Q352" s="178"/>
      <c r="R352" s="178">
        <f>Arkusz5!D6</f>
        <v>1</v>
      </c>
      <c r="S352" s="178"/>
      <c r="T352" s="178">
        <f>Arkusz5!E6</f>
        <v>0</v>
      </c>
      <c r="U352" s="235"/>
    </row>
    <row r="353" spans="1:25" ht="15" thickBot="1" x14ac:dyDescent="0.35">
      <c r="A353" s="225" t="str">
        <f>Arkusz4!B7</f>
        <v>Pozostałe</v>
      </c>
      <c r="B353" s="226"/>
      <c r="C353" s="226"/>
      <c r="D353" s="208">
        <f>Arkusz4!C7</f>
        <v>29</v>
      </c>
      <c r="E353" s="208"/>
      <c r="F353" s="208">
        <f>Arkusz4!D7</f>
        <v>22</v>
      </c>
      <c r="G353" s="208"/>
      <c r="H353" s="208">
        <f>Arkusz4!E7</f>
        <v>6</v>
      </c>
      <c r="I353" s="208"/>
      <c r="M353" s="225" t="str">
        <f>Arkusz5!B7</f>
        <v>Pozostałe</v>
      </c>
      <c r="N353" s="226"/>
      <c r="O353" s="226"/>
      <c r="P353" s="208">
        <f>Arkusz5!C7</f>
        <v>2</v>
      </c>
      <c r="Q353" s="208"/>
      <c r="R353" s="208">
        <f>Arkusz5!D7</f>
        <v>4</v>
      </c>
      <c r="S353" s="208"/>
      <c r="T353" s="208">
        <f>Arkusz5!E7</f>
        <v>2</v>
      </c>
      <c r="U353" s="274"/>
    </row>
    <row r="354" spans="1:25" ht="15" thickBot="1" x14ac:dyDescent="0.35">
      <c r="A354" s="205" t="s">
        <v>69</v>
      </c>
      <c r="B354" s="206"/>
      <c r="C354" s="206"/>
      <c r="D354" s="136">
        <f>SUM(D348:E353)</f>
        <v>661</v>
      </c>
      <c r="E354" s="136"/>
      <c r="F354" s="136">
        <f>SUM(F348:G353)</f>
        <v>589</v>
      </c>
      <c r="G354" s="136"/>
      <c r="H354" s="136">
        <f>SUM(H348:I353)</f>
        <v>79</v>
      </c>
      <c r="I354" s="204"/>
      <c r="M354" s="205" t="s">
        <v>69</v>
      </c>
      <c r="N354" s="206"/>
      <c r="O354" s="206"/>
      <c r="P354" s="136">
        <f>SUM(P348:Q353)</f>
        <v>22</v>
      </c>
      <c r="Q354" s="136"/>
      <c r="R354" s="136">
        <f t="shared" ref="R354" si="11">SUM(R348:S353)</f>
        <v>21</v>
      </c>
      <c r="S354" s="136"/>
      <c r="T354" s="136">
        <f>SUM(T348:U353)</f>
        <v>6</v>
      </c>
      <c r="U354" s="204"/>
    </row>
    <row r="356" spans="1:25" x14ac:dyDescent="0.3">
      <c r="A356" s="54" t="s">
        <v>173</v>
      </c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</row>
    <row r="357" spans="1:25" x14ac:dyDescent="0.3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</row>
    <row r="358" spans="1:25" x14ac:dyDescent="0.3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</row>
    <row r="359" spans="1:25" x14ac:dyDescent="0.3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</row>
    <row r="360" spans="1:25" x14ac:dyDescent="0.3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</row>
    <row r="361" spans="1:25" x14ac:dyDescent="0.3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</row>
    <row r="362" spans="1:25" x14ac:dyDescent="0.3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</row>
    <row r="363" spans="1:25" x14ac:dyDescent="0.3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</row>
    <row r="365" spans="1:25" x14ac:dyDescent="0.3">
      <c r="A365" s="242" t="s">
        <v>68</v>
      </c>
      <c r="B365" s="242"/>
      <c r="C365" s="242"/>
      <c r="D365" s="242"/>
      <c r="E365" s="242"/>
      <c r="F365" s="242"/>
      <c r="G365" s="242"/>
      <c r="H365" s="242"/>
      <c r="I365" s="242"/>
      <c r="J365" s="242"/>
      <c r="K365" s="242"/>
      <c r="L365" s="242"/>
      <c r="M365" s="242"/>
      <c r="N365" s="242"/>
      <c r="O365" s="242"/>
      <c r="P365" s="242"/>
      <c r="Q365" s="242"/>
      <c r="R365" s="242"/>
      <c r="S365" s="242"/>
      <c r="T365" s="242"/>
      <c r="U365" s="242"/>
      <c r="V365" s="242"/>
      <c r="W365" s="242"/>
      <c r="X365" s="242"/>
      <c r="Y365" s="242"/>
    </row>
    <row r="366" spans="1:25" x14ac:dyDescent="0.3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</row>
    <row r="367" spans="1:25" x14ac:dyDescent="0.3">
      <c r="A367" s="61" t="s">
        <v>150</v>
      </c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</row>
    <row r="368" spans="1:25" x14ac:dyDescent="0.3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</row>
    <row r="369" spans="1:25" ht="15" thickBot="1" x14ac:dyDescent="0.3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Y369" s="49"/>
    </row>
    <row r="370" spans="1:25" x14ac:dyDescent="0.3">
      <c r="C370" s="127" t="s">
        <v>0</v>
      </c>
      <c r="D370" s="128"/>
      <c r="E370" s="128"/>
      <c r="F370" s="128"/>
      <c r="G370" s="181" t="str">
        <f>CONCATENATE(Arkusz18!A2," - ",Arkusz18!B2," r.")</f>
        <v>01.02.2020 - 29.02.2020 r.</v>
      </c>
      <c r="H370" s="181"/>
      <c r="I370" s="181"/>
      <c r="J370" s="181"/>
      <c r="K370" s="181"/>
      <c r="L370" s="181"/>
      <c r="M370" s="181"/>
      <c r="N370" s="181"/>
      <c r="O370" s="181"/>
      <c r="P370" s="181"/>
      <c r="Q370" s="181"/>
      <c r="R370" s="181"/>
      <c r="S370" s="181"/>
      <c r="T370" s="181"/>
      <c r="U370" s="182"/>
    </row>
    <row r="371" spans="1:25" ht="73.5" customHeight="1" x14ac:dyDescent="0.3">
      <c r="C371" s="129"/>
      <c r="D371" s="130"/>
      <c r="E371" s="130"/>
      <c r="F371" s="130"/>
      <c r="G371" s="230" t="s">
        <v>60</v>
      </c>
      <c r="H371" s="231"/>
      <c r="I371" s="232"/>
      <c r="J371" s="230" t="s">
        <v>61</v>
      </c>
      <c r="K371" s="231"/>
      <c r="L371" s="232"/>
      <c r="M371" s="230" t="s">
        <v>62</v>
      </c>
      <c r="N371" s="231"/>
      <c r="O371" s="232"/>
      <c r="P371" s="230" t="s">
        <v>71</v>
      </c>
      <c r="Q371" s="231"/>
      <c r="R371" s="232"/>
      <c r="S371" s="230" t="s">
        <v>63</v>
      </c>
      <c r="T371" s="231"/>
      <c r="U371" s="233"/>
    </row>
    <row r="372" spans="1:25" x14ac:dyDescent="0.3">
      <c r="C372" s="228" t="str">
        <f>Arkusz6!B2</f>
        <v>ROSJA</v>
      </c>
      <c r="D372" s="229"/>
      <c r="E372" s="229"/>
      <c r="F372" s="229"/>
      <c r="G372" s="121">
        <f>Arkusz6!C2</f>
        <v>1</v>
      </c>
      <c r="H372" s="121"/>
      <c r="I372" s="121"/>
      <c r="J372" s="121">
        <f>Arkusz6!D2</f>
        <v>7</v>
      </c>
      <c r="K372" s="121"/>
      <c r="L372" s="121"/>
      <c r="M372" s="121">
        <f>Arkusz6!E2</f>
        <v>0</v>
      </c>
      <c r="N372" s="121"/>
      <c r="O372" s="121"/>
      <c r="P372" s="121">
        <f>Arkusz6!F2</f>
        <v>101</v>
      </c>
      <c r="Q372" s="121"/>
      <c r="R372" s="121"/>
      <c r="S372" s="121">
        <f>Arkusz6!G2</f>
        <v>108</v>
      </c>
      <c r="T372" s="121"/>
      <c r="U372" s="121"/>
    </row>
    <row r="373" spans="1:25" x14ac:dyDescent="0.3">
      <c r="C373" s="219" t="str">
        <f>Arkusz6!B3</f>
        <v>UKRAINA</v>
      </c>
      <c r="D373" s="220"/>
      <c r="E373" s="220"/>
      <c r="F373" s="220"/>
      <c r="G373" s="227">
        <f>Arkusz6!C3</f>
        <v>0</v>
      </c>
      <c r="H373" s="227"/>
      <c r="I373" s="227"/>
      <c r="J373" s="227">
        <f>Arkusz6!D3</f>
        <v>2</v>
      </c>
      <c r="K373" s="227"/>
      <c r="L373" s="227"/>
      <c r="M373" s="227">
        <f>Arkusz6!E3</f>
        <v>0</v>
      </c>
      <c r="N373" s="227"/>
      <c r="O373" s="227"/>
      <c r="P373" s="227">
        <f>Arkusz6!F3</f>
        <v>40</v>
      </c>
      <c r="Q373" s="227"/>
      <c r="R373" s="227"/>
      <c r="S373" s="227">
        <f>Arkusz6!G3</f>
        <v>6</v>
      </c>
      <c r="T373" s="227"/>
      <c r="U373" s="227"/>
    </row>
    <row r="374" spans="1:25" x14ac:dyDescent="0.3">
      <c r="C374" s="228" t="str">
        <f>Arkusz6!B4</f>
        <v>TURCJA</v>
      </c>
      <c r="D374" s="229"/>
      <c r="E374" s="229"/>
      <c r="F374" s="229"/>
      <c r="G374" s="121">
        <f>Arkusz6!C4</f>
        <v>2</v>
      </c>
      <c r="H374" s="121"/>
      <c r="I374" s="121"/>
      <c r="J374" s="121">
        <f>Arkusz6!D4</f>
        <v>0</v>
      </c>
      <c r="K374" s="121"/>
      <c r="L374" s="121"/>
      <c r="M374" s="121">
        <f>Arkusz6!E4</f>
        <v>0</v>
      </c>
      <c r="N374" s="121"/>
      <c r="O374" s="121"/>
      <c r="P374" s="121">
        <f>Arkusz6!F4</f>
        <v>3</v>
      </c>
      <c r="Q374" s="121"/>
      <c r="R374" s="121"/>
      <c r="S374" s="121">
        <f>Arkusz6!G4</f>
        <v>8</v>
      </c>
      <c r="T374" s="121"/>
      <c r="U374" s="121"/>
    </row>
    <row r="375" spans="1:25" x14ac:dyDescent="0.3">
      <c r="C375" s="219" t="str">
        <f>Arkusz6!B5</f>
        <v>KIRGISTAN</v>
      </c>
      <c r="D375" s="220"/>
      <c r="E375" s="220"/>
      <c r="F375" s="220"/>
      <c r="G375" s="227">
        <f>Arkusz6!C5</f>
        <v>2</v>
      </c>
      <c r="H375" s="227"/>
      <c r="I375" s="227"/>
      <c r="J375" s="227">
        <f>Arkusz6!D5</f>
        <v>0</v>
      </c>
      <c r="K375" s="227"/>
      <c r="L375" s="227"/>
      <c r="M375" s="227">
        <f>Arkusz6!E5</f>
        <v>0</v>
      </c>
      <c r="N375" s="227"/>
      <c r="O375" s="227"/>
      <c r="P375" s="227">
        <f>Arkusz6!F5</f>
        <v>9</v>
      </c>
      <c r="Q375" s="227"/>
      <c r="R375" s="227"/>
      <c r="S375" s="227">
        <f>Arkusz6!G5</f>
        <v>0</v>
      </c>
      <c r="T375" s="227"/>
      <c r="U375" s="227"/>
    </row>
    <row r="376" spans="1:25" x14ac:dyDescent="0.3">
      <c r="C376" s="228" t="str">
        <f>Arkusz6!B6</f>
        <v>TADŻYKISTAN</v>
      </c>
      <c r="D376" s="229"/>
      <c r="E376" s="229"/>
      <c r="F376" s="229"/>
      <c r="G376" s="121">
        <f>Arkusz6!C6</f>
        <v>0</v>
      </c>
      <c r="H376" s="121"/>
      <c r="I376" s="121"/>
      <c r="J376" s="121">
        <f>Arkusz6!D6</f>
        <v>0</v>
      </c>
      <c r="K376" s="121"/>
      <c r="L376" s="121"/>
      <c r="M376" s="121">
        <f>Arkusz6!E6</f>
        <v>0</v>
      </c>
      <c r="N376" s="121"/>
      <c r="O376" s="121"/>
      <c r="P376" s="121">
        <f>Arkusz6!F6</f>
        <v>5</v>
      </c>
      <c r="Q376" s="121"/>
      <c r="R376" s="121"/>
      <c r="S376" s="121">
        <f>Arkusz6!G6</f>
        <v>5</v>
      </c>
      <c r="T376" s="121"/>
      <c r="U376" s="121"/>
    </row>
    <row r="377" spans="1:25" ht="15" thickBot="1" x14ac:dyDescent="0.35">
      <c r="C377" s="123" t="str">
        <f>Arkusz6!B7</f>
        <v>Pozostałe</v>
      </c>
      <c r="D377" s="124"/>
      <c r="E377" s="124"/>
      <c r="F377" s="124"/>
      <c r="G377" s="122">
        <f>Arkusz6!C7</f>
        <v>0</v>
      </c>
      <c r="H377" s="122"/>
      <c r="I377" s="122"/>
      <c r="J377" s="122">
        <f>Arkusz6!D7</f>
        <v>1</v>
      </c>
      <c r="K377" s="122"/>
      <c r="L377" s="122"/>
      <c r="M377" s="122">
        <f>Arkusz6!E7</f>
        <v>0</v>
      </c>
      <c r="N377" s="122"/>
      <c r="O377" s="122"/>
      <c r="P377" s="122">
        <f>Arkusz6!F7</f>
        <v>24</v>
      </c>
      <c r="Q377" s="122"/>
      <c r="R377" s="122"/>
      <c r="S377" s="122">
        <f>Arkusz6!G7</f>
        <v>21</v>
      </c>
      <c r="T377" s="122"/>
      <c r="U377" s="122"/>
    </row>
    <row r="378" spans="1:25" ht="15" thickBot="1" x14ac:dyDescent="0.35">
      <c r="C378" s="125" t="s">
        <v>1</v>
      </c>
      <c r="D378" s="126"/>
      <c r="E378" s="126"/>
      <c r="F378" s="126"/>
      <c r="G378" s="89">
        <f>SUM(G372:I377)</f>
        <v>5</v>
      </c>
      <c r="H378" s="89"/>
      <c r="I378" s="89"/>
      <c r="J378" s="89">
        <f t="shared" ref="J378" si="12">SUM(J372:L377)</f>
        <v>10</v>
      </c>
      <c r="K378" s="89"/>
      <c r="L378" s="89"/>
      <c r="M378" s="89">
        <f t="shared" ref="M378" si="13">SUM(M372:O377)</f>
        <v>0</v>
      </c>
      <c r="N378" s="89"/>
      <c r="O378" s="89"/>
      <c r="P378" s="89">
        <f t="shared" ref="P378" si="14">SUM(P372:R377)</f>
        <v>182</v>
      </c>
      <c r="Q378" s="89"/>
      <c r="R378" s="89"/>
      <c r="S378" s="89">
        <f>SUM(S372:U377)</f>
        <v>148</v>
      </c>
      <c r="T378" s="89"/>
      <c r="U378" s="90"/>
    </row>
    <row r="381" spans="1:25" ht="15" thickBot="1" x14ac:dyDescent="0.35"/>
    <row r="382" spans="1:25" x14ac:dyDescent="0.3">
      <c r="C382" s="127" t="s">
        <v>0</v>
      </c>
      <c r="D382" s="128"/>
      <c r="E382" s="128"/>
      <c r="F382" s="128"/>
      <c r="G382" s="181" t="str">
        <f>CONCATENATE(Arkusz18!C2," - ",Arkusz18!B2," r.")</f>
        <v>01.01.2020 - 29.02.2020 r.</v>
      </c>
      <c r="H382" s="181"/>
      <c r="I382" s="181"/>
      <c r="J382" s="181"/>
      <c r="K382" s="181"/>
      <c r="L382" s="181"/>
      <c r="M382" s="181"/>
      <c r="N382" s="181"/>
      <c r="O382" s="181"/>
      <c r="P382" s="181"/>
      <c r="Q382" s="181"/>
      <c r="R382" s="181"/>
      <c r="S382" s="181"/>
      <c r="T382" s="181"/>
      <c r="U382" s="182"/>
    </row>
    <row r="383" spans="1:25" ht="71.25" customHeight="1" x14ac:dyDescent="0.3">
      <c r="C383" s="129"/>
      <c r="D383" s="130"/>
      <c r="E383" s="130"/>
      <c r="F383" s="130"/>
      <c r="G383" s="230" t="s">
        <v>60</v>
      </c>
      <c r="H383" s="231"/>
      <c r="I383" s="232"/>
      <c r="J383" s="230" t="s">
        <v>61</v>
      </c>
      <c r="K383" s="231"/>
      <c r="L383" s="232"/>
      <c r="M383" s="230" t="s">
        <v>62</v>
      </c>
      <c r="N383" s="231"/>
      <c r="O383" s="232"/>
      <c r="P383" s="230" t="s">
        <v>71</v>
      </c>
      <c r="Q383" s="231"/>
      <c r="R383" s="232"/>
      <c r="S383" s="230" t="s">
        <v>63</v>
      </c>
      <c r="T383" s="231"/>
      <c r="U383" s="233"/>
    </row>
    <row r="384" spans="1:25" x14ac:dyDescent="0.3">
      <c r="C384" s="228" t="str">
        <f>Arkusz7!B2</f>
        <v>ROSJA</v>
      </c>
      <c r="D384" s="229"/>
      <c r="E384" s="229"/>
      <c r="F384" s="229"/>
      <c r="G384" s="121">
        <f>Arkusz7!C2</f>
        <v>7</v>
      </c>
      <c r="H384" s="121"/>
      <c r="I384" s="121"/>
      <c r="J384" s="121">
        <f>Arkusz7!D2</f>
        <v>9</v>
      </c>
      <c r="K384" s="121"/>
      <c r="L384" s="121"/>
      <c r="M384" s="121">
        <f>Arkusz7!E2</f>
        <v>0</v>
      </c>
      <c r="N384" s="121"/>
      <c r="O384" s="121"/>
      <c r="P384" s="121">
        <f>Arkusz7!F2</f>
        <v>160</v>
      </c>
      <c r="Q384" s="121"/>
      <c r="R384" s="121"/>
      <c r="S384" s="121">
        <f>Arkusz7!G2</f>
        <v>335</v>
      </c>
      <c r="T384" s="121"/>
      <c r="U384" s="121"/>
    </row>
    <row r="385" spans="1:25" x14ac:dyDescent="0.3">
      <c r="C385" s="219" t="str">
        <f>Arkusz7!B3</f>
        <v>UKRAINA</v>
      </c>
      <c r="D385" s="220"/>
      <c r="E385" s="220"/>
      <c r="F385" s="220"/>
      <c r="G385" s="227">
        <f>Arkusz7!C3</f>
        <v>0</v>
      </c>
      <c r="H385" s="227"/>
      <c r="I385" s="227"/>
      <c r="J385" s="227">
        <f>Arkusz7!D3</f>
        <v>4</v>
      </c>
      <c r="K385" s="227"/>
      <c r="L385" s="227"/>
      <c r="M385" s="227">
        <f>Arkusz7!E3</f>
        <v>0</v>
      </c>
      <c r="N385" s="227"/>
      <c r="O385" s="227"/>
      <c r="P385" s="227">
        <f>Arkusz7!F3</f>
        <v>80</v>
      </c>
      <c r="Q385" s="227"/>
      <c r="R385" s="227"/>
      <c r="S385" s="227">
        <f>Arkusz7!G3</f>
        <v>11</v>
      </c>
      <c r="T385" s="227"/>
      <c r="U385" s="227"/>
    </row>
    <row r="386" spans="1:25" x14ac:dyDescent="0.3">
      <c r="C386" s="228" t="str">
        <f>Arkusz7!B4</f>
        <v>TADŻYKISTAN</v>
      </c>
      <c r="D386" s="229"/>
      <c r="E386" s="229"/>
      <c r="F386" s="229"/>
      <c r="G386" s="121">
        <f>Arkusz7!C4</f>
        <v>1</v>
      </c>
      <c r="H386" s="121"/>
      <c r="I386" s="121"/>
      <c r="J386" s="121">
        <f>Arkusz7!D4</f>
        <v>11</v>
      </c>
      <c r="K386" s="121"/>
      <c r="L386" s="121"/>
      <c r="M386" s="121">
        <f>Arkusz7!E4</f>
        <v>0</v>
      </c>
      <c r="N386" s="121"/>
      <c r="O386" s="121"/>
      <c r="P386" s="121">
        <f>Arkusz7!F4</f>
        <v>5</v>
      </c>
      <c r="Q386" s="121"/>
      <c r="R386" s="121"/>
      <c r="S386" s="121">
        <f>Arkusz7!G4</f>
        <v>10</v>
      </c>
      <c r="T386" s="121"/>
      <c r="U386" s="121"/>
    </row>
    <row r="387" spans="1:25" x14ac:dyDescent="0.3">
      <c r="C387" s="219" t="str">
        <f>Arkusz7!B5</f>
        <v>TURCJA</v>
      </c>
      <c r="D387" s="220"/>
      <c r="E387" s="220"/>
      <c r="F387" s="220"/>
      <c r="G387" s="227">
        <f>Arkusz7!C5</f>
        <v>5</v>
      </c>
      <c r="H387" s="227"/>
      <c r="I387" s="227"/>
      <c r="J387" s="227">
        <f>Arkusz7!D5</f>
        <v>0</v>
      </c>
      <c r="K387" s="227"/>
      <c r="L387" s="227"/>
      <c r="M387" s="227">
        <f>Arkusz7!E5</f>
        <v>0</v>
      </c>
      <c r="N387" s="227"/>
      <c r="O387" s="227"/>
      <c r="P387" s="227">
        <f>Arkusz7!F5</f>
        <v>8</v>
      </c>
      <c r="Q387" s="227"/>
      <c r="R387" s="227"/>
      <c r="S387" s="227">
        <f>Arkusz7!G5</f>
        <v>8</v>
      </c>
      <c r="T387" s="227"/>
      <c r="U387" s="227"/>
    </row>
    <row r="388" spans="1:25" x14ac:dyDescent="0.3">
      <c r="C388" s="228" t="str">
        <f>Arkusz7!B6</f>
        <v>BIAŁORUŚ</v>
      </c>
      <c r="D388" s="229"/>
      <c r="E388" s="229"/>
      <c r="F388" s="229"/>
      <c r="G388" s="121">
        <f>Arkusz7!C6</f>
        <v>0</v>
      </c>
      <c r="H388" s="121"/>
      <c r="I388" s="121"/>
      <c r="J388" s="121">
        <f>Arkusz7!D6</f>
        <v>0</v>
      </c>
      <c r="K388" s="121"/>
      <c r="L388" s="121"/>
      <c r="M388" s="121">
        <f>Arkusz7!E6</f>
        <v>0</v>
      </c>
      <c r="N388" s="121"/>
      <c r="O388" s="121"/>
      <c r="P388" s="121">
        <f>Arkusz7!F6</f>
        <v>15</v>
      </c>
      <c r="Q388" s="121"/>
      <c r="R388" s="121"/>
      <c r="S388" s="121">
        <f>Arkusz7!G6</f>
        <v>5</v>
      </c>
      <c r="T388" s="121"/>
      <c r="U388" s="121"/>
    </row>
    <row r="389" spans="1:25" ht="15" thickBot="1" x14ac:dyDescent="0.35">
      <c r="C389" s="123" t="str">
        <f>Arkusz7!B7</f>
        <v>Pozostałe</v>
      </c>
      <c r="D389" s="124"/>
      <c r="E389" s="124"/>
      <c r="F389" s="124"/>
      <c r="G389" s="122">
        <f>Arkusz7!C7</f>
        <v>7</v>
      </c>
      <c r="H389" s="122"/>
      <c r="I389" s="122"/>
      <c r="J389" s="122">
        <f>Arkusz7!D7</f>
        <v>7</v>
      </c>
      <c r="K389" s="122"/>
      <c r="L389" s="122"/>
      <c r="M389" s="122">
        <f>Arkusz7!E7</f>
        <v>0</v>
      </c>
      <c r="N389" s="122"/>
      <c r="O389" s="122"/>
      <c r="P389" s="122">
        <f>Arkusz7!F7</f>
        <v>51</v>
      </c>
      <c r="Q389" s="122"/>
      <c r="R389" s="122"/>
      <c r="S389" s="122">
        <f>Arkusz7!G7</f>
        <v>41</v>
      </c>
      <c r="T389" s="122"/>
      <c r="U389" s="122"/>
    </row>
    <row r="390" spans="1:25" ht="15" thickBot="1" x14ac:dyDescent="0.35">
      <c r="C390" s="125" t="s">
        <v>1</v>
      </c>
      <c r="D390" s="126"/>
      <c r="E390" s="126"/>
      <c r="F390" s="126"/>
      <c r="G390" s="89">
        <f>SUM(G384:I389)</f>
        <v>20</v>
      </c>
      <c r="H390" s="89"/>
      <c r="I390" s="89"/>
      <c r="J390" s="89">
        <f t="shared" ref="J390" si="15">SUM(J384:L389)</f>
        <v>31</v>
      </c>
      <c r="K390" s="89"/>
      <c r="L390" s="89"/>
      <c r="M390" s="89">
        <f t="shared" ref="M390" si="16">SUM(M384:O389)</f>
        <v>0</v>
      </c>
      <c r="N390" s="89"/>
      <c r="O390" s="89"/>
      <c r="P390" s="89">
        <f t="shared" ref="P390" si="17">SUM(P384:R389)</f>
        <v>319</v>
      </c>
      <c r="Q390" s="89"/>
      <c r="R390" s="89"/>
      <c r="S390" s="89">
        <f>SUM(S384:U389)</f>
        <v>410</v>
      </c>
      <c r="T390" s="89"/>
      <c r="U390" s="90"/>
    </row>
    <row r="393" spans="1:25" x14ac:dyDescent="0.3">
      <c r="A393" s="54" t="s">
        <v>174</v>
      </c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</row>
    <row r="394" spans="1:25" x14ac:dyDescent="0.3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</row>
    <row r="395" spans="1:25" x14ac:dyDescent="0.3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</row>
    <row r="396" spans="1:25" x14ac:dyDescent="0.3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</row>
    <row r="397" spans="1:25" x14ac:dyDescent="0.3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</row>
    <row r="398" spans="1:25" x14ac:dyDescent="0.3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</row>
    <row r="401" spans="1:25" x14ac:dyDescent="0.3">
      <c r="A401" s="61" t="s">
        <v>151</v>
      </c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</row>
    <row r="402" spans="1:25" x14ac:dyDescent="0.3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</row>
    <row r="403" spans="1:25" x14ac:dyDescent="0.3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</row>
    <row r="404" spans="1:25" ht="15" thickBot="1" x14ac:dyDescent="0.35"/>
    <row r="405" spans="1:25" ht="30" customHeight="1" x14ac:dyDescent="0.3">
      <c r="B405" s="127" t="s">
        <v>9</v>
      </c>
      <c r="C405" s="128"/>
      <c r="D405" s="128"/>
      <c r="E405" s="128"/>
      <c r="F405" s="128"/>
      <c r="G405" s="128"/>
      <c r="H405" s="128"/>
      <c r="I405" s="128"/>
      <c r="J405" s="131" t="str">
        <f>Arkusz8!C6</f>
        <v>26.01.2020 - 01.02.2020</v>
      </c>
      <c r="K405" s="131"/>
      <c r="L405" s="131"/>
      <c r="M405" s="131" t="str">
        <f>Arkusz8!C10</f>
        <v>02.02.2020 - 08.02.2020</v>
      </c>
      <c r="N405" s="131"/>
      <c r="O405" s="131"/>
      <c r="P405" s="131" t="str">
        <f>Arkusz8!C9</f>
        <v>09.02.2020 - 15.02.2020</v>
      </c>
      <c r="Q405" s="131"/>
      <c r="R405" s="131"/>
      <c r="S405" s="131" t="str">
        <f>Arkusz8!C8</f>
        <v>16.02.2020 - 22.02.2020</v>
      </c>
      <c r="T405" s="131"/>
      <c r="U405" s="131"/>
      <c r="V405" s="131" t="str">
        <f>Arkusz8!C7</f>
        <v>23.02.2020 - 29.02.2020</v>
      </c>
      <c r="W405" s="131"/>
      <c r="X405" s="163"/>
    </row>
    <row r="406" spans="1:25" x14ac:dyDescent="0.3">
      <c r="B406" s="245" t="s">
        <v>29</v>
      </c>
      <c r="C406" s="246"/>
      <c r="D406" s="246"/>
      <c r="E406" s="246"/>
      <c r="F406" s="246"/>
      <c r="G406" s="246"/>
      <c r="H406" s="246"/>
      <c r="I406" s="246"/>
      <c r="J406" s="162">
        <f>Arkusz8!A6</f>
        <v>1261</v>
      </c>
      <c r="K406" s="162"/>
      <c r="L406" s="162"/>
      <c r="M406" s="162">
        <f>Arkusz8!A5</f>
        <v>1290</v>
      </c>
      <c r="N406" s="162"/>
      <c r="O406" s="162"/>
      <c r="P406" s="162">
        <f>Arkusz8!A4</f>
        <v>1301</v>
      </c>
      <c r="Q406" s="162"/>
      <c r="R406" s="162"/>
      <c r="S406" s="162">
        <f>Arkusz8!A3</f>
        <v>1333</v>
      </c>
      <c r="T406" s="162"/>
      <c r="U406" s="162"/>
      <c r="V406" s="162">
        <f>Arkusz8!A2</f>
        <v>1350</v>
      </c>
      <c r="W406" s="162"/>
      <c r="X406" s="162"/>
    </row>
    <row r="407" spans="1:25" x14ac:dyDescent="0.3">
      <c r="B407" s="243" t="s">
        <v>5</v>
      </c>
      <c r="C407" s="244"/>
      <c r="D407" s="244"/>
      <c r="E407" s="244"/>
      <c r="F407" s="244"/>
      <c r="G407" s="244"/>
      <c r="H407" s="244"/>
      <c r="I407" s="244"/>
      <c r="J407" s="121">
        <f>Arkusz8!A11</f>
        <v>1791</v>
      </c>
      <c r="K407" s="121"/>
      <c r="L407" s="121"/>
      <c r="M407" s="121">
        <f>Arkusz8!A10</f>
        <v>1791</v>
      </c>
      <c r="N407" s="121"/>
      <c r="O407" s="121"/>
      <c r="P407" s="121">
        <f>Arkusz8!A9</f>
        <v>1784</v>
      </c>
      <c r="Q407" s="121"/>
      <c r="R407" s="121"/>
      <c r="S407" s="121">
        <f>Arkusz8!A8</f>
        <v>1783</v>
      </c>
      <c r="T407" s="121"/>
      <c r="U407" s="121"/>
      <c r="V407" s="121">
        <f>Arkusz8!A7</f>
        <v>1771</v>
      </c>
      <c r="W407" s="121"/>
      <c r="X407" s="121"/>
    </row>
    <row r="408" spans="1:25" x14ac:dyDescent="0.3">
      <c r="B408" s="245" t="s">
        <v>6</v>
      </c>
      <c r="C408" s="246"/>
      <c r="D408" s="246"/>
      <c r="E408" s="246"/>
      <c r="F408" s="246"/>
      <c r="G408" s="246"/>
      <c r="H408" s="246"/>
      <c r="I408" s="246"/>
      <c r="J408" s="162">
        <f>Arkusz8!A16</f>
        <v>61</v>
      </c>
      <c r="K408" s="162"/>
      <c r="L408" s="162"/>
      <c r="M408" s="162">
        <f>Arkusz8!A15</f>
        <v>29</v>
      </c>
      <c r="N408" s="162"/>
      <c r="O408" s="162"/>
      <c r="P408" s="162">
        <f>Arkusz8!A14</f>
        <v>49</v>
      </c>
      <c r="Q408" s="162"/>
      <c r="R408" s="162"/>
      <c r="S408" s="162">
        <f>Arkusz8!A13</f>
        <v>51</v>
      </c>
      <c r="T408" s="162"/>
      <c r="U408" s="162"/>
      <c r="V408" s="162">
        <f>Arkusz8!A12</f>
        <v>67</v>
      </c>
      <c r="W408" s="162"/>
      <c r="X408" s="162"/>
    </row>
    <row r="409" spans="1:25" x14ac:dyDescent="0.3">
      <c r="B409" s="166" t="s">
        <v>7</v>
      </c>
      <c r="C409" s="167"/>
      <c r="D409" s="167"/>
      <c r="E409" s="167"/>
      <c r="F409" s="167"/>
      <c r="G409" s="167"/>
      <c r="H409" s="167"/>
      <c r="I409" s="167"/>
      <c r="J409" s="121">
        <f>Arkusz8!A21</f>
        <v>52</v>
      </c>
      <c r="K409" s="121"/>
      <c r="L409" s="121"/>
      <c r="M409" s="121">
        <f>Arkusz8!A20</f>
        <v>63</v>
      </c>
      <c r="N409" s="121"/>
      <c r="O409" s="121"/>
      <c r="P409" s="121">
        <f>Arkusz8!A19</f>
        <v>50</v>
      </c>
      <c r="Q409" s="121"/>
      <c r="R409" s="121"/>
      <c r="S409" s="121">
        <f>Arkusz8!A18</f>
        <v>79</v>
      </c>
      <c r="T409" s="121"/>
      <c r="U409" s="121"/>
      <c r="V409" s="121">
        <f>Arkusz8!A17</f>
        <v>71</v>
      </c>
      <c r="W409" s="121"/>
      <c r="X409" s="121"/>
    </row>
    <row r="410" spans="1:25" ht="15" thickBot="1" x14ac:dyDescent="0.35">
      <c r="B410" s="132" t="s">
        <v>92</v>
      </c>
      <c r="C410" s="133"/>
      <c r="D410" s="133"/>
      <c r="E410" s="133"/>
      <c r="F410" s="133"/>
      <c r="G410" s="133"/>
      <c r="H410" s="133"/>
      <c r="I410" s="133"/>
      <c r="J410" s="161">
        <f>Arkusz8!A26</f>
        <v>3</v>
      </c>
      <c r="K410" s="161"/>
      <c r="L410" s="161"/>
      <c r="M410" s="161">
        <f>Arkusz8!A25</f>
        <v>3</v>
      </c>
      <c r="N410" s="161"/>
      <c r="O410" s="161"/>
      <c r="P410" s="161">
        <f>Arkusz8!A24</f>
        <v>3</v>
      </c>
      <c r="Q410" s="161"/>
      <c r="R410" s="161"/>
      <c r="S410" s="161">
        <f>Arkusz8!A23</f>
        <v>3</v>
      </c>
      <c r="T410" s="161"/>
      <c r="U410" s="161"/>
      <c r="V410" s="161">
        <f>Arkusz8!A22</f>
        <v>3</v>
      </c>
      <c r="W410" s="161"/>
      <c r="X410" s="161"/>
    </row>
    <row r="411" spans="1:25" ht="15" thickBot="1" x14ac:dyDescent="0.35">
      <c r="B411" s="146" t="s">
        <v>93</v>
      </c>
      <c r="C411" s="147"/>
      <c r="D411" s="147"/>
      <c r="E411" s="147"/>
      <c r="F411" s="147"/>
      <c r="G411" s="147"/>
      <c r="H411" s="147"/>
      <c r="I411" s="147"/>
      <c r="J411" s="119">
        <f>SUM(J406,J407,J410)</f>
        <v>3055</v>
      </c>
      <c r="K411" s="119"/>
      <c r="L411" s="119"/>
      <c r="M411" s="119">
        <f>SUM(M406,M407,M410)</f>
        <v>3084</v>
      </c>
      <c r="N411" s="119"/>
      <c r="O411" s="119"/>
      <c r="P411" s="119">
        <f>SUM(P406,P407,P410)</f>
        <v>3088</v>
      </c>
      <c r="Q411" s="119"/>
      <c r="R411" s="119"/>
      <c r="S411" s="119">
        <f>SUM(S406,S407,S410)</f>
        <v>3119</v>
      </c>
      <c r="T411" s="119"/>
      <c r="U411" s="119"/>
      <c r="V411" s="119">
        <f>SUM(V406,V407,V410)</f>
        <v>3124</v>
      </c>
      <c r="W411" s="119"/>
      <c r="X411" s="120"/>
    </row>
    <row r="412" spans="1:25" x14ac:dyDescent="0.3">
      <c r="B412" s="22"/>
      <c r="C412" s="22"/>
      <c r="D412" s="22"/>
      <c r="E412" s="22"/>
      <c r="F412" s="22"/>
      <c r="G412" s="22"/>
      <c r="H412" s="22"/>
      <c r="I412" s="22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</row>
    <row r="427" spans="1:25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5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5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5" x14ac:dyDescent="0.3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</row>
    <row r="431" spans="1:25" x14ac:dyDescent="0.3">
      <c r="A431" s="54" t="s">
        <v>175</v>
      </c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</row>
    <row r="432" spans="1:25" x14ac:dyDescent="0.3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</row>
    <row r="433" spans="1:25" x14ac:dyDescent="0.3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</row>
    <row r="434" spans="1:25" x14ac:dyDescent="0.3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</row>
    <row r="435" spans="1:25" x14ac:dyDescent="0.3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</row>
    <row r="436" spans="1:25" x14ac:dyDescent="0.3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</row>
    <row r="437" spans="1:25" x14ac:dyDescent="0.3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</row>
    <row r="438" spans="1:25" x14ac:dyDescent="0.3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</row>
    <row r="439" spans="1:25" x14ac:dyDescent="0.3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</row>
    <row r="440" spans="1:25" x14ac:dyDescent="0.3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</row>
    <row r="441" spans="1:25" x14ac:dyDescent="0.3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</row>
    <row r="444" spans="1:25" x14ac:dyDescent="0.3">
      <c r="A444" s="37" t="s">
        <v>48</v>
      </c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R444" s="38"/>
      <c r="S444" s="38"/>
      <c r="T444" s="38"/>
    </row>
    <row r="445" spans="1:25" x14ac:dyDescent="0.3">
      <c r="P445" s="39"/>
      <c r="Q445" s="39"/>
      <c r="R445" s="38"/>
      <c r="S445" s="38"/>
      <c r="T445" s="38"/>
      <c r="U445" s="39"/>
    </row>
    <row r="446" spans="1:25" x14ac:dyDescent="0.3"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5" x14ac:dyDescent="0.3">
      <c r="A447" s="54" t="s">
        <v>176</v>
      </c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</row>
    <row r="448" spans="1:25" x14ac:dyDescent="0.3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</row>
    <row r="449" spans="1:25" x14ac:dyDescent="0.3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</row>
    <row r="450" spans="1:25" x14ac:dyDescent="0.3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</row>
    <row r="451" spans="1:25" x14ac:dyDescent="0.3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</row>
    <row r="452" spans="1:25" x14ac:dyDescent="0.3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</row>
    <row r="453" spans="1:25" x14ac:dyDescent="0.3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</row>
    <row r="454" spans="1:25" x14ac:dyDescent="0.3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</row>
    <row r="455" spans="1:25" x14ac:dyDescent="0.3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</row>
    <row r="456" spans="1:25" x14ac:dyDescent="0.3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x14ac:dyDescent="0.3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</row>
    <row r="458" spans="1:25" x14ac:dyDescent="0.3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</row>
    <row r="459" spans="1:25" x14ac:dyDescent="0.3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</row>
    <row r="460" spans="1:25" x14ac:dyDescent="0.3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</row>
    <row r="461" spans="1:25" x14ac:dyDescent="0.3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</row>
    <row r="462" spans="1:25" x14ac:dyDescent="0.3">
      <c r="P462" s="41"/>
      <c r="Q462" s="41"/>
      <c r="R462" s="40"/>
      <c r="S462" s="40"/>
      <c r="T462" s="40"/>
      <c r="U462" s="41"/>
    </row>
    <row r="463" spans="1:25" x14ac:dyDescent="0.3">
      <c r="A463" s="42" t="s">
        <v>177</v>
      </c>
      <c r="B463" s="42"/>
      <c r="C463" s="42"/>
      <c r="D463" s="42"/>
      <c r="E463" s="42"/>
      <c r="F463" s="42"/>
      <c r="G463" s="42"/>
      <c r="H463" s="42"/>
      <c r="I463" s="42"/>
      <c r="N463" s="41"/>
      <c r="O463" s="41"/>
      <c r="P463" s="43"/>
      <c r="Q463" s="43"/>
      <c r="R463" s="40"/>
      <c r="S463" s="40"/>
      <c r="T463" s="40"/>
    </row>
    <row r="464" spans="1:25" x14ac:dyDescent="0.3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U464" s="40"/>
    </row>
    <row r="465" spans="1:21" x14ac:dyDescent="0.3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U465" s="40"/>
    </row>
  </sheetData>
  <sheetProtection formatCells="0" insertColumns="0" insertRows="0" deleteColumns="0" deleteRows="0"/>
  <mergeCells count="626">
    <mergeCell ref="G69:J70"/>
    <mergeCell ref="K69:L70"/>
    <mergeCell ref="L132:V132"/>
    <mergeCell ref="O101:P101"/>
    <mergeCell ref="G95:N96"/>
    <mergeCell ref="O95:P96"/>
    <mergeCell ref="G97:N97"/>
    <mergeCell ref="O97:P97"/>
    <mergeCell ref="G98:N98"/>
    <mergeCell ref="O98:P98"/>
    <mergeCell ref="G99:N99"/>
    <mergeCell ref="O99:P99"/>
    <mergeCell ref="Q54:R54"/>
    <mergeCell ref="Q55:R55"/>
    <mergeCell ref="Q56:R56"/>
    <mergeCell ref="Q98:R98"/>
    <mergeCell ref="Q99:R99"/>
    <mergeCell ref="Q100:R100"/>
    <mergeCell ref="Q101:R101"/>
    <mergeCell ref="Q95:R96"/>
    <mergeCell ref="Q97:R97"/>
    <mergeCell ref="M70:N70"/>
    <mergeCell ref="O270:P270"/>
    <mergeCell ref="M270:N270"/>
    <mergeCell ref="S390:U390"/>
    <mergeCell ref="P371:R371"/>
    <mergeCell ref="G26:J26"/>
    <mergeCell ref="O55:P55"/>
    <mergeCell ref="O56:P56"/>
    <mergeCell ref="G54:N54"/>
    <mergeCell ref="G55:N55"/>
    <mergeCell ref="G53:N53"/>
    <mergeCell ref="G56:N56"/>
    <mergeCell ref="O52:P52"/>
    <mergeCell ref="O53:P53"/>
    <mergeCell ref="O54:P54"/>
    <mergeCell ref="G52:N52"/>
    <mergeCell ref="Q50:R51"/>
    <mergeCell ref="Q52:R52"/>
    <mergeCell ref="Q53:R53"/>
    <mergeCell ref="M390:O390"/>
    <mergeCell ref="O70:P70"/>
    <mergeCell ref="Q70:R70"/>
    <mergeCell ref="G50:N51"/>
    <mergeCell ref="G202:J202"/>
    <mergeCell ref="G385:I385"/>
    <mergeCell ref="I269:J269"/>
    <mergeCell ref="G269:H269"/>
    <mergeCell ref="P385:R385"/>
    <mergeCell ref="S385:U385"/>
    <mergeCell ref="S387:U387"/>
    <mergeCell ref="P389:R389"/>
    <mergeCell ref="M388:O388"/>
    <mergeCell ref="M71:N71"/>
    <mergeCell ref="O71:P71"/>
    <mergeCell ref="Q71:R71"/>
    <mergeCell ref="U265:V265"/>
    <mergeCell ref="S265:T265"/>
    <mergeCell ref="S264:V264"/>
    <mergeCell ref="U268:V268"/>
    <mergeCell ref="S268:T268"/>
    <mergeCell ref="Q268:R268"/>
    <mergeCell ref="O268:P268"/>
    <mergeCell ref="M268:N268"/>
    <mergeCell ref="R349:S349"/>
    <mergeCell ref="M350:O350"/>
    <mergeCell ref="P350:Q350"/>
    <mergeCell ref="U270:V270"/>
    <mergeCell ref="K202:L202"/>
    <mergeCell ref="S270:T270"/>
    <mergeCell ref="Q270:R270"/>
    <mergeCell ref="B406:I406"/>
    <mergeCell ref="B405:I405"/>
    <mergeCell ref="O302:P302"/>
    <mergeCell ref="M302:N302"/>
    <mergeCell ref="U304:V304"/>
    <mergeCell ref="S376:U376"/>
    <mergeCell ref="S373:U373"/>
    <mergeCell ref="R352:S352"/>
    <mergeCell ref="P353:Q353"/>
    <mergeCell ref="R353:S353"/>
    <mergeCell ref="A356:Y363"/>
    <mergeCell ref="S375:U375"/>
    <mergeCell ref="A350:C350"/>
    <mergeCell ref="A367:U367"/>
    <mergeCell ref="T353:U353"/>
    <mergeCell ref="M349:O349"/>
    <mergeCell ref="P349:Q349"/>
    <mergeCell ref="C373:F373"/>
    <mergeCell ref="J375:L375"/>
    <mergeCell ref="G386:I386"/>
    <mergeCell ref="J386:L386"/>
    <mergeCell ref="J385:L385"/>
    <mergeCell ref="M385:O385"/>
    <mergeCell ref="P388:R388"/>
    <mergeCell ref="D243:F243"/>
    <mergeCell ref="G243:I243"/>
    <mergeCell ref="J243:L243"/>
    <mergeCell ref="M243:O243"/>
    <mergeCell ref="P243:R243"/>
    <mergeCell ref="C267:F267"/>
    <mergeCell ref="C268:F268"/>
    <mergeCell ref="J252:L252"/>
    <mergeCell ref="G247:R247"/>
    <mergeCell ref="D249:F249"/>
    <mergeCell ref="G249:I249"/>
    <mergeCell ref="J249:L249"/>
    <mergeCell ref="M249:O249"/>
    <mergeCell ref="P249:R249"/>
    <mergeCell ref="M248:O248"/>
    <mergeCell ref="D245:F245"/>
    <mergeCell ref="G245:I245"/>
    <mergeCell ref="J245:L245"/>
    <mergeCell ref="M245:O245"/>
    <mergeCell ref="K268:L268"/>
    <mergeCell ref="I268:J268"/>
    <mergeCell ref="G268:H268"/>
    <mergeCell ref="P242:R242"/>
    <mergeCell ref="G242:I242"/>
    <mergeCell ref="J242:L242"/>
    <mergeCell ref="M242:O242"/>
    <mergeCell ref="G252:I252"/>
    <mergeCell ref="U269:V269"/>
    <mergeCell ref="S269:T269"/>
    <mergeCell ref="Q269:R269"/>
    <mergeCell ref="O269:P269"/>
    <mergeCell ref="M269:N269"/>
    <mergeCell ref="U267:V267"/>
    <mergeCell ref="S267:T267"/>
    <mergeCell ref="Q267:R267"/>
    <mergeCell ref="O267:P267"/>
    <mergeCell ref="M267:N267"/>
    <mergeCell ref="K267:L267"/>
    <mergeCell ref="I267:J267"/>
    <mergeCell ref="G267:H267"/>
    <mergeCell ref="U266:V266"/>
    <mergeCell ref="S266:T266"/>
    <mergeCell ref="Q266:R266"/>
    <mergeCell ref="O266:P266"/>
    <mergeCell ref="M266:N266"/>
    <mergeCell ref="K266:L266"/>
    <mergeCell ref="C263:F265"/>
    <mergeCell ref="C266:F266"/>
    <mergeCell ref="O264:R264"/>
    <mergeCell ref="M265:N265"/>
    <mergeCell ref="O265:P265"/>
    <mergeCell ref="Q265:R265"/>
    <mergeCell ref="P248:R248"/>
    <mergeCell ref="P252:R252"/>
    <mergeCell ref="D250:F250"/>
    <mergeCell ref="G250:I250"/>
    <mergeCell ref="J250:L250"/>
    <mergeCell ref="M252:O252"/>
    <mergeCell ref="M250:O250"/>
    <mergeCell ref="M251:O251"/>
    <mergeCell ref="P250:R250"/>
    <mergeCell ref="P251:R251"/>
    <mergeCell ref="D252:F252"/>
    <mergeCell ref="G266:H266"/>
    <mergeCell ref="G264:J264"/>
    <mergeCell ref="G263:V263"/>
    <mergeCell ref="C272:F272"/>
    <mergeCell ref="C269:F269"/>
    <mergeCell ref="C271:F271"/>
    <mergeCell ref="K201:L201"/>
    <mergeCell ref="C139:K139"/>
    <mergeCell ref="C140:K140"/>
    <mergeCell ref="C141:K141"/>
    <mergeCell ref="C142:K142"/>
    <mergeCell ref="C143:K143"/>
    <mergeCell ref="C144:K144"/>
    <mergeCell ref="C145:K145"/>
    <mergeCell ref="I272:J272"/>
    <mergeCell ref="G265:H265"/>
    <mergeCell ref="I265:J265"/>
    <mergeCell ref="K265:L265"/>
    <mergeCell ref="D213:G213"/>
    <mergeCell ref="K213:M213"/>
    <mergeCell ref="D214:G214"/>
    <mergeCell ref="K214:M214"/>
    <mergeCell ref="D215:G215"/>
    <mergeCell ref="K215:M215"/>
    <mergeCell ref="H215:J215"/>
    <mergeCell ref="H214:J214"/>
    <mergeCell ref="D242:F242"/>
    <mergeCell ref="M386:O386"/>
    <mergeCell ref="P386:R386"/>
    <mergeCell ref="B407:I407"/>
    <mergeCell ref="B408:I408"/>
    <mergeCell ref="C388:F388"/>
    <mergeCell ref="G388:I388"/>
    <mergeCell ref="J388:L388"/>
    <mergeCell ref="M406:O406"/>
    <mergeCell ref="P406:R406"/>
    <mergeCell ref="A401:Y402"/>
    <mergeCell ref="J390:L390"/>
    <mergeCell ref="J389:L389"/>
    <mergeCell ref="P387:R387"/>
    <mergeCell ref="G387:I387"/>
    <mergeCell ref="J387:L387"/>
    <mergeCell ref="M387:O387"/>
    <mergeCell ref="C390:F390"/>
    <mergeCell ref="C386:F386"/>
    <mergeCell ref="S388:U388"/>
    <mergeCell ref="S389:U389"/>
    <mergeCell ref="S407:U407"/>
    <mergeCell ref="C387:F387"/>
    <mergeCell ref="P390:R390"/>
    <mergeCell ref="M389:O389"/>
    <mergeCell ref="C372:F372"/>
    <mergeCell ref="F351:G351"/>
    <mergeCell ref="A348:C348"/>
    <mergeCell ref="C370:F371"/>
    <mergeCell ref="D346:E347"/>
    <mergeCell ref="K271:L271"/>
    <mergeCell ref="D319:E319"/>
    <mergeCell ref="F346:G347"/>
    <mergeCell ref="A349:C349"/>
    <mergeCell ref="K272:L272"/>
    <mergeCell ref="C298:F298"/>
    <mergeCell ref="C299:F299"/>
    <mergeCell ref="C300:F300"/>
    <mergeCell ref="C301:F301"/>
    <mergeCell ref="C302:F302"/>
    <mergeCell ref="C303:F303"/>
    <mergeCell ref="C304:F304"/>
    <mergeCell ref="A306:Y306"/>
    <mergeCell ref="A365:Y365"/>
    <mergeCell ref="R350:S350"/>
    <mergeCell ref="T350:U350"/>
    <mergeCell ref="T351:U351"/>
    <mergeCell ref="T352:U352"/>
    <mergeCell ref="J371:L371"/>
    <mergeCell ref="P373:R373"/>
    <mergeCell ref="M384:O384"/>
    <mergeCell ref="J384:L384"/>
    <mergeCell ref="S384:U384"/>
    <mergeCell ref="C374:F374"/>
    <mergeCell ref="G374:I374"/>
    <mergeCell ref="P383:R383"/>
    <mergeCell ref="C376:F376"/>
    <mergeCell ref="C377:F377"/>
    <mergeCell ref="G377:I377"/>
    <mergeCell ref="G373:I373"/>
    <mergeCell ref="M375:O375"/>
    <mergeCell ref="M373:O373"/>
    <mergeCell ref="J376:L376"/>
    <mergeCell ref="M376:O376"/>
    <mergeCell ref="P384:R384"/>
    <mergeCell ref="P377:R377"/>
    <mergeCell ref="P376:R376"/>
    <mergeCell ref="P375:R375"/>
    <mergeCell ref="G384:I384"/>
    <mergeCell ref="T349:U349"/>
    <mergeCell ref="S371:U371"/>
    <mergeCell ref="S374:U374"/>
    <mergeCell ref="S378:U378"/>
    <mergeCell ref="J372:L372"/>
    <mergeCell ref="S377:U377"/>
    <mergeCell ref="P374:R374"/>
    <mergeCell ref="P352:Q352"/>
    <mergeCell ref="P348:Q348"/>
    <mergeCell ref="M348:O348"/>
    <mergeCell ref="T348:U348"/>
    <mergeCell ref="P354:Q354"/>
    <mergeCell ref="R354:S354"/>
    <mergeCell ref="T354:U354"/>
    <mergeCell ref="R348:S348"/>
    <mergeCell ref="G370:U370"/>
    <mergeCell ref="M372:O372"/>
    <mergeCell ref="P372:R372"/>
    <mergeCell ref="S372:U372"/>
    <mergeCell ref="G371:I371"/>
    <mergeCell ref="P351:Q351"/>
    <mergeCell ref="R351:S351"/>
    <mergeCell ref="M371:O371"/>
    <mergeCell ref="P378:R378"/>
    <mergeCell ref="C385:F385"/>
    <mergeCell ref="M352:O352"/>
    <mergeCell ref="M351:O351"/>
    <mergeCell ref="A353:C353"/>
    <mergeCell ref="A352:C352"/>
    <mergeCell ref="A351:C351"/>
    <mergeCell ref="A354:C354"/>
    <mergeCell ref="G372:I372"/>
    <mergeCell ref="G376:I376"/>
    <mergeCell ref="J373:L373"/>
    <mergeCell ref="M374:O374"/>
    <mergeCell ref="G378:I378"/>
    <mergeCell ref="J378:L378"/>
    <mergeCell ref="M378:O378"/>
    <mergeCell ref="G375:I375"/>
    <mergeCell ref="M353:O353"/>
    <mergeCell ref="C384:F384"/>
    <mergeCell ref="G382:U382"/>
    <mergeCell ref="G383:I383"/>
    <mergeCell ref="J383:L383"/>
    <mergeCell ref="M383:O383"/>
    <mergeCell ref="J374:L374"/>
    <mergeCell ref="C375:F375"/>
    <mergeCell ref="S383:U383"/>
    <mergeCell ref="F353:G353"/>
    <mergeCell ref="D350:E350"/>
    <mergeCell ref="G190:J190"/>
    <mergeCell ref="O26:P26"/>
    <mergeCell ref="Q26:R26"/>
    <mergeCell ref="K26:L26"/>
    <mergeCell ref="A18:U20"/>
    <mergeCell ref="G71:J71"/>
    <mergeCell ref="K71:L71"/>
    <mergeCell ref="G101:N101"/>
    <mergeCell ref="G196:J196"/>
    <mergeCell ref="K196:L196"/>
    <mergeCell ref="G100:N100"/>
    <mergeCell ref="O100:P100"/>
    <mergeCell ref="C133:K133"/>
    <mergeCell ref="C134:K134"/>
    <mergeCell ref="C135:K135"/>
    <mergeCell ref="C136:K136"/>
    <mergeCell ref="C137:K137"/>
    <mergeCell ref="C138:K138"/>
    <mergeCell ref="N174:P174"/>
    <mergeCell ref="L175:M175"/>
    <mergeCell ref="N175:P175"/>
    <mergeCell ref="D175:K175"/>
    <mergeCell ref="O297:P297"/>
    <mergeCell ref="Q297:R297"/>
    <mergeCell ref="M346:O347"/>
    <mergeCell ref="D354:E354"/>
    <mergeCell ref="F354:G354"/>
    <mergeCell ref="H354:I354"/>
    <mergeCell ref="M354:O354"/>
    <mergeCell ref="A346:C347"/>
    <mergeCell ref="G270:H270"/>
    <mergeCell ref="I270:J270"/>
    <mergeCell ref="K270:L270"/>
    <mergeCell ref="H349:I349"/>
    <mergeCell ref="H350:I350"/>
    <mergeCell ref="H351:I351"/>
    <mergeCell ref="H352:I352"/>
    <mergeCell ref="H353:I353"/>
    <mergeCell ref="A345:I345"/>
    <mergeCell ref="D351:E351"/>
    <mergeCell ref="D349:E349"/>
    <mergeCell ref="F349:G349"/>
    <mergeCell ref="D352:E352"/>
    <mergeCell ref="F352:G352"/>
    <mergeCell ref="F350:G350"/>
    <mergeCell ref="D353:E353"/>
    <mergeCell ref="C295:F297"/>
    <mergeCell ref="I266:J266"/>
    <mergeCell ref="K269:L269"/>
    <mergeCell ref="A341:U341"/>
    <mergeCell ref="G296:J296"/>
    <mergeCell ref="K296:N296"/>
    <mergeCell ref="I303:J303"/>
    <mergeCell ref="K297:L297"/>
    <mergeCell ref="K298:L298"/>
    <mergeCell ref="K299:L299"/>
    <mergeCell ref="K301:L301"/>
    <mergeCell ref="I297:J297"/>
    <mergeCell ref="I299:J299"/>
    <mergeCell ref="S298:T298"/>
    <mergeCell ref="U298:V298"/>
    <mergeCell ref="I301:J301"/>
    <mergeCell ref="G297:H297"/>
    <mergeCell ref="G298:H298"/>
    <mergeCell ref="K302:L302"/>
    <mergeCell ref="S304:T304"/>
    <mergeCell ref="S299:T299"/>
    <mergeCell ref="A331:Y338"/>
    <mergeCell ref="M299:N299"/>
    <mergeCell ref="M300:N300"/>
    <mergeCell ref="O296:R296"/>
    <mergeCell ref="O298:P298"/>
    <mergeCell ref="Q298:R298"/>
    <mergeCell ref="K303:L303"/>
    <mergeCell ref="A260:U260"/>
    <mergeCell ref="M303:N303"/>
    <mergeCell ref="G295:V295"/>
    <mergeCell ref="S296:V296"/>
    <mergeCell ref="S297:T297"/>
    <mergeCell ref="U297:V297"/>
    <mergeCell ref="K264:N264"/>
    <mergeCell ref="M297:N297"/>
    <mergeCell ref="U272:V272"/>
    <mergeCell ref="S272:T272"/>
    <mergeCell ref="D284:E284"/>
    <mergeCell ref="G272:H272"/>
    <mergeCell ref="M272:N272"/>
    <mergeCell ref="G302:H302"/>
    <mergeCell ref="I302:J302"/>
    <mergeCell ref="I298:J298"/>
    <mergeCell ref="I300:J300"/>
    <mergeCell ref="U271:V271"/>
    <mergeCell ref="S271:T271"/>
    <mergeCell ref="G271:H271"/>
    <mergeCell ref="U299:V299"/>
    <mergeCell ref="S300:T300"/>
    <mergeCell ref="U300:V300"/>
    <mergeCell ref="U302:V302"/>
    <mergeCell ref="S302:T302"/>
    <mergeCell ref="U301:V301"/>
    <mergeCell ref="S301:T301"/>
    <mergeCell ref="V409:X409"/>
    <mergeCell ref="B409:I409"/>
    <mergeCell ref="S386:U386"/>
    <mergeCell ref="S406:U406"/>
    <mergeCell ref="U303:V303"/>
    <mergeCell ref="S303:T303"/>
    <mergeCell ref="Q304:R304"/>
    <mergeCell ref="G304:H304"/>
    <mergeCell ref="M345:U345"/>
    <mergeCell ref="T346:U347"/>
    <mergeCell ref="P346:Q347"/>
    <mergeCell ref="R346:S347"/>
    <mergeCell ref="D348:E348"/>
    <mergeCell ref="F348:G348"/>
    <mergeCell ref="H346:I347"/>
    <mergeCell ref="H348:I348"/>
    <mergeCell ref="G299:H299"/>
    <mergeCell ref="M410:O410"/>
    <mergeCell ref="P410:R410"/>
    <mergeCell ref="J405:L405"/>
    <mergeCell ref="V407:X407"/>
    <mergeCell ref="J408:L408"/>
    <mergeCell ref="S408:U408"/>
    <mergeCell ref="V410:X410"/>
    <mergeCell ref="J409:L409"/>
    <mergeCell ref="M409:O409"/>
    <mergeCell ref="P409:R409"/>
    <mergeCell ref="S409:U409"/>
    <mergeCell ref="M405:O405"/>
    <mergeCell ref="P407:R407"/>
    <mergeCell ref="M408:O408"/>
    <mergeCell ref="P408:R408"/>
    <mergeCell ref="V408:X408"/>
    <mergeCell ref="V405:X405"/>
    <mergeCell ref="J406:L406"/>
    <mergeCell ref="S405:U405"/>
    <mergeCell ref="V406:X406"/>
    <mergeCell ref="S410:U410"/>
    <mergeCell ref="J410:L410"/>
    <mergeCell ref="J411:L411"/>
    <mergeCell ref="M411:O411"/>
    <mergeCell ref="S411:U411"/>
    <mergeCell ref="B411:I411"/>
    <mergeCell ref="M22:R22"/>
    <mergeCell ref="M23:N23"/>
    <mergeCell ref="K25:L25"/>
    <mergeCell ref="G25:J25"/>
    <mergeCell ref="G24:J24"/>
    <mergeCell ref="G22:J23"/>
    <mergeCell ref="K74:L74"/>
    <mergeCell ref="O74:P74"/>
    <mergeCell ref="Q74:R74"/>
    <mergeCell ref="M74:N74"/>
    <mergeCell ref="G72:J72"/>
    <mergeCell ref="K72:L72"/>
    <mergeCell ref="M72:N72"/>
    <mergeCell ref="O72:P72"/>
    <mergeCell ref="Q72:R72"/>
    <mergeCell ref="G73:J73"/>
    <mergeCell ref="K73:L73"/>
    <mergeCell ref="M73:N73"/>
    <mergeCell ref="Q73:R73"/>
    <mergeCell ref="O73:P73"/>
    <mergeCell ref="O272:P272"/>
    <mergeCell ref="Q272:R272"/>
    <mergeCell ref="I271:J271"/>
    <mergeCell ref="M271:N271"/>
    <mergeCell ref="O271:P271"/>
    <mergeCell ref="Q271:R271"/>
    <mergeCell ref="L142:M142"/>
    <mergeCell ref="L143:M143"/>
    <mergeCell ref="L144:M144"/>
    <mergeCell ref="L145:M145"/>
    <mergeCell ref="L146:M146"/>
    <mergeCell ref="L147:M147"/>
    <mergeCell ref="L148:M148"/>
    <mergeCell ref="K199:L199"/>
    <mergeCell ref="G200:J200"/>
    <mergeCell ref="K200:L200"/>
    <mergeCell ref="A188:U188"/>
    <mergeCell ref="K191:L191"/>
    <mergeCell ref="K192:L192"/>
    <mergeCell ref="D174:K174"/>
    <mergeCell ref="K195:L195"/>
    <mergeCell ref="K194:L194"/>
    <mergeCell ref="L149:M149"/>
    <mergeCell ref="C270:F270"/>
    <mergeCell ref="I304:J304"/>
    <mergeCell ref="K304:L304"/>
    <mergeCell ref="M304:N304"/>
    <mergeCell ref="O304:P304"/>
    <mergeCell ref="Q302:R302"/>
    <mergeCell ref="M298:N298"/>
    <mergeCell ref="G300:H300"/>
    <mergeCell ref="G301:H301"/>
    <mergeCell ref="G303:H303"/>
    <mergeCell ref="Q299:R299"/>
    <mergeCell ref="O300:P300"/>
    <mergeCell ref="Q300:R300"/>
    <mergeCell ref="O301:P301"/>
    <mergeCell ref="Q301:R301"/>
    <mergeCell ref="O303:P303"/>
    <mergeCell ref="Q303:R303"/>
    <mergeCell ref="O299:P299"/>
    <mergeCell ref="M301:N301"/>
    <mergeCell ref="D251:F251"/>
    <mergeCell ref="G251:I251"/>
    <mergeCell ref="J251:L251"/>
    <mergeCell ref="D244:F244"/>
    <mergeCell ref="G244:I244"/>
    <mergeCell ref="J244:L244"/>
    <mergeCell ref="A255:Y256"/>
    <mergeCell ref="A447:Y461"/>
    <mergeCell ref="V411:X411"/>
    <mergeCell ref="P411:R411"/>
    <mergeCell ref="J407:L407"/>
    <mergeCell ref="M407:O407"/>
    <mergeCell ref="J377:L377"/>
    <mergeCell ref="M377:O377"/>
    <mergeCell ref="C389:F389"/>
    <mergeCell ref="G389:I389"/>
    <mergeCell ref="G390:I390"/>
    <mergeCell ref="C378:F378"/>
    <mergeCell ref="C382:F383"/>
    <mergeCell ref="P405:R405"/>
    <mergeCell ref="B410:I410"/>
    <mergeCell ref="M244:O244"/>
    <mergeCell ref="P244:R244"/>
    <mergeCell ref="K300:L300"/>
    <mergeCell ref="K193:L193"/>
    <mergeCell ref="K190:L190"/>
    <mergeCell ref="C149:K149"/>
    <mergeCell ref="L174:M174"/>
    <mergeCell ref="Q175:S175"/>
    <mergeCell ref="G198:J198"/>
    <mergeCell ref="G197:J197"/>
    <mergeCell ref="G195:J195"/>
    <mergeCell ref="G194:J194"/>
    <mergeCell ref="G193:J193"/>
    <mergeCell ref="G192:J192"/>
    <mergeCell ref="K203:L203"/>
    <mergeCell ref="G199:J199"/>
    <mergeCell ref="V147:W147"/>
    <mergeCell ref="V148:W148"/>
    <mergeCell ref="P245:R245"/>
    <mergeCell ref="D247:F248"/>
    <mergeCell ref="G248:I248"/>
    <mergeCell ref="J248:L248"/>
    <mergeCell ref="H213:J213"/>
    <mergeCell ref="G201:J201"/>
    <mergeCell ref="D217:G217"/>
    <mergeCell ref="K217:M217"/>
    <mergeCell ref="H216:J216"/>
    <mergeCell ref="H217:J217"/>
    <mergeCell ref="D240:F241"/>
    <mergeCell ref="G240:R240"/>
    <mergeCell ref="G241:I241"/>
    <mergeCell ref="J241:L241"/>
    <mergeCell ref="M241:O241"/>
    <mergeCell ref="P241:R241"/>
    <mergeCell ref="D216:G216"/>
    <mergeCell ref="K216:M216"/>
    <mergeCell ref="A233:Y236"/>
    <mergeCell ref="G191:J191"/>
    <mergeCell ref="M26:N26"/>
    <mergeCell ref="M25:N25"/>
    <mergeCell ref="O25:P25"/>
    <mergeCell ref="G74:J74"/>
    <mergeCell ref="V141:W141"/>
    <mergeCell ref="V134:W134"/>
    <mergeCell ref="V135:W135"/>
    <mergeCell ref="V136:W136"/>
    <mergeCell ref="V137:W137"/>
    <mergeCell ref="V138:W138"/>
    <mergeCell ref="V139:W139"/>
    <mergeCell ref="V140:W140"/>
    <mergeCell ref="L141:M141"/>
    <mergeCell ref="L135:M135"/>
    <mergeCell ref="K27:L27"/>
    <mergeCell ref="M27:N27"/>
    <mergeCell ref="O27:P27"/>
    <mergeCell ref="Q27:R27"/>
    <mergeCell ref="G27:J27"/>
    <mergeCell ref="L138:M138"/>
    <mergeCell ref="L139:M139"/>
    <mergeCell ref="L140:M140"/>
    <mergeCell ref="O50:P51"/>
    <mergeCell ref="M69:R69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A104:X121"/>
    <mergeCell ref="A177:X186"/>
    <mergeCell ref="A205:Y208"/>
    <mergeCell ref="A393:Y398"/>
    <mergeCell ref="A431:Y441"/>
    <mergeCell ref="C148:K148"/>
    <mergeCell ref="L136:M136"/>
    <mergeCell ref="L137:M137"/>
    <mergeCell ref="V133:W133"/>
    <mergeCell ref="L133:M133"/>
    <mergeCell ref="L134:M134"/>
    <mergeCell ref="A130:U131"/>
    <mergeCell ref="V142:W142"/>
    <mergeCell ref="V143:W143"/>
    <mergeCell ref="V144:W144"/>
    <mergeCell ref="V145:W145"/>
    <mergeCell ref="C147:K147"/>
    <mergeCell ref="Q174:S174"/>
    <mergeCell ref="K198:L198"/>
    <mergeCell ref="K197:L197"/>
    <mergeCell ref="C146:K146"/>
    <mergeCell ref="V149:W149"/>
    <mergeCell ref="V146:W146"/>
    <mergeCell ref="G203:J203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>
      <selection activeCell="F12" sqref="F12"/>
    </sheetView>
  </sheetViews>
  <sheetFormatPr defaultRowHeight="14.4" x14ac:dyDescent="0.3"/>
  <cols>
    <col min="1" max="1" width="8.5546875" bestFit="1" customWidth="1"/>
    <col min="2" max="2" width="11.5546875" bestFit="1" customWidth="1"/>
    <col min="3" max="3" width="24.5546875" bestFit="1" customWidth="1"/>
    <col min="4" max="4" width="5.33203125" bestFit="1" customWidth="1"/>
  </cols>
  <sheetData>
    <row r="1" spans="1:4" x14ac:dyDescent="0.3">
      <c r="A1" t="s">
        <v>100</v>
      </c>
      <c r="B1" t="s">
        <v>118</v>
      </c>
      <c r="C1" t="s">
        <v>110</v>
      </c>
      <c r="D1" t="s">
        <v>95</v>
      </c>
    </row>
    <row r="2" spans="1:4" x14ac:dyDescent="0.3">
      <c r="A2">
        <v>0</v>
      </c>
      <c r="B2" t="s">
        <v>88</v>
      </c>
      <c r="C2" t="s">
        <v>65</v>
      </c>
      <c r="D2">
        <v>1</v>
      </c>
    </row>
    <row r="3" spans="1:4" x14ac:dyDescent="0.3">
      <c r="A3">
        <v>0</v>
      </c>
      <c r="B3" t="s">
        <v>88</v>
      </c>
      <c r="C3" t="s">
        <v>90</v>
      </c>
      <c r="D3">
        <v>2</v>
      </c>
    </row>
    <row r="4" spans="1:4" x14ac:dyDescent="0.3">
      <c r="A4">
        <v>0</v>
      </c>
      <c r="B4" t="s">
        <v>88</v>
      </c>
      <c r="C4" t="s">
        <v>64</v>
      </c>
      <c r="D4">
        <v>3</v>
      </c>
    </row>
    <row r="5" spans="1:4" x14ac:dyDescent="0.3">
      <c r="A5">
        <v>0</v>
      </c>
      <c r="B5" t="s">
        <v>88</v>
      </c>
      <c r="C5" t="s">
        <v>89</v>
      </c>
      <c r="D5">
        <v>4</v>
      </c>
    </row>
    <row r="6" spans="1:4" x14ac:dyDescent="0.3">
      <c r="A6">
        <v>2081</v>
      </c>
      <c r="B6" t="s">
        <v>51</v>
      </c>
      <c r="C6" t="s">
        <v>65</v>
      </c>
      <c r="D6">
        <v>1</v>
      </c>
    </row>
    <row r="7" spans="1:4" x14ac:dyDescent="0.3">
      <c r="A7">
        <v>14</v>
      </c>
      <c r="B7" t="s">
        <v>51</v>
      </c>
      <c r="C7" t="s">
        <v>90</v>
      </c>
      <c r="D7">
        <v>2</v>
      </c>
    </row>
    <row r="8" spans="1:4" x14ac:dyDescent="0.3">
      <c r="A8">
        <v>0</v>
      </c>
      <c r="B8" t="s">
        <v>51</v>
      </c>
      <c r="C8" t="s">
        <v>64</v>
      </c>
      <c r="D8">
        <v>3</v>
      </c>
    </row>
    <row r="9" spans="1:4" x14ac:dyDescent="0.3">
      <c r="A9">
        <v>3</v>
      </c>
      <c r="B9" t="s">
        <v>51</v>
      </c>
      <c r="C9" t="s">
        <v>89</v>
      </c>
      <c r="D9">
        <v>4</v>
      </c>
    </row>
    <row r="10" spans="1:4" x14ac:dyDescent="0.3">
      <c r="A10">
        <v>731</v>
      </c>
      <c r="B10" t="s">
        <v>52</v>
      </c>
      <c r="C10" t="s">
        <v>65</v>
      </c>
      <c r="D10">
        <v>1</v>
      </c>
    </row>
    <row r="11" spans="1:4" x14ac:dyDescent="0.3">
      <c r="A11">
        <v>2</v>
      </c>
      <c r="B11" t="s">
        <v>52</v>
      </c>
      <c r="C11" t="s">
        <v>90</v>
      </c>
      <c r="D11">
        <v>2</v>
      </c>
    </row>
    <row r="12" spans="1:4" x14ac:dyDescent="0.3">
      <c r="A12">
        <v>10</v>
      </c>
      <c r="B12" t="s">
        <v>52</v>
      </c>
      <c r="C12" t="s">
        <v>64</v>
      </c>
      <c r="D12">
        <v>3</v>
      </c>
    </row>
    <row r="13" spans="1:4" x14ac:dyDescent="0.3">
      <c r="A13">
        <v>1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4.4" x14ac:dyDescent="0.3"/>
  <cols>
    <col min="1" max="1" width="5.33203125" bestFit="1" customWidth="1"/>
    <col min="2" max="2" width="14.5546875" bestFit="1" customWidth="1"/>
    <col min="3" max="3" width="17.44140625" bestFit="1" customWidth="1"/>
    <col min="4" max="4" width="23.6640625" bestFit="1" customWidth="1"/>
    <col min="5" max="5" width="19.109375" bestFit="1" customWidth="1"/>
    <col min="6" max="6" width="13.33203125" bestFit="1" customWidth="1"/>
    <col min="7" max="7" width="13.109375" bestFit="1" customWidth="1"/>
  </cols>
  <sheetData>
    <row r="1" spans="1:7" x14ac:dyDescent="0.3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">
      <c r="A2">
        <v>1</v>
      </c>
      <c r="B2" t="s">
        <v>123</v>
      </c>
      <c r="C2">
        <v>1</v>
      </c>
      <c r="D2">
        <v>7</v>
      </c>
      <c r="E2">
        <v>0</v>
      </c>
      <c r="F2">
        <v>101</v>
      </c>
      <c r="G2">
        <v>108</v>
      </c>
    </row>
    <row r="3" spans="1:7" x14ac:dyDescent="0.3">
      <c r="A3">
        <v>2</v>
      </c>
      <c r="B3" t="s">
        <v>122</v>
      </c>
      <c r="C3">
        <v>0</v>
      </c>
      <c r="D3">
        <v>2</v>
      </c>
      <c r="E3">
        <v>0</v>
      </c>
      <c r="F3">
        <v>40</v>
      </c>
      <c r="G3">
        <v>6</v>
      </c>
    </row>
    <row r="4" spans="1:7" x14ac:dyDescent="0.3">
      <c r="A4">
        <v>3</v>
      </c>
      <c r="B4" t="s">
        <v>156</v>
      </c>
      <c r="C4">
        <v>2</v>
      </c>
      <c r="D4">
        <v>0</v>
      </c>
      <c r="E4">
        <v>0</v>
      </c>
      <c r="F4">
        <v>3</v>
      </c>
      <c r="G4">
        <v>8</v>
      </c>
    </row>
    <row r="5" spans="1:7" x14ac:dyDescent="0.3">
      <c r="A5">
        <v>4</v>
      </c>
      <c r="B5" t="s">
        <v>135</v>
      </c>
      <c r="C5">
        <v>2</v>
      </c>
      <c r="D5">
        <v>0</v>
      </c>
      <c r="E5">
        <v>0</v>
      </c>
      <c r="F5">
        <v>9</v>
      </c>
      <c r="G5">
        <v>0</v>
      </c>
    </row>
    <row r="6" spans="1:7" x14ac:dyDescent="0.3">
      <c r="A6">
        <v>5</v>
      </c>
      <c r="B6" t="s">
        <v>137</v>
      </c>
      <c r="C6">
        <v>0</v>
      </c>
      <c r="D6">
        <v>0</v>
      </c>
      <c r="E6">
        <v>0</v>
      </c>
      <c r="F6">
        <v>5</v>
      </c>
      <c r="G6">
        <v>5</v>
      </c>
    </row>
    <row r="7" spans="1:7" x14ac:dyDescent="0.3">
      <c r="A7">
        <v>6</v>
      </c>
      <c r="B7" t="s">
        <v>102</v>
      </c>
      <c r="C7">
        <v>0</v>
      </c>
      <c r="D7">
        <v>1</v>
      </c>
      <c r="E7">
        <v>0</v>
      </c>
      <c r="F7">
        <v>24</v>
      </c>
      <c r="G7">
        <v>21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4.4" x14ac:dyDescent="0.3"/>
  <cols>
    <col min="1" max="1" width="5.33203125" bestFit="1" customWidth="1"/>
    <col min="2" max="2" width="14.5546875" bestFit="1" customWidth="1"/>
    <col min="3" max="3" width="17.44140625" bestFit="1" customWidth="1"/>
    <col min="4" max="4" width="23.6640625" bestFit="1" customWidth="1"/>
    <col min="5" max="5" width="19.109375" bestFit="1" customWidth="1"/>
    <col min="6" max="6" width="13.33203125" bestFit="1" customWidth="1"/>
    <col min="7" max="7" width="13.109375" bestFit="1" customWidth="1"/>
  </cols>
  <sheetData>
    <row r="1" spans="1:7" x14ac:dyDescent="0.3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">
      <c r="A2">
        <v>1</v>
      </c>
      <c r="B2" t="s">
        <v>123</v>
      </c>
      <c r="C2">
        <v>7</v>
      </c>
      <c r="D2">
        <v>9</v>
      </c>
      <c r="E2">
        <v>0</v>
      </c>
      <c r="F2">
        <v>160</v>
      </c>
      <c r="G2">
        <v>335</v>
      </c>
    </row>
    <row r="3" spans="1:7" x14ac:dyDescent="0.3">
      <c r="A3">
        <v>2</v>
      </c>
      <c r="B3" t="s">
        <v>122</v>
      </c>
      <c r="C3">
        <v>0</v>
      </c>
      <c r="D3">
        <v>4</v>
      </c>
      <c r="E3">
        <v>0</v>
      </c>
      <c r="F3">
        <v>80</v>
      </c>
      <c r="G3">
        <v>11</v>
      </c>
    </row>
    <row r="4" spans="1:7" x14ac:dyDescent="0.3">
      <c r="A4">
        <v>3</v>
      </c>
      <c r="B4" t="s">
        <v>137</v>
      </c>
      <c r="C4">
        <v>1</v>
      </c>
      <c r="D4">
        <v>11</v>
      </c>
      <c r="E4">
        <v>0</v>
      </c>
      <c r="F4">
        <v>5</v>
      </c>
      <c r="G4">
        <v>10</v>
      </c>
    </row>
    <row r="5" spans="1:7" x14ac:dyDescent="0.3">
      <c r="A5">
        <v>4</v>
      </c>
      <c r="B5" t="s">
        <v>156</v>
      </c>
      <c r="C5">
        <v>5</v>
      </c>
      <c r="D5">
        <v>0</v>
      </c>
      <c r="E5">
        <v>0</v>
      </c>
      <c r="F5">
        <v>8</v>
      </c>
      <c r="G5">
        <v>8</v>
      </c>
    </row>
    <row r="6" spans="1:7" x14ac:dyDescent="0.3">
      <c r="A6">
        <v>5</v>
      </c>
      <c r="B6" t="s">
        <v>159</v>
      </c>
      <c r="C6">
        <v>0</v>
      </c>
      <c r="D6">
        <v>0</v>
      </c>
      <c r="E6">
        <v>0</v>
      </c>
      <c r="F6">
        <v>15</v>
      </c>
      <c r="G6">
        <v>5</v>
      </c>
    </row>
    <row r="7" spans="1:7" x14ac:dyDescent="0.3">
      <c r="A7">
        <v>6</v>
      </c>
      <c r="B7" t="s">
        <v>102</v>
      </c>
      <c r="C7">
        <v>7</v>
      </c>
      <c r="D7">
        <v>7</v>
      </c>
      <c r="E7">
        <v>0</v>
      </c>
      <c r="F7">
        <v>51</v>
      </c>
      <c r="G7">
        <v>41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4.4" x14ac:dyDescent="0.3"/>
  <cols>
    <col min="1" max="1" width="7.33203125" bestFit="1" customWidth="1"/>
    <col min="2" max="2" width="26.6640625" bestFit="1" customWidth="1"/>
    <col min="3" max="3" width="21.109375" bestFit="1" customWidth="1"/>
  </cols>
  <sheetData>
    <row r="1" spans="1:3" x14ac:dyDescent="0.3">
      <c r="A1" t="s">
        <v>106</v>
      </c>
      <c r="B1" t="s">
        <v>9</v>
      </c>
      <c r="C1" t="s">
        <v>107</v>
      </c>
    </row>
    <row r="2" spans="1:3" x14ac:dyDescent="0.3">
      <c r="A2">
        <v>1350</v>
      </c>
      <c r="B2" t="s">
        <v>108</v>
      </c>
      <c r="C2" t="s">
        <v>160</v>
      </c>
    </row>
    <row r="3" spans="1:3" x14ac:dyDescent="0.3">
      <c r="A3">
        <v>1333</v>
      </c>
      <c r="B3" t="s">
        <v>108</v>
      </c>
      <c r="C3" t="s">
        <v>161</v>
      </c>
    </row>
    <row r="4" spans="1:3" x14ac:dyDescent="0.3">
      <c r="A4">
        <v>1301</v>
      </c>
      <c r="B4" t="s">
        <v>108</v>
      </c>
      <c r="C4" t="s">
        <v>162</v>
      </c>
    </row>
    <row r="5" spans="1:3" x14ac:dyDescent="0.3">
      <c r="A5">
        <v>1290</v>
      </c>
      <c r="B5" t="s">
        <v>108</v>
      </c>
      <c r="C5" t="s">
        <v>163</v>
      </c>
    </row>
    <row r="6" spans="1:3" x14ac:dyDescent="0.3">
      <c r="A6">
        <v>1261</v>
      </c>
      <c r="B6" t="s">
        <v>108</v>
      </c>
      <c r="C6" t="s">
        <v>164</v>
      </c>
    </row>
    <row r="7" spans="1:3" x14ac:dyDescent="0.3">
      <c r="A7">
        <v>1771</v>
      </c>
      <c r="B7" t="s">
        <v>5</v>
      </c>
      <c r="C7" t="s">
        <v>160</v>
      </c>
    </row>
    <row r="8" spans="1:3" x14ac:dyDescent="0.3">
      <c r="A8">
        <v>1783</v>
      </c>
      <c r="B8" t="s">
        <v>5</v>
      </c>
      <c r="C8" t="s">
        <v>161</v>
      </c>
    </row>
    <row r="9" spans="1:3" x14ac:dyDescent="0.3">
      <c r="A9">
        <v>1784</v>
      </c>
      <c r="B9" t="s">
        <v>5</v>
      </c>
      <c r="C9" t="s">
        <v>162</v>
      </c>
    </row>
    <row r="10" spans="1:3" x14ac:dyDescent="0.3">
      <c r="A10">
        <v>1791</v>
      </c>
      <c r="B10" t="s">
        <v>5</v>
      </c>
      <c r="C10" t="s">
        <v>163</v>
      </c>
    </row>
    <row r="11" spans="1:3" x14ac:dyDescent="0.3">
      <c r="A11">
        <v>1791</v>
      </c>
      <c r="B11" t="s">
        <v>5</v>
      </c>
      <c r="C11" t="s">
        <v>164</v>
      </c>
    </row>
    <row r="12" spans="1:3" x14ac:dyDescent="0.3">
      <c r="A12">
        <v>67</v>
      </c>
      <c r="B12" t="s">
        <v>6</v>
      </c>
      <c r="C12" t="s">
        <v>160</v>
      </c>
    </row>
    <row r="13" spans="1:3" x14ac:dyDescent="0.3">
      <c r="A13">
        <v>51</v>
      </c>
      <c r="B13" t="s">
        <v>6</v>
      </c>
      <c r="C13" t="s">
        <v>161</v>
      </c>
    </row>
    <row r="14" spans="1:3" x14ac:dyDescent="0.3">
      <c r="A14">
        <v>49</v>
      </c>
      <c r="B14" t="s">
        <v>6</v>
      </c>
      <c r="C14" t="s">
        <v>162</v>
      </c>
    </row>
    <row r="15" spans="1:3" x14ac:dyDescent="0.3">
      <c r="A15">
        <v>29</v>
      </c>
      <c r="B15" t="s">
        <v>6</v>
      </c>
      <c r="C15" t="s">
        <v>163</v>
      </c>
    </row>
    <row r="16" spans="1:3" x14ac:dyDescent="0.3">
      <c r="A16">
        <v>61</v>
      </c>
      <c r="B16" t="s">
        <v>6</v>
      </c>
      <c r="C16" t="s">
        <v>164</v>
      </c>
    </row>
    <row r="17" spans="1:3" x14ac:dyDescent="0.3">
      <c r="A17">
        <v>71</v>
      </c>
      <c r="B17" t="s">
        <v>7</v>
      </c>
      <c r="C17" t="s">
        <v>160</v>
      </c>
    </row>
    <row r="18" spans="1:3" x14ac:dyDescent="0.3">
      <c r="A18">
        <v>79</v>
      </c>
      <c r="B18" t="s">
        <v>7</v>
      </c>
      <c r="C18" t="s">
        <v>161</v>
      </c>
    </row>
    <row r="19" spans="1:3" x14ac:dyDescent="0.3">
      <c r="A19">
        <v>50</v>
      </c>
      <c r="B19" t="s">
        <v>7</v>
      </c>
      <c r="C19" t="s">
        <v>162</v>
      </c>
    </row>
    <row r="20" spans="1:3" x14ac:dyDescent="0.3">
      <c r="A20">
        <v>63</v>
      </c>
      <c r="B20" t="s">
        <v>7</v>
      </c>
      <c r="C20" t="s">
        <v>163</v>
      </c>
    </row>
    <row r="21" spans="1:3" x14ac:dyDescent="0.3">
      <c r="A21" s="2">
        <v>52</v>
      </c>
      <c r="B21" s="2" t="s">
        <v>7</v>
      </c>
      <c r="C21" s="2" t="s">
        <v>164</v>
      </c>
    </row>
    <row r="22" spans="1:3" x14ac:dyDescent="0.3">
      <c r="A22" s="2">
        <v>3</v>
      </c>
      <c r="B22" s="2" t="s">
        <v>133</v>
      </c>
      <c r="C22" s="2" t="s">
        <v>160</v>
      </c>
    </row>
    <row r="23" spans="1:3" x14ac:dyDescent="0.3">
      <c r="A23" s="2">
        <v>3</v>
      </c>
      <c r="B23" s="2" t="s">
        <v>133</v>
      </c>
      <c r="C23" s="2" t="s">
        <v>161</v>
      </c>
    </row>
    <row r="24" spans="1:3" x14ac:dyDescent="0.3">
      <c r="A24" s="2">
        <v>3</v>
      </c>
      <c r="B24" s="2" t="s">
        <v>133</v>
      </c>
      <c r="C24" s="2" t="s">
        <v>162</v>
      </c>
    </row>
    <row r="25" spans="1:3" x14ac:dyDescent="0.3">
      <c r="A25" s="2">
        <v>3</v>
      </c>
      <c r="B25" s="2" t="s">
        <v>133</v>
      </c>
      <c r="C25" s="2" t="s">
        <v>163</v>
      </c>
    </row>
    <row r="26" spans="1:3" x14ac:dyDescent="0.3">
      <c r="A26" s="2">
        <v>3</v>
      </c>
      <c r="B26" s="2" t="s">
        <v>133</v>
      </c>
      <c r="C26" s="2" t="s">
        <v>164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4.4" x14ac:dyDescent="0.3"/>
  <cols>
    <col min="1" max="1" width="21.6640625" bestFit="1" customWidth="1"/>
    <col min="2" max="2" width="8.5546875" bestFit="1" customWidth="1"/>
    <col min="3" max="3" width="14.88671875" bestFit="1" customWidth="1"/>
  </cols>
  <sheetData>
    <row r="1" spans="1:3" x14ac:dyDescent="0.3">
      <c r="A1" t="s">
        <v>109</v>
      </c>
      <c r="B1" t="s">
        <v>100</v>
      </c>
      <c r="C1" t="s">
        <v>110</v>
      </c>
    </row>
    <row r="2" spans="1:3" x14ac:dyDescent="0.3">
      <c r="A2" t="s">
        <v>111</v>
      </c>
      <c r="B2">
        <v>3432</v>
      </c>
      <c r="C2" t="s">
        <v>34</v>
      </c>
    </row>
    <row r="3" spans="1:3" x14ac:dyDescent="0.3">
      <c r="A3" t="s">
        <v>112</v>
      </c>
      <c r="B3">
        <v>14209</v>
      </c>
      <c r="C3" t="s">
        <v>34</v>
      </c>
    </row>
    <row r="4" spans="1:3" x14ac:dyDescent="0.3">
      <c r="A4" t="s">
        <v>113</v>
      </c>
      <c r="B4">
        <v>845</v>
      </c>
      <c r="C4" t="s">
        <v>34</v>
      </c>
    </row>
    <row r="5" spans="1:3" x14ac:dyDescent="0.3">
      <c r="A5" t="s">
        <v>30</v>
      </c>
      <c r="B5">
        <v>20116</v>
      </c>
      <c r="C5" t="s">
        <v>34</v>
      </c>
    </row>
    <row r="6" spans="1:3" x14ac:dyDescent="0.3">
      <c r="A6" t="s">
        <v>111</v>
      </c>
      <c r="B6">
        <v>60</v>
      </c>
      <c r="C6" t="s">
        <v>24</v>
      </c>
    </row>
    <row r="7" spans="1:3" x14ac:dyDescent="0.3">
      <c r="A7" t="s">
        <v>112</v>
      </c>
      <c r="B7">
        <v>156</v>
      </c>
      <c r="C7" t="s">
        <v>24</v>
      </c>
    </row>
    <row r="8" spans="1:3" x14ac:dyDescent="0.3">
      <c r="A8" t="s">
        <v>113</v>
      </c>
      <c r="B8">
        <v>40</v>
      </c>
      <c r="C8" t="s">
        <v>24</v>
      </c>
    </row>
    <row r="9" spans="1:3" x14ac:dyDescent="0.3">
      <c r="A9" t="s">
        <v>30</v>
      </c>
      <c r="B9">
        <v>342</v>
      </c>
      <c r="C9" t="s">
        <v>24</v>
      </c>
    </row>
    <row r="10" spans="1:3" x14ac:dyDescent="0.3">
      <c r="A10" t="s">
        <v>111</v>
      </c>
      <c r="B10">
        <v>218</v>
      </c>
      <c r="C10" t="s">
        <v>35</v>
      </c>
    </row>
    <row r="11" spans="1:3" x14ac:dyDescent="0.3">
      <c r="A11" t="s">
        <v>112</v>
      </c>
      <c r="B11">
        <v>1142</v>
      </c>
      <c r="C11" t="s">
        <v>35</v>
      </c>
    </row>
    <row r="12" spans="1:3" x14ac:dyDescent="0.3">
      <c r="A12" t="s">
        <v>113</v>
      </c>
      <c r="B12">
        <v>72</v>
      </c>
      <c r="C12" t="s">
        <v>35</v>
      </c>
    </row>
    <row r="13" spans="1:3" x14ac:dyDescent="0.3">
      <c r="A13" t="s">
        <v>30</v>
      </c>
      <c r="B13">
        <v>1500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4.4" x14ac:dyDescent="0.3"/>
  <cols>
    <col min="1" max="1" width="8.5546875" bestFit="1" customWidth="1"/>
    <col min="2" max="2" width="76.44140625" bestFit="1" customWidth="1"/>
    <col min="3" max="3" width="18.88671875" bestFit="1" customWidth="1"/>
    <col min="4" max="4" width="5.33203125" bestFit="1" customWidth="1"/>
  </cols>
  <sheetData>
    <row r="1" spans="1:4" x14ac:dyDescent="0.3">
      <c r="A1" t="s">
        <v>100</v>
      </c>
      <c r="B1" t="s">
        <v>110</v>
      </c>
      <c r="C1" t="s">
        <v>98</v>
      </c>
      <c r="D1" t="s">
        <v>95</v>
      </c>
    </row>
    <row r="2" spans="1:4" x14ac:dyDescent="0.3">
      <c r="A2">
        <v>619</v>
      </c>
      <c r="B2" t="s">
        <v>134</v>
      </c>
      <c r="C2" t="s">
        <v>3</v>
      </c>
      <c r="D2">
        <v>1</v>
      </c>
    </row>
    <row r="3" spans="1:4" x14ac:dyDescent="0.3">
      <c r="A3">
        <v>575</v>
      </c>
      <c r="B3" t="s">
        <v>134</v>
      </c>
      <c r="C3" t="s">
        <v>77</v>
      </c>
      <c r="D3">
        <v>1</v>
      </c>
    </row>
    <row r="4" spans="1:4" x14ac:dyDescent="0.3">
      <c r="A4">
        <v>71</v>
      </c>
      <c r="B4" t="s">
        <v>165</v>
      </c>
      <c r="C4" t="s">
        <v>3</v>
      </c>
      <c r="D4">
        <v>2</v>
      </c>
    </row>
    <row r="5" spans="1:4" x14ac:dyDescent="0.3">
      <c r="A5">
        <v>145</v>
      </c>
      <c r="B5" t="s">
        <v>165</v>
      </c>
      <c r="C5" t="s">
        <v>77</v>
      </c>
      <c r="D5">
        <v>2</v>
      </c>
    </row>
    <row r="6" spans="1:4" x14ac:dyDescent="0.3">
      <c r="A6">
        <v>26</v>
      </c>
      <c r="B6" t="s">
        <v>166</v>
      </c>
      <c r="C6" t="s">
        <v>3</v>
      </c>
      <c r="D6">
        <v>3</v>
      </c>
    </row>
    <row r="7" spans="1:4" x14ac:dyDescent="0.3">
      <c r="A7">
        <v>38</v>
      </c>
      <c r="B7" t="s">
        <v>166</v>
      </c>
      <c r="C7" t="s">
        <v>77</v>
      </c>
      <c r="D7">
        <v>3</v>
      </c>
    </row>
    <row r="8" spans="1:4" x14ac:dyDescent="0.3">
      <c r="A8">
        <v>2</v>
      </c>
      <c r="B8" t="s">
        <v>167</v>
      </c>
      <c r="C8" t="s">
        <v>3</v>
      </c>
      <c r="D8">
        <v>4</v>
      </c>
    </row>
    <row r="9" spans="1:4" x14ac:dyDescent="0.3">
      <c r="A9">
        <v>2</v>
      </c>
      <c r="B9" t="s">
        <v>167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4.4" x14ac:dyDescent="0.3"/>
  <cols>
    <col min="1" max="1" width="21.6640625" bestFit="1" customWidth="1"/>
    <col min="2" max="2" width="8.5546875" bestFit="1" customWidth="1"/>
    <col min="3" max="3" width="14.88671875" bestFit="1" customWidth="1"/>
  </cols>
  <sheetData>
    <row r="1" spans="1:3" x14ac:dyDescent="0.3">
      <c r="A1" t="s">
        <v>109</v>
      </c>
      <c r="B1" t="s">
        <v>100</v>
      </c>
      <c r="C1" t="s">
        <v>110</v>
      </c>
    </row>
    <row r="2" spans="1:3" x14ac:dyDescent="0.3">
      <c r="A2" t="s">
        <v>111</v>
      </c>
      <c r="B2">
        <v>6809</v>
      </c>
      <c r="C2" t="s">
        <v>34</v>
      </c>
    </row>
    <row r="3" spans="1:3" x14ac:dyDescent="0.3">
      <c r="A3" t="s">
        <v>112</v>
      </c>
      <c r="B3">
        <v>27676</v>
      </c>
      <c r="C3" t="s">
        <v>34</v>
      </c>
    </row>
    <row r="4" spans="1:3" x14ac:dyDescent="0.3">
      <c r="A4" t="s">
        <v>113</v>
      </c>
      <c r="B4">
        <v>1674</v>
      </c>
      <c r="C4" t="s">
        <v>34</v>
      </c>
    </row>
    <row r="5" spans="1:3" x14ac:dyDescent="0.3">
      <c r="A5" t="s">
        <v>30</v>
      </c>
      <c r="B5">
        <v>41718</v>
      </c>
      <c r="C5" t="s">
        <v>34</v>
      </c>
    </row>
    <row r="6" spans="1:3" x14ac:dyDescent="0.3">
      <c r="A6" t="s">
        <v>111</v>
      </c>
      <c r="B6">
        <v>98</v>
      </c>
      <c r="C6" t="s">
        <v>24</v>
      </c>
    </row>
    <row r="7" spans="1:3" x14ac:dyDescent="0.3">
      <c r="A7" t="s">
        <v>112</v>
      </c>
      <c r="B7">
        <v>335</v>
      </c>
      <c r="C7" t="s">
        <v>24</v>
      </c>
    </row>
    <row r="8" spans="1:3" x14ac:dyDescent="0.3">
      <c r="A8" t="s">
        <v>113</v>
      </c>
      <c r="B8">
        <v>83</v>
      </c>
      <c r="C8" t="s">
        <v>24</v>
      </c>
    </row>
    <row r="9" spans="1:3" x14ac:dyDescent="0.3">
      <c r="A9" t="s">
        <v>30</v>
      </c>
      <c r="B9">
        <v>610</v>
      </c>
      <c r="C9" t="s">
        <v>24</v>
      </c>
    </row>
    <row r="10" spans="1:3" x14ac:dyDescent="0.3">
      <c r="A10" t="s">
        <v>111</v>
      </c>
      <c r="B10">
        <v>455</v>
      </c>
      <c r="C10" t="s">
        <v>35</v>
      </c>
    </row>
    <row r="11" spans="1:3" x14ac:dyDescent="0.3">
      <c r="A11" t="s">
        <v>112</v>
      </c>
      <c r="B11">
        <v>2417</v>
      </c>
      <c r="C11" t="s">
        <v>35</v>
      </c>
    </row>
    <row r="12" spans="1:3" x14ac:dyDescent="0.3">
      <c r="A12" t="s">
        <v>113</v>
      </c>
      <c r="B12">
        <v>164</v>
      </c>
      <c r="C12" t="s">
        <v>35</v>
      </c>
    </row>
    <row r="13" spans="1:3" x14ac:dyDescent="0.3">
      <c r="A13" t="s">
        <v>30</v>
      </c>
      <c r="B13">
        <v>3131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4.4" x14ac:dyDescent="0.3"/>
  <cols>
    <col min="1" max="1" width="8.5546875" bestFit="1" customWidth="1"/>
    <col min="2" max="2" width="76.44140625" bestFit="1" customWidth="1"/>
    <col min="3" max="3" width="18.88671875" bestFit="1" customWidth="1"/>
    <col min="4" max="4" width="5.33203125" bestFit="1" customWidth="1"/>
  </cols>
  <sheetData>
    <row r="1" spans="1:4" x14ac:dyDescent="0.3">
      <c r="A1" t="s">
        <v>100</v>
      </c>
      <c r="B1" t="s">
        <v>110</v>
      </c>
      <c r="C1" t="s">
        <v>98</v>
      </c>
      <c r="D1" t="s">
        <v>95</v>
      </c>
    </row>
    <row r="2" spans="1:4" x14ac:dyDescent="0.3">
      <c r="A2">
        <v>1233</v>
      </c>
      <c r="B2" t="s">
        <v>134</v>
      </c>
      <c r="C2" t="s">
        <v>3</v>
      </c>
      <c r="D2">
        <v>1</v>
      </c>
    </row>
    <row r="3" spans="1:4" x14ac:dyDescent="0.3">
      <c r="A3">
        <v>1234</v>
      </c>
      <c r="B3" t="s">
        <v>134</v>
      </c>
      <c r="C3" t="s">
        <v>77</v>
      </c>
      <c r="D3">
        <v>1</v>
      </c>
    </row>
    <row r="4" spans="1:4" x14ac:dyDescent="0.3">
      <c r="A4">
        <v>153</v>
      </c>
      <c r="B4" t="s">
        <v>165</v>
      </c>
      <c r="C4" t="s">
        <v>3</v>
      </c>
      <c r="D4">
        <v>2</v>
      </c>
    </row>
    <row r="5" spans="1:4" x14ac:dyDescent="0.3">
      <c r="A5">
        <v>342</v>
      </c>
      <c r="B5" t="s">
        <v>165</v>
      </c>
      <c r="C5" t="s">
        <v>77</v>
      </c>
      <c r="D5">
        <v>2</v>
      </c>
    </row>
    <row r="6" spans="1:4" x14ac:dyDescent="0.3">
      <c r="A6">
        <v>57</v>
      </c>
      <c r="B6" t="s">
        <v>166</v>
      </c>
      <c r="C6" t="s">
        <v>3</v>
      </c>
      <c r="D6">
        <v>3</v>
      </c>
    </row>
    <row r="7" spans="1:4" x14ac:dyDescent="0.3">
      <c r="A7">
        <v>94</v>
      </c>
      <c r="B7" t="s">
        <v>166</v>
      </c>
      <c r="C7" t="s">
        <v>77</v>
      </c>
      <c r="D7">
        <v>3</v>
      </c>
    </row>
    <row r="8" spans="1:4" x14ac:dyDescent="0.3">
      <c r="A8">
        <v>4</v>
      </c>
      <c r="B8" t="s">
        <v>167</v>
      </c>
      <c r="C8" t="s">
        <v>3</v>
      </c>
      <c r="D8">
        <v>4</v>
      </c>
    </row>
    <row r="9" spans="1:4" x14ac:dyDescent="0.3">
      <c r="A9">
        <v>4</v>
      </c>
      <c r="B9" t="s">
        <v>167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4.4" x14ac:dyDescent="0.3"/>
  <cols>
    <col min="1" max="1" width="5.33203125" bestFit="1" customWidth="1"/>
    <col min="2" max="2" width="41.109375" bestFit="1" customWidth="1"/>
    <col min="3" max="3" width="8.5546875" bestFit="1" customWidth="1"/>
    <col min="4" max="4" width="41.33203125" bestFit="1" customWidth="1"/>
    <col min="5" max="5" width="10" bestFit="1" customWidth="1"/>
  </cols>
  <sheetData>
    <row r="1" spans="1:5" x14ac:dyDescent="0.3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3">
      <c r="A2">
        <v>1</v>
      </c>
      <c r="B2" t="s">
        <v>34</v>
      </c>
      <c r="C2">
        <v>3057</v>
      </c>
      <c r="D2" t="s">
        <v>115</v>
      </c>
      <c r="E2">
        <v>1</v>
      </c>
    </row>
    <row r="3" spans="1:5" x14ac:dyDescent="0.3">
      <c r="A3">
        <v>2</v>
      </c>
      <c r="B3" t="s">
        <v>35</v>
      </c>
      <c r="C3">
        <v>160</v>
      </c>
      <c r="D3" t="s">
        <v>115</v>
      </c>
      <c r="E3">
        <v>1</v>
      </c>
    </row>
    <row r="4" spans="1:5" x14ac:dyDescent="0.3">
      <c r="A4">
        <v>3</v>
      </c>
      <c r="B4" t="s">
        <v>36</v>
      </c>
      <c r="C4">
        <v>49</v>
      </c>
      <c r="D4" t="s">
        <v>115</v>
      </c>
      <c r="E4">
        <v>1</v>
      </c>
    </row>
    <row r="5" spans="1:5" x14ac:dyDescent="0.3">
      <c r="A5">
        <v>4</v>
      </c>
      <c r="B5" t="s">
        <v>37</v>
      </c>
      <c r="C5">
        <v>1</v>
      </c>
      <c r="D5" t="s">
        <v>115</v>
      </c>
      <c r="E5">
        <v>1</v>
      </c>
    </row>
    <row r="6" spans="1:5" x14ac:dyDescent="0.3">
      <c r="A6">
        <v>5</v>
      </c>
      <c r="B6" t="s">
        <v>38</v>
      </c>
      <c r="C6">
        <v>1</v>
      </c>
      <c r="D6" t="s">
        <v>115</v>
      </c>
      <c r="E6">
        <v>1</v>
      </c>
    </row>
    <row r="7" spans="1:5" x14ac:dyDescent="0.3">
      <c r="A7">
        <v>6</v>
      </c>
      <c r="B7" t="s">
        <v>46</v>
      </c>
      <c r="C7">
        <v>0</v>
      </c>
      <c r="D7" t="s">
        <v>115</v>
      </c>
      <c r="E7">
        <v>1</v>
      </c>
    </row>
    <row r="8" spans="1:5" x14ac:dyDescent="0.3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3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3">
      <c r="A10">
        <v>9</v>
      </c>
      <c r="B10" t="s">
        <v>39</v>
      </c>
      <c r="C10">
        <v>0</v>
      </c>
      <c r="D10" t="s">
        <v>115</v>
      </c>
      <c r="E10">
        <v>1</v>
      </c>
    </row>
    <row r="11" spans="1:5" x14ac:dyDescent="0.3">
      <c r="A11">
        <v>10</v>
      </c>
      <c r="B11" t="s">
        <v>40</v>
      </c>
      <c r="C11">
        <v>0</v>
      </c>
      <c r="D11" t="s">
        <v>115</v>
      </c>
      <c r="E11">
        <v>1</v>
      </c>
    </row>
    <row r="12" spans="1:5" x14ac:dyDescent="0.3">
      <c r="A12">
        <v>11</v>
      </c>
      <c r="B12" t="s">
        <v>41</v>
      </c>
      <c r="C12">
        <v>294</v>
      </c>
      <c r="D12" t="s">
        <v>115</v>
      </c>
      <c r="E12">
        <v>1</v>
      </c>
    </row>
    <row r="13" spans="1:5" x14ac:dyDescent="0.3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3">
      <c r="A14">
        <v>13</v>
      </c>
      <c r="B14" t="s">
        <v>11</v>
      </c>
      <c r="C14">
        <v>1</v>
      </c>
      <c r="D14" t="s">
        <v>115</v>
      </c>
      <c r="E14">
        <v>1</v>
      </c>
    </row>
    <row r="15" spans="1:5" x14ac:dyDescent="0.3">
      <c r="A15">
        <v>14</v>
      </c>
      <c r="B15" t="s">
        <v>43</v>
      </c>
      <c r="C15">
        <v>1</v>
      </c>
      <c r="D15" t="s">
        <v>115</v>
      </c>
      <c r="E15">
        <v>1</v>
      </c>
    </row>
    <row r="16" spans="1:5" x14ac:dyDescent="0.3">
      <c r="A16">
        <v>15</v>
      </c>
      <c r="B16" t="s">
        <v>44</v>
      </c>
      <c r="C16">
        <v>0</v>
      </c>
      <c r="D16" t="s">
        <v>115</v>
      </c>
      <c r="E16">
        <v>1</v>
      </c>
    </row>
    <row r="17" spans="1:5" x14ac:dyDescent="0.3">
      <c r="A17">
        <v>16</v>
      </c>
      <c r="B17" t="s">
        <v>45</v>
      </c>
      <c r="C17">
        <v>0</v>
      </c>
      <c r="D17" t="s">
        <v>115</v>
      </c>
      <c r="E17">
        <v>1</v>
      </c>
    </row>
    <row r="18" spans="1:5" x14ac:dyDescent="0.3">
      <c r="A18">
        <v>1</v>
      </c>
      <c r="B18" t="s">
        <v>34</v>
      </c>
      <c r="C18">
        <v>581</v>
      </c>
      <c r="D18" t="s">
        <v>12</v>
      </c>
      <c r="E18">
        <v>2</v>
      </c>
    </row>
    <row r="19" spans="1:5" x14ac:dyDescent="0.3">
      <c r="A19">
        <v>2</v>
      </c>
      <c r="B19" t="s">
        <v>35</v>
      </c>
      <c r="C19">
        <v>22</v>
      </c>
      <c r="D19" t="s">
        <v>12</v>
      </c>
      <c r="E19">
        <v>2</v>
      </c>
    </row>
    <row r="20" spans="1:5" x14ac:dyDescent="0.3">
      <c r="A20">
        <v>3</v>
      </c>
      <c r="B20" t="s">
        <v>36</v>
      </c>
      <c r="C20">
        <v>10</v>
      </c>
      <c r="D20" t="s">
        <v>12</v>
      </c>
      <c r="E20">
        <v>2</v>
      </c>
    </row>
    <row r="21" spans="1:5" x14ac:dyDescent="0.3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3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3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3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3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3">
      <c r="A26">
        <v>9</v>
      </c>
      <c r="B26" t="s">
        <v>39</v>
      </c>
      <c r="C26">
        <v>1</v>
      </c>
      <c r="D26" t="s">
        <v>12</v>
      </c>
      <c r="E26">
        <v>2</v>
      </c>
    </row>
    <row r="27" spans="1:5" x14ac:dyDescent="0.3">
      <c r="A27">
        <v>10</v>
      </c>
      <c r="B27" t="s">
        <v>40</v>
      </c>
      <c r="C27">
        <v>0</v>
      </c>
      <c r="D27" t="s">
        <v>12</v>
      </c>
      <c r="E27">
        <v>2</v>
      </c>
    </row>
    <row r="28" spans="1:5" x14ac:dyDescent="0.3">
      <c r="A28">
        <v>11</v>
      </c>
      <c r="B28" t="s">
        <v>41</v>
      </c>
      <c r="C28">
        <v>122</v>
      </c>
      <c r="D28" t="s">
        <v>12</v>
      </c>
      <c r="E28">
        <v>2</v>
      </c>
    </row>
    <row r="29" spans="1:5" x14ac:dyDescent="0.3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3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3">
      <c r="A31">
        <v>14</v>
      </c>
      <c r="B31" t="s">
        <v>43</v>
      </c>
      <c r="C31">
        <v>0</v>
      </c>
      <c r="D31" t="s">
        <v>12</v>
      </c>
      <c r="E31">
        <v>2</v>
      </c>
    </row>
    <row r="32" spans="1:5" x14ac:dyDescent="0.3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3">
      <c r="A33">
        <v>16</v>
      </c>
      <c r="B33" t="s">
        <v>45</v>
      </c>
      <c r="C33">
        <v>0</v>
      </c>
      <c r="D33" t="s">
        <v>12</v>
      </c>
      <c r="E33">
        <v>2</v>
      </c>
    </row>
    <row r="34" spans="1:5" x14ac:dyDescent="0.3">
      <c r="A34">
        <v>1</v>
      </c>
      <c r="B34" t="s">
        <v>34</v>
      </c>
      <c r="C34">
        <v>402</v>
      </c>
      <c r="D34" t="s">
        <v>94</v>
      </c>
      <c r="E34">
        <v>3</v>
      </c>
    </row>
    <row r="35" spans="1:5" x14ac:dyDescent="0.3">
      <c r="A35">
        <v>2</v>
      </c>
      <c r="B35" t="s">
        <v>35</v>
      </c>
      <c r="C35">
        <v>13</v>
      </c>
      <c r="D35" t="s">
        <v>94</v>
      </c>
      <c r="E35">
        <v>3</v>
      </c>
    </row>
    <row r="36" spans="1:5" x14ac:dyDescent="0.3">
      <c r="A36">
        <v>3</v>
      </c>
      <c r="B36" t="s">
        <v>36</v>
      </c>
      <c r="C36">
        <v>24</v>
      </c>
      <c r="D36" t="s">
        <v>94</v>
      </c>
      <c r="E36">
        <v>3</v>
      </c>
    </row>
    <row r="37" spans="1:5" x14ac:dyDescent="0.3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3">
      <c r="A38">
        <v>5</v>
      </c>
      <c r="B38" t="s">
        <v>38</v>
      </c>
      <c r="C38">
        <v>0</v>
      </c>
      <c r="D38" t="s">
        <v>94</v>
      </c>
      <c r="E38">
        <v>3</v>
      </c>
    </row>
    <row r="39" spans="1:5" x14ac:dyDescent="0.3">
      <c r="A39">
        <v>6</v>
      </c>
      <c r="B39" t="s">
        <v>46</v>
      </c>
      <c r="C39">
        <v>0</v>
      </c>
      <c r="D39" t="s">
        <v>94</v>
      </c>
      <c r="E39">
        <v>3</v>
      </c>
    </row>
    <row r="40" spans="1:5" x14ac:dyDescent="0.3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3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3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3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3">
      <c r="A44">
        <v>11</v>
      </c>
      <c r="B44" t="s">
        <v>41</v>
      </c>
      <c r="C44">
        <v>1</v>
      </c>
      <c r="D44" t="s">
        <v>94</v>
      </c>
      <c r="E44">
        <v>3</v>
      </c>
    </row>
    <row r="45" spans="1:5" x14ac:dyDescent="0.3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3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3">
      <c r="A47">
        <v>14</v>
      </c>
      <c r="B47" t="s">
        <v>43</v>
      </c>
      <c r="C47">
        <v>0</v>
      </c>
      <c r="D47" t="s">
        <v>94</v>
      </c>
      <c r="E47">
        <v>3</v>
      </c>
    </row>
    <row r="48" spans="1:5" x14ac:dyDescent="0.3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3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3">
      <c r="A50">
        <v>1</v>
      </c>
      <c r="B50" t="s">
        <v>34</v>
      </c>
      <c r="C50">
        <v>355</v>
      </c>
      <c r="D50" t="s">
        <v>84</v>
      </c>
      <c r="E50">
        <v>4</v>
      </c>
    </row>
    <row r="51" spans="1:5" x14ac:dyDescent="0.3">
      <c r="A51">
        <v>2</v>
      </c>
      <c r="B51" t="s">
        <v>35</v>
      </c>
      <c r="C51">
        <v>23</v>
      </c>
      <c r="D51" t="s">
        <v>84</v>
      </c>
      <c r="E51">
        <v>4</v>
      </c>
    </row>
    <row r="52" spans="1:5" x14ac:dyDescent="0.3">
      <c r="A52">
        <v>3</v>
      </c>
      <c r="B52" t="s">
        <v>36</v>
      </c>
      <c r="C52">
        <v>13</v>
      </c>
      <c r="D52" t="s">
        <v>84</v>
      </c>
      <c r="E52">
        <v>4</v>
      </c>
    </row>
    <row r="53" spans="1:5" x14ac:dyDescent="0.3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3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3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3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3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3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3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3">
      <c r="A60">
        <v>11</v>
      </c>
      <c r="B60" t="s">
        <v>41</v>
      </c>
      <c r="C60">
        <v>5</v>
      </c>
      <c r="D60" t="s">
        <v>84</v>
      </c>
      <c r="E60">
        <v>4</v>
      </c>
    </row>
    <row r="61" spans="1:5" x14ac:dyDescent="0.3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3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3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3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3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3">
      <c r="A66">
        <v>1</v>
      </c>
      <c r="B66" t="s">
        <v>34</v>
      </c>
      <c r="C66">
        <v>78</v>
      </c>
      <c r="D66" t="s">
        <v>117</v>
      </c>
      <c r="E66">
        <v>5</v>
      </c>
    </row>
    <row r="67" spans="1:5" x14ac:dyDescent="0.3">
      <c r="A67">
        <v>2</v>
      </c>
      <c r="B67" t="s">
        <v>35</v>
      </c>
      <c r="C67">
        <v>5</v>
      </c>
      <c r="D67" t="s">
        <v>117</v>
      </c>
      <c r="E67">
        <v>5</v>
      </c>
    </row>
    <row r="68" spans="1:5" x14ac:dyDescent="0.3">
      <c r="A68">
        <v>3</v>
      </c>
      <c r="B68" t="s">
        <v>36</v>
      </c>
      <c r="C68">
        <v>10</v>
      </c>
      <c r="D68" t="s">
        <v>117</v>
      </c>
      <c r="E68">
        <v>5</v>
      </c>
    </row>
    <row r="69" spans="1:5" x14ac:dyDescent="0.3">
      <c r="A69">
        <v>4</v>
      </c>
      <c r="B69" t="s">
        <v>37</v>
      </c>
      <c r="C69">
        <v>0</v>
      </c>
      <c r="D69" t="s">
        <v>117</v>
      </c>
      <c r="E69">
        <v>5</v>
      </c>
    </row>
    <row r="70" spans="1:5" x14ac:dyDescent="0.3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3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3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3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3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3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3">
      <c r="A76">
        <v>11</v>
      </c>
      <c r="B76" t="s">
        <v>41</v>
      </c>
      <c r="C76">
        <v>24</v>
      </c>
      <c r="D76" t="s">
        <v>117</v>
      </c>
      <c r="E76">
        <v>5</v>
      </c>
    </row>
    <row r="77" spans="1:5" x14ac:dyDescent="0.3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3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3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3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3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3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3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3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3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3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3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3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3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3">
      <c r="A90">
        <v>9</v>
      </c>
      <c r="B90" t="s">
        <v>39</v>
      </c>
      <c r="C90">
        <v>0</v>
      </c>
      <c r="D90" t="s">
        <v>39</v>
      </c>
      <c r="E90">
        <v>6</v>
      </c>
    </row>
    <row r="91" spans="1:5" x14ac:dyDescent="0.3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3">
      <c r="A92">
        <v>11</v>
      </c>
      <c r="B92" t="s">
        <v>41</v>
      </c>
      <c r="C92">
        <v>16</v>
      </c>
      <c r="D92" t="s">
        <v>39</v>
      </c>
      <c r="E92">
        <v>6</v>
      </c>
    </row>
    <row r="93" spans="1:5" x14ac:dyDescent="0.3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3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3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3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3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3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3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3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3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3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3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3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3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3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3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3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3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3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3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3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3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3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3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3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3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3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3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3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3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3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3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3">
      <c r="A124" s="2">
        <v>11</v>
      </c>
      <c r="B124" s="2" t="s">
        <v>41</v>
      </c>
      <c r="C124" s="2">
        <v>15</v>
      </c>
      <c r="D124" s="2" t="s">
        <v>42</v>
      </c>
      <c r="E124" s="2">
        <v>8</v>
      </c>
    </row>
    <row r="125" spans="1:5" x14ac:dyDescent="0.3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3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3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3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3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3">
      <c r="A130" s="2">
        <v>1</v>
      </c>
      <c r="B130" s="2" t="s">
        <v>34</v>
      </c>
      <c r="C130" s="2">
        <v>3613</v>
      </c>
      <c r="D130" s="2" t="s">
        <v>83</v>
      </c>
      <c r="E130" s="2">
        <v>9</v>
      </c>
    </row>
    <row r="131" spans="1:5" x14ac:dyDescent="0.3">
      <c r="A131" s="2">
        <v>2</v>
      </c>
      <c r="B131" s="2" t="s">
        <v>35</v>
      </c>
      <c r="C131" s="2">
        <v>106</v>
      </c>
      <c r="D131" s="2" t="s">
        <v>83</v>
      </c>
      <c r="E131" s="2">
        <v>9</v>
      </c>
    </row>
    <row r="132" spans="1:5" x14ac:dyDescent="0.3">
      <c r="A132" s="2">
        <v>3</v>
      </c>
      <c r="B132" s="2" t="s">
        <v>36</v>
      </c>
      <c r="C132" s="2">
        <v>85</v>
      </c>
      <c r="D132" s="2" t="s">
        <v>83</v>
      </c>
      <c r="E132" s="2">
        <v>9</v>
      </c>
    </row>
    <row r="133" spans="1:5" x14ac:dyDescent="0.3">
      <c r="A133" s="2">
        <v>4</v>
      </c>
      <c r="B133" s="2" t="s">
        <v>37</v>
      </c>
      <c r="C133" s="2">
        <v>2</v>
      </c>
      <c r="D133" s="2" t="s">
        <v>83</v>
      </c>
      <c r="E133" s="2">
        <v>9</v>
      </c>
    </row>
    <row r="134" spans="1:5" x14ac:dyDescent="0.3">
      <c r="A134" s="2">
        <v>5</v>
      </c>
      <c r="B134" s="2" t="s">
        <v>38</v>
      </c>
      <c r="C134" s="2">
        <v>0</v>
      </c>
      <c r="D134" s="2" t="s">
        <v>83</v>
      </c>
      <c r="E134" s="2">
        <v>9</v>
      </c>
    </row>
    <row r="135" spans="1:5" x14ac:dyDescent="0.3">
      <c r="A135" s="2">
        <v>6</v>
      </c>
      <c r="B135" s="2" t="s">
        <v>46</v>
      </c>
      <c r="C135" s="2">
        <v>0</v>
      </c>
      <c r="D135" s="2" t="s">
        <v>83</v>
      </c>
      <c r="E135" s="2">
        <v>9</v>
      </c>
    </row>
    <row r="136" spans="1:5" x14ac:dyDescent="0.3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3">
      <c r="A137" s="2">
        <v>8</v>
      </c>
      <c r="B137" s="2" t="s">
        <v>4</v>
      </c>
      <c r="C137" s="2">
        <v>0</v>
      </c>
      <c r="D137" s="2" t="s">
        <v>83</v>
      </c>
      <c r="E137" s="2">
        <v>9</v>
      </c>
    </row>
    <row r="138" spans="1:5" x14ac:dyDescent="0.3">
      <c r="A138" s="2">
        <v>9</v>
      </c>
      <c r="B138" s="2" t="s">
        <v>39</v>
      </c>
      <c r="C138" s="2">
        <v>1</v>
      </c>
      <c r="D138" s="2" t="s">
        <v>83</v>
      </c>
      <c r="E138" s="2">
        <v>9</v>
      </c>
    </row>
    <row r="139" spans="1:5" x14ac:dyDescent="0.3">
      <c r="A139" s="2">
        <v>10</v>
      </c>
      <c r="B139" s="2" t="s">
        <v>40</v>
      </c>
      <c r="C139" s="2">
        <v>0</v>
      </c>
      <c r="D139" s="2" t="s">
        <v>83</v>
      </c>
      <c r="E139" s="2">
        <v>9</v>
      </c>
    </row>
    <row r="140" spans="1:5" x14ac:dyDescent="0.3">
      <c r="A140" s="2">
        <v>11</v>
      </c>
      <c r="B140" s="2" t="s">
        <v>41</v>
      </c>
      <c r="C140" s="2">
        <v>261</v>
      </c>
      <c r="D140" s="2" t="s">
        <v>83</v>
      </c>
      <c r="E140" s="2">
        <v>9</v>
      </c>
    </row>
    <row r="141" spans="1:5" x14ac:dyDescent="0.3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3">
      <c r="A142" s="2">
        <v>13</v>
      </c>
      <c r="B142" s="2" t="s">
        <v>11</v>
      </c>
      <c r="C142" s="2">
        <v>0</v>
      </c>
      <c r="D142" s="2" t="s">
        <v>83</v>
      </c>
      <c r="E142" s="2">
        <v>9</v>
      </c>
    </row>
    <row r="143" spans="1:5" x14ac:dyDescent="0.3">
      <c r="A143" s="2">
        <v>14</v>
      </c>
      <c r="B143" s="2" t="s">
        <v>43</v>
      </c>
      <c r="C143" s="2">
        <v>0</v>
      </c>
      <c r="D143" s="2" t="s">
        <v>83</v>
      </c>
      <c r="E143" s="2">
        <v>9</v>
      </c>
    </row>
    <row r="144" spans="1:5" x14ac:dyDescent="0.3">
      <c r="A144" s="2">
        <v>15</v>
      </c>
      <c r="B144" s="2" t="s">
        <v>44</v>
      </c>
      <c r="C144" s="2">
        <v>0</v>
      </c>
      <c r="D144" s="2" t="s">
        <v>83</v>
      </c>
      <c r="E144" s="2">
        <v>9</v>
      </c>
    </row>
    <row r="145" spans="1:5" x14ac:dyDescent="0.3">
      <c r="A145" s="2">
        <v>16</v>
      </c>
      <c r="B145" s="2" t="s">
        <v>45</v>
      </c>
      <c r="C145" s="2">
        <v>0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4.4" x14ac:dyDescent="0.3"/>
  <cols>
    <col min="1" max="1" width="5.33203125" bestFit="1" customWidth="1"/>
    <col min="2" max="2" width="8.5546875" bestFit="1" customWidth="1"/>
    <col min="3" max="3" width="38.6640625" bestFit="1" customWidth="1"/>
    <col min="4" max="4" width="18.6640625" bestFit="1" customWidth="1"/>
  </cols>
  <sheetData>
    <row r="1" spans="1:4" x14ac:dyDescent="0.3">
      <c r="A1" t="s">
        <v>95</v>
      </c>
      <c r="B1" t="s">
        <v>100</v>
      </c>
      <c r="C1" t="s">
        <v>2</v>
      </c>
      <c r="D1" t="s">
        <v>110</v>
      </c>
    </row>
    <row r="2" spans="1:4" x14ac:dyDescent="0.3">
      <c r="A2">
        <v>1</v>
      </c>
      <c r="B2">
        <v>3</v>
      </c>
      <c r="C2" t="s">
        <v>85</v>
      </c>
      <c r="D2" t="s">
        <v>3</v>
      </c>
    </row>
    <row r="3" spans="1:4" x14ac:dyDescent="0.3">
      <c r="A3">
        <v>2</v>
      </c>
      <c r="B3">
        <v>4</v>
      </c>
      <c r="C3" t="s">
        <v>85</v>
      </c>
      <c r="D3" t="s">
        <v>86</v>
      </c>
    </row>
    <row r="4" spans="1:4" x14ac:dyDescent="0.3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4.4" x14ac:dyDescent="0.3"/>
  <cols>
    <col min="1" max="1" width="5.33203125" bestFit="1" customWidth="1"/>
    <col min="2" max="2" width="19.44140625" bestFit="1" customWidth="1"/>
    <col min="3" max="3" width="8.5546875" bestFit="1" customWidth="1"/>
  </cols>
  <sheetData>
    <row r="1" spans="1:3" x14ac:dyDescent="0.3">
      <c r="A1" t="s">
        <v>95</v>
      </c>
      <c r="B1" t="s">
        <v>131</v>
      </c>
      <c r="C1" t="s">
        <v>100</v>
      </c>
    </row>
    <row r="2" spans="1:3" x14ac:dyDescent="0.3">
      <c r="A2">
        <v>1</v>
      </c>
      <c r="B2" t="s">
        <v>13</v>
      </c>
      <c r="C2">
        <v>243</v>
      </c>
    </row>
    <row r="3" spans="1:3" x14ac:dyDescent="0.3">
      <c r="A3">
        <v>2</v>
      </c>
      <c r="B3" t="s">
        <v>14</v>
      </c>
      <c r="C3">
        <v>52</v>
      </c>
    </row>
    <row r="4" spans="1:3" x14ac:dyDescent="0.3">
      <c r="A4">
        <v>3</v>
      </c>
      <c r="B4" t="s">
        <v>15</v>
      </c>
      <c r="C4">
        <v>26</v>
      </c>
    </row>
    <row r="5" spans="1:3" x14ac:dyDescent="0.3">
      <c r="A5">
        <v>4</v>
      </c>
      <c r="B5" t="s">
        <v>80</v>
      </c>
      <c r="C5">
        <v>97</v>
      </c>
    </row>
    <row r="6" spans="1:3" x14ac:dyDescent="0.3">
      <c r="A6">
        <v>5</v>
      </c>
      <c r="B6" t="s">
        <v>81</v>
      </c>
      <c r="C6">
        <v>0</v>
      </c>
    </row>
    <row r="7" spans="1:3" x14ac:dyDescent="0.3">
      <c r="A7">
        <v>6</v>
      </c>
      <c r="B7" t="s">
        <v>132</v>
      </c>
      <c r="C7">
        <v>0</v>
      </c>
    </row>
    <row r="8" spans="1:3" x14ac:dyDescent="0.3">
      <c r="A8">
        <v>7</v>
      </c>
      <c r="B8" t="s">
        <v>16</v>
      </c>
      <c r="C8">
        <v>0</v>
      </c>
    </row>
    <row r="9" spans="1:3" x14ac:dyDescent="0.3">
      <c r="A9">
        <v>8</v>
      </c>
      <c r="B9" t="s">
        <v>17</v>
      </c>
      <c r="C9">
        <v>0</v>
      </c>
    </row>
    <row r="10" spans="1:3" x14ac:dyDescent="0.3">
      <c r="A10">
        <v>9</v>
      </c>
      <c r="B10" t="s">
        <v>18</v>
      </c>
      <c r="C10">
        <v>0</v>
      </c>
    </row>
    <row r="11" spans="1:3" x14ac:dyDescent="0.3">
      <c r="A11">
        <v>10</v>
      </c>
      <c r="B11" t="s">
        <v>19</v>
      </c>
      <c r="C11">
        <v>0</v>
      </c>
    </row>
    <row r="12" spans="1:3" x14ac:dyDescent="0.3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4.4" x14ac:dyDescent="0.3"/>
  <cols>
    <col min="1" max="1" width="5.33203125" bestFit="1" customWidth="1"/>
    <col min="2" max="2" width="14.5546875" bestFit="1" customWidth="1"/>
    <col min="3" max="3" width="10.5546875" bestFit="1" customWidth="1"/>
    <col min="4" max="4" width="10.109375" bestFit="1" customWidth="1"/>
  </cols>
  <sheetData>
    <row r="1" spans="1:4" x14ac:dyDescent="0.3">
      <c r="A1" t="s">
        <v>95</v>
      </c>
      <c r="B1" t="s">
        <v>127</v>
      </c>
      <c r="C1" t="s">
        <v>30</v>
      </c>
      <c r="D1" t="s">
        <v>128</v>
      </c>
    </row>
    <row r="2" spans="1:4" x14ac:dyDescent="0.3">
      <c r="A2">
        <v>1</v>
      </c>
      <c r="B2" t="s">
        <v>129</v>
      </c>
      <c r="C2">
        <v>0</v>
      </c>
      <c r="D2">
        <v>0</v>
      </c>
    </row>
    <row r="3" spans="1:4" x14ac:dyDescent="0.3">
      <c r="A3">
        <v>2</v>
      </c>
      <c r="B3" t="s">
        <v>130</v>
      </c>
      <c r="C3">
        <v>0</v>
      </c>
      <c r="D3">
        <v>0</v>
      </c>
    </row>
    <row r="4" spans="1:4" x14ac:dyDescent="0.3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4.4" x14ac:dyDescent="0.3"/>
  <cols>
    <col min="1" max="1" width="5.33203125" bestFit="1" customWidth="1"/>
    <col min="2" max="2" width="19" bestFit="1" customWidth="1"/>
    <col min="3" max="3" width="14.5546875" bestFit="1" customWidth="1"/>
    <col min="4" max="4" width="8.109375" bestFit="1" customWidth="1"/>
    <col min="6" max="6" width="8.5546875" bestFit="1" customWidth="1"/>
    <col min="7" max="7" width="11.33203125" bestFit="1" customWidth="1"/>
  </cols>
  <sheetData>
    <row r="1" spans="1:7" x14ac:dyDescent="0.3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">
      <c r="A2">
        <v>1</v>
      </c>
      <c r="B2" t="s">
        <v>123</v>
      </c>
      <c r="C2" t="s">
        <v>31</v>
      </c>
      <c r="D2" t="s">
        <v>30</v>
      </c>
      <c r="E2">
        <v>1</v>
      </c>
      <c r="F2">
        <v>49</v>
      </c>
      <c r="G2">
        <v>1</v>
      </c>
    </row>
    <row r="3" spans="1:7" x14ac:dyDescent="0.3">
      <c r="A3">
        <v>2</v>
      </c>
      <c r="B3" t="s">
        <v>122</v>
      </c>
      <c r="C3" t="s">
        <v>31</v>
      </c>
      <c r="D3" t="s">
        <v>30</v>
      </c>
      <c r="E3">
        <v>1</v>
      </c>
      <c r="F3">
        <v>16</v>
      </c>
      <c r="G3">
        <v>1</v>
      </c>
    </row>
    <row r="4" spans="1:7" x14ac:dyDescent="0.3">
      <c r="A4">
        <v>3</v>
      </c>
      <c r="B4" t="s">
        <v>137</v>
      </c>
      <c r="C4" t="s">
        <v>31</v>
      </c>
      <c r="D4" t="s">
        <v>30</v>
      </c>
      <c r="E4">
        <v>1</v>
      </c>
      <c r="F4">
        <v>7</v>
      </c>
      <c r="G4">
        <v>1</v>
      </c>
    </row>
    <row r="5" spans="1:7" x14ac:dyDescent="0.3">
      <c r="A5">
        <v>4</v>
      </c>
      <c r="B5" t="s">
        <v>136</v>
      </c>
      <c r="C5" t="s">
        <v>31</v>
      </c>
      <c r="D5" t="s">
        <v>30</v>
      </c>
      <c r="E5">
        <v>1</v>
      </c>
      <c r="F5">
        <v>1</v>
      </c>
      <c r="G5">
        <v>1</v>
      </c>
    </row>
    <row r="6" spans="1:7" x14ac:dyDescent="0.3">
      <c r="A6">
        <v>5</v>
      </c>
      <c r="B6" t="s">
        <v>155</v>
      </c>
      <c r="C6" t="s">
        <v>31</v>
      </c>
      <c r="D6" t="s">
        <v>30</v>
      </c>
      <c r="E6">
        <v>1</v>
      </c>
      <c r="F6">
        <v>8</v>
      </c>
      <c r="G6">
        <v>1</v>
      </c>
    </row>
    <row r="7" spans="1:7" x14ac:dyDescent="0.3">
      <c r="A7">
        <v>6</v>
      </c>
      <c r="B7" t="s">
        <v>102</v>
      </c>
      <c r="C7" t="s">
        <v>31</v>
      </c>
      <c r="D7" t="s">
        <v>30</v>
      </c>
      <c r="E7">
        <v>1</v>
      </c>
      <c r="F7">
        <v>28</v>
      </c>
      <c r="G7">
        <v>1</v>
      </c>
    </row>
    <row r="8" spans="1:7" x14ac:dyDescent="0.3">
      <c r="A8">
        <v>1</v>
      </c>
      <c r="B8" t="s">
        <v>123</v>
      </c>
      <c r="C8" t="s">
        <v>31</v>
      </c>
      <c r="D8" t="s">
        <v>10</v>
      </c>
      <c r="E8">
        <v>2</v>
      </c>
      <c r="F8">
        <v>153</v>
      </c>
      <c r="G8">
        <v>1</v>
      </c>
    </row>
    <row r="9" spans="1:7" x14ac:dyDescent="0.3">
      <c r="A9">
        <v>2</v>
      </c>
      <c r="B9" t="s">
        <v>122</v>
      </c>
      <c r="C9" t="s">
        <v>31</v>
      </c>
      <c r="D9" t="s">
        <v>10</v>
      </c>
      <c r="E9">
        <v>2</v>
      </c>
      <c r="F9">
        <v>16</v>
      </c>
      <c r="G9">
        <v>1</v>
      </c>
    </row>
    <row r="10" spans="1:7" x14ac:dyDescent="0.3">
      <c r="A10">
        <v>3</v>
      </c>
      <c r="B10" t="s">
        <v>137</v>
      </c>
      <c r="C10" t="s">
        <v>31</v>
      </c>
      <c r="D10" t="s">
        <v>10</v>
      </c>
      <c r="E10">
        <v>2</v>
      </c>
      <c r="F10">
        <v>15</v>
      </c>
      <c r="G10">
        <v>1</v>
      </c>
    </row>
    <row r="11" spans="1:7" x14ac:dyDescent="0.3">
      <c r="A11">
        <v>4</v>
      </c>
      <c r="B11" t="s">
        <v>136</v>
      </c>
      <c r="C11" t="s">
        <v>31</v>
      </c>
      <c r="D11" t="s">
        <v>10</v>
      </c>
      <c r="E11">
        <v>2</v>
      </c>
      <c r="F11">
        <v>4</v>
      </c>
      <c r="G11">
        <v>1</v>
      </c>
    </row>
    <row r="12" spans="1:7" x14ac:dyDescent="0.3">
      <c r="A12">
        <v>5</v>
      </c>
      <c r="B12" t="s">
        <v>155</v>
      </c>
      <c r="C12" t="s">
        <v>31</v>
      </c>
      <c r="D12" t="s">
        <v>10</v>
      </c>
      <c r="E12">
        <v>2</v>
      </c>
      <c r="F12">
        <v>11</v>
      </c>
      <c r="G12">
        <v>1</v>
      </c>
    </row>
    <row r="13" spans="1:7" x14ac:dyDescent="0.3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34</v>
      </c>
      <c r="G13">
        <v>1</v>
      </c>
    </row>
    <row r="14" spans="1:7" x14ac:dyDescent="0.3">
      <c r="A14">
        <v>1</v>
      </c>
      <c r="B14" t="s">
        <v>123</v>
      </c>
      <c r="C14" t="s">
        <v>55</v>
      </c>
      <c r="D14" t="s">
        <v>30</v>
      </c>
      <c r="E14">
        <v>1</v>
      </c>
      <c r="F14">
        <v>84</v>
      </c>
      <c r="G14">
        <v>2</v>
      </c>
    </row>
    <row r="15" spans="1:7" x14ac:dyDescent="0.3">
      <c r="A15">
        <v>2</v>
      </c>
      <c r="B15" t="s">
        <v>122</v>
      </c>
      <c r="C15" s="2" t="s">
        <v>55</v>
      </c>
      <c r="D15" t="s">
        <v>30</v>
      </c>
      <c r="E15">
        <v>1</v>
      </c>
      <c r="F15" s="2">
        <v>23</v>
      </c>
      <c r="G15">
        <v>2</v>
      </c>
    </row>
    <row r="16" spans="1:7" x14ac:dyDescent="0.3">
      <c r="A16">
        <v>3</v>
      </c>
      <c r="B16" t="s">
        <v>137</v>
      </c>
      <c r="C16" s="2" t="s">
        <v>55</v>
      </c>
      <c r="D16" t="s">
        <v>30</v>
      </c>
      <c r="E16">
        <v>1</v>
      </c>
      <c r="F16" s="2">
        <v>8</v>
      </c>
      <c r="G16">
        <v>2</v>
      </c>
    </row>
    <row r="17" spans="1:7" x14ac:dyDescent="0.3">
      <c r="A17">
        <v>4</v>
      </c>
      <c r="B17" t="s">
        <v>136</v>
      </c>
      <c r="C17" s="2" t="s">
        <v>55</v>
      </c>
      <c r="D17" t="s">
        <v>30</v>
      </c>
      <c r="E17">
        <v>1</v>
      </c>
      <c r="F17" s="2">
        <v>5</v>
      </c>
      <c r="G17">
        <v>2</v>
      </c>
    </row>
    <row r="18" spans="1:7" x14ac:dyDescent="0.3">
      <c r="A18">
        <v>5</v>
      </c>
      <c r="B18" t="s">
        <v>155</v>
      </c>
      <c r="C18" s="2" t="s">
        <v>55</v>
      </c>
      <c r="D18" t="s">
        <v>30</v>
      </c>
      <c r="E18">
        <v>1</v>
      </c>
      <c r="F18" s="2">
        <v>8</v>
      </c>
      <c r="G18">
        <v>2</v>
      </c>
    </row>
    <row r="19" spans="1:7" x14ac:dyDescent="0.3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32</v>
      </c>
      <c r="G19">
        <v>2</v>
      </c>
    </row>
    <row r="20" spans="1:7" x14ac:dyDescent="0.3">
      <c r="A20">
        <v>1</v>
      </c>
      <c r="B20" t="s">
        <v>123</v>
      </c>
      <c r="C20" s="2" t="s">
        <v>55</v>
      </c>
      <c r="D20" t="s">
        <v>10</v>
      </c>
      <c r="E20">
        <v>2</v>
      </c>
      <c r="F20" s="2">
        <v>230</v>
      </c>
      <c r="G20">
        <v>2</v>
      </c>
    </row>
    <row r="21" spans="1:7" x14ac:dyDescent="0.3">
      <c r="A21">
        <v>2</v>
      </c>
      <c r="B21" t="s">
        <v>122</v>
      </c>
      <c r="C21" s="2" t="s">
        <v>55</v>
      </c>
      <c r="D21" t="s">
        <v>10</v>
      </c>
      <c r="E21">
        <v>2</v>
      </c>
      <c r="F21" s="2">
        <v>28</v>
      </c>
      <c r="G21">
        <v>2</v>
      </c>
    </row>
    <row r="22" spans="1:7" x14ac:dyDescent="0.3">
      <c r="A22">
        <v>3</v>
      </c>
      <c r="B22" t="s">
        <v>137</v>
      </c>
      <c r="C22" s="2" t="s">
        <v>55</v>
      </c>
      <c r="D22" t="s">
        <v>10</v>
      </c>
      <c r="E22">
        <v>2</v>
      </c>
      <c r="F22" s="2">
        <v>20</v>
      </c>
      <c r="G22">
        <v>2</v>
      </c>
    </row>
    <row r="23" spans="1:7" x14ac:dyDescent="0.3">
      <c r="A23">
        <v>4</v>
      </c>
      <c r="B23" t="s">
        <v>136</v>
      </c>
      <c r="C23" s="2" t="s">
        <v>55</v>
      </c>
      <c r="D23" t="s">
        <v>10</v>
      </c>
      <c r="E23">
        <v>2</v>
      </c>
      <c r="F23" s="2">
        <v>15</v>
      </c>
      <c r="G23">
        <v>2</v>
      </c>
    </row>
    <row r="24" spans="1:7" x14ac:dyDescent="0.3">
      <c r="A24">
        <v>5</v>
      </c>
      <c r="B24" t="s">
        <v>155</v>
      </c>
      <c r="C24" s="2" t="s">
        <v>55</v>
      </c>
      <c r="D24" t="s">
        <v>10</v>
      </c>
      <c r="E24">
        <v>2</v>
      </c>
      <c r="F24" s="2">
        <v>11</v>
      </c>
      <c r="G24">
        <v>2</v>
      </c>
    </row>
    <row r="25" spans="1:7" x14ac:dyDescent="0.3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39</v>
      </c>
      <c r="G25">
        <v>2</v>
      </c>
    </row>
    <row r="26" spans="1:7" x14ac:dyDescent="0.3">
      <c r="A26">
        <v>1</v>
      </c>
      <c r="B26" t="s">
        <v>123</v>
      </c>
      <c r="C26" t="s">
        <v>103</v>
      </c>
      <c r="D26" t="s">
        <v>30</v>
      </c>
      <c r="E26">
        <v>1</v>
      </c>
      <c r="F26">
        <v>9</v>
      </c>
      <c r="G26">
        <v>3</v>
      </c>
    </row>
    <row r="27" spans="1:7" x14ac:dyDescent="0.3">
      <c r="A27">
        <v>2</v>
      </c>
      <c r="B27" t="s">
        <v>122</v>
      </c>
      <c r="C27" t="s">
        <v>103</v>
      </c>
      <c r="D27" t="s">
        <v>30</v>
      </c>
      <c r="E27">
        <v>1</v>
      </c>
      <c r="F27">
        <v>1</v>
      </c>
      <c r="G27">
        <v>3</v>
      </c>
    </row>
    <row r="28" spans="1:7" x14ac:dyDescent="0.3">
      <c r="A28">
        <v>3</v>
      </c>
      <c r="B28" t="s">
        <v>137</v>
      </c>
      <c r="C28" t="s">
        <v>103</v>
      </c>
      <c r="D28" t="s">
        <v>30</v>
      </c>
      <c r="E28">
        <v>1</v>
      </c>
      <c r="F28">
        <v>0</v>
      </c>
      <c r="G28">
        <v>3</v>
      </c>
    </row>
    <row r="29" spans="1:7" x14ac:dyDescent="0.3">
      <c r="A29">
        <v>4</v>
      </c>
      <c r="B29" t="s">
        <v>136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3">
      <c r="A30">
        <v>5</v>
      </c>
      <c r="B30" t="s">
        <v>155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3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1</v>
      </c>
      <c r="G31">
        <v>3</v>
      </c>
    </row>
    <row r="32" spans="1:7" x14ac:dyDescent="0.3">
      <c r="A32">
        <v>1</v>
      </c>
      <c r="B32" t="s">
        <v>123</v>
      </c>
      <c r="C32" t="s">
        <v>103</v>
      </c>
      <c r="D32" t="s">
        <v>10</v>
      </c>
      <c r="E32">
        <v>2</v>
      </c>
      <c r="F32">
        <v>16</v>
      </c>
      <c r="G32">
        <v>3</v>
      </c>
    </row>
    <row r="33" spans="1:7" x14ac:dyDescent="0.3">
      <c r="A33">
        <v>2</v>
      </c>
      <c r="B33" t="s">
        <v>122</v>
      </c>
      <c r="C33" t="s">
        <v>103</v>
      </c>
      <c r="D33" t="s">
        <v>10</v>
      </c>
      <c r="E33">
        <v>2</v>
      </c>
      <c r="F33">
        <v>1</v>
      </c>
      <c r="G33">
        <v>3</v>
      </c>
    </row>
    <row r="34" spans="1:7" x14ac:dyDescent="0.3">
      <c r="A34">
        <v>3</v>
      </c>
      <c r="B34" t="s">
        <v>137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3">
      <c r="A35">
        <v>4</v>
      </c>
      <c r="B35" t="s">
        <v>136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3">
      <c r="A36">
        <v>5</v>
      </c>
      <c r="B36" t="s">
        <v>155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3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4.4" x14ac:dyDescent="0.3"/>
  <cols>
    <col min="1" max="1" width="5.33203125" bestFit="1" customWidth="1"/>
    <col min="2" max="2" width="19" bestFit="1" customWidth="1"/>
    <col min="3" max="3" width="14.5546875" bestFit="1" customWidth="1"/>
    <col min="4" max="4" width="8.109375" bestFit="1" customWidth="1"/>
    <col min="6" max="6" width="8.5546875" bestFit="1" customWidth="1"/>
    <col min="7" max="7" width="11.33203125" bestFit="1" customWidth="1"/>
  </cols>
  <sheetData>
    <row r="1" spans="1:7" x14ac:dyDescent="0.3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">
      <c r="A2">
        <v>1</v>
      </c>
      <c r="B2" t="s">
        <v>123</v>
      </c>
      <c r="C2" t="s">
        <v>31</v>
      </c>
      <c r="D2" t="s">
        <v>30</v>
      </c>
      <c r="E2">
        <v>1</v>
      </c>
      <c r="F2">
        <v>109</v>
      </c>
      <c r="G2">
        <v>1</v>
      </c>
    </row>
    <row r="3" spans="1:7" x14ac:dyDescent="0.3">
      <c r="A3">
        <v>2</v>
      </c>
      <c r="B3" t="s">
        <v>122</v>
      </c>
      <c r="C3" t="s">
        <v>31</v>
      </c>
      <c r="D3" t="s">
        <v>30</v>
      </c>
      <c r="E3">
        <v>1</v>
      </c>
      <c r="F3">
        <v>27</v>
      </c>
      <c r="G3">
        <v>1</v>
      </c>
    </row>
    <row r="4" spans="1:7" x14ac:dyDescent="0.3">
      <c r="A4">
        <v>3</v>
      </c>
      <c r="B4" t="s">
        <v>137</v>
      </c>
      <c r="C4" t="s">
        <v>31</v>
      </c>
      <c r="D4" t="s">
        <v>30</v>
      </c>
      <c r="E4">
        <v>1</v>
      </c>
      <c r="F4">
        <v>8</v>
      </c>
      <c r="G4">
        <v>1</v>
      </c>
    </row>
    <row r="5" spans="1:7" x14ac:dyDescent="0.3">
      <c r="A5">
        <v>4</v>
      </c>
      <c r="B5" t="s">
        <v>156</v>
      </c>
      <c r="C5" t="s">
        <v>31</v>
      </c>
      <c r="D5" t="s">
        <v>30</v>
      </c>
      <c r="E5">
        <v>1</v>
      </c>
      <c r="F5">
        <v>13</v>
      </c>
      <c r="G5">
        <v>1</v>
      </c>
    </row>
    <row r="6" spans="1:7" x14ac:dyDescent="0.3">
      <c r="A6">
        <v>5</v>
      </c>
      <c r="B6" t="s">
        <v>136</v>
      </c>
      <c r="C6" t="s">
        <v>31</v>
      </c>
      <c r="D6" t="s">
        <v>30</v>
      </c>
      <c r="E6">
        <v>1</v>
      </c>
      <c r="F6">
        <v>2</v>
      </c>
      <c r="G6">
        <v>1</v>
      </c>
    </row>
    <row r="7" spans="1:7" x14ac:dyDescent="0.3">
      <c r="A7">
        <v>6</v>
      </c>
      <c r="B7" t="s">
        <v>102</v>
      </c>
      <c r="C7" t="s">
        <v>31</v>
      </c>
      <c r="D7" t="s">
        <v>30</v>
      </c>
      <c r="E7">
        <v>1</v>
      </c>
      <c r="F7">
        <v>70</v>
      </c>
      <c r="G7">
        <v>1</v>
      </c>
    </row>
    <row r="8" spans="1:7" x14ac:dyDescent="0.3">
      <c r="A8">
        <v>1</v>
      </c>
      <c r="B8" t="s">
        <v>123</v>
      </c>
      <c r="C8" t="s">
        <v>31</v>
      </c>
      <c r="D8" t="s">
        <v>10</v>
      </c>
      <c r="E8">
        <v>2</v>
      </c>
      <c r="F8">
        <v>313</v>
      </c>
      <c r="G8">
        <v>1</v>
      </c>
    </row>
    <row r="9" spans="1:7" x14ac:dyDescent="0.3">
      <c r="A9">
        <v>2</v>
      </c>
      <c r="B9" t="s">
        <v>122</v>
      </c>
      <c r="C9" t="s">
        <v>31</v>
      </c>
      <c r="D9" t="s">
        <v>10</v>
      </c>
      <c r="E9">
        <v>2</v>
      </c>
      <c r="F9">
        <v>29</v>
      </c>
      <c r="G9">
        <v>1</v>
      </c>
    </row>
    <row r="10" spans="1:7" x14ac:dyDescent="0.3">
      <c r="A10">
        <v>3</v>
      </c>
      <c r="B10" t="s">
        <v>137</v>
      </c>
      <c r="C10" t="s">
        <v>31</v>
      </c>
      <c r="D10" t="s">
        <v>10</v>
      </c>
      <c r="E10">
        <v>2</v>
      </c>
      <c r="F10">
        <v>23</v>
      </c>
      <c r="G10">
        <v>1</v>
      </c>
    </row>
    <row r="11" spans="1:7" x14ac:dyDescent="0.3">
      <c r="A11">
        <v>4</v>
      </c>
      <c r="B11" t="s">
        <v>156</v>
      </c>
      <c r="C11" t="s">
        <v>31</v>
      </c>
      <c r="D11" t="s">
        <v>10</v>
      </c>
      <c r="E11">
        <v>2</v>
      </c>
      <c r="F11">
        <v>22</v>
      </c>
      <c r="G11">
        <v>1</v>
      </c>
    </row>
    <row r="12" spans="1:7" x14ac:dyDescent="0.3">
      <c r="A12">
        <v>5</v>
      </c>
      <c r="B12" t="s">
        <v>136</v>
      </c>
      <c r="C12" t="s">
        <v>31</v>
      </c>
      <c r="D12" t="s">
        <v>10</v>
      </c>
      <c r="E12">
        <v>2</v>
      </c>
      <c r="F12">
        <v>5</v>
      </c>
      <c r="G12">
        <v>1</v>
      </c>
    </row>
    <row r="13" spans="1:7" x14ac:dyDescent="0.3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90</v>
      </c>
      <c r="G13">
        <v>1</v>
      </c>
    </row>
    <row r="14" spans="1:7" x14ac:dyDescent="0.3">
      <c r="A14">
        <v>1</v>
      </c>
      <c r="B14" t="s">
        <v>123</v>
      </c>
      <c r="C14" t="s">
        <v>55</v>
      </c>
      <c r="D14" t="s">
        <v>30</v>
      </c>
      <c r="E14">
        <v>1</v>
      </c>
      <c r="F14">
        <v>169</v>
      </c>
      <c r="G14">
        <v>2</v>
      </c>
    </row>
    <row r="15" spans="1:7" x14ac:dyDescent="0.3">
      <c r="A15">
        <v>2</v>
      </c>
      <c r="B15" t="s">
        <v>122</v>
      </c>
      <c r="C15" s="2" t="s">
        <v>55</v>
      </c>
      <c r="D15" t="s">
        <v>30</v>
      </c>
      <c r="E15">
        <v>1</v>
      </c>
      <c r="F15" s="2">
        <v>43</v>
      </c>
      <c r="G15">
        <v>2</v>
      </c>
    </row>
    <row r="16" spans="1:7" x14ac:dyDescent="0.3">
      <c r="A16">
        <v>3</v>
      </c>
      <c r="B16" t="s">
        <v>137</v>
      </c>
      <c r="C16" s="2" t="s">
        <v>55</v>
      </c>
      <c r="D16" t="s">
        <v>30</v>
      </c>
      <c r="E16">
        <v>1</v>
      </c>
      <c r="F16" s="2">
        <v>15</v>
      </c>
      <c r="G16">
        <v>2</v>
      </c>
    </row>
    <row r="17" spans="1:7" x14ac:dyDescent="0.3">
      <c r="A17">
        <v>4</v>
      </c>
      <c r="B17" t="s">
        <v>156</v>
      </c>
      <c r="C17" s="2" t="s">
        <v>55</v>
      </c>
      <c r="D17" t="s">
        <v>30</v>
      </c>
      <c r="E17">
        <v>1</v>
      </c>
      <c r="F17" s="2">
        <v>13</v>
      </c>
      <c r="G17">
        <v>2</v>
      </c>
    </row>
    <row r="18" spans="1:7" x14ac:dyDescent="0.3">
      <c r="A18">
        <v>5</v>
      </c>
      <c r="B18" t="s">
        <v>136</v>
      </c>
      <c r="C18" s="2" t="s">
        <v>55</v>
      </c>
      <c r="D18" t="s">
        <v>30</v>
      </c>
      <c r="E18">
        <v>1</v>
      </c>
      <c r="F18" s="2">
        <v>7</v>
      </c>
      <c r="G18">
        <v>2</v>
      </c>
    </row>
    <row r="19" spans="1:7" x14ac:dyDescent="0.3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83</v>
      </c>
      <c r="G19">
        <v>2</v>
      </c>
    </row>
    <row r="20" spans="1:7" x14ac:dyDescent="0.3">
      <c r="A20">
        <v>1</v>
      </c>
      <c r="B20" t="s">
        <v>123</v>
      </c>
      <c r="C20" s="2" t="s">
        <v>55</v>
      </c>
      <c r="D20" t="s">
        <v>10</v>
      </c>
      <c r="E20">
        <v>2</v>
      </c>
      <c r="F20" s="2">
        <v>443</v>
      </c>
      <c r="G20">
        <v>2</v>
      </c>
    </row>
    <row r="21" spans="1:7" x14ac:dyDescent="0.3">
      <c r="A21">
        <v>2</v>
      </c>
      <c r="B21" t="s">
        <v>122</v>
      </c>
      <c r="C21" s="2" t="s">
        <v>55</v>
      </c>
      <c r="D21" t="s">
        <v>10</v>
      </c>
      <c r="E21">
        <v>2</v>
      </c>
      <c r="F21" s="2">
        <v>50</v>
      </c>
      <c r="G21">
        <v>2</v>
      </c>
    </row>
    <row r="22" spans="1:7" x14ac:dyDescent="0.3">
      <c r="A22">
        <v>3</v>
      </c>
      <c r="B22" t="s">
        <v>137</v>
      </c>
      <c r="C22" s="2" t="s">
        <v>55</v>
      </c>
      <c r="D22" t="s">
        <v>10</v>
      </c>
      <c r="E22">
        <v>2</v>
      </c>
      <c r="F22" s="2">
        <v>46</v>
      </c>
      <c r="G22">
        <v>2</v>
      </c>
    </row>
    <row r="23" spans="1:7" x14ac:dyDescent="0.3">
      <c r="A23">
        <v>4</v>
      </c>
      <c r="B23" t="s">
        <v>156</v>
      </c>
      <c r="C23" s="2" t="s">
        <v>55</v>
      </c>
      <c r="D23" t="s">
        <v>10</v>
      </c>
      <c r="E23">
        <v>2</v>
      </c>
      <c r="F23" s="2">
        <v>23</v>
      </c>
      <c r="G23">
        <v>2</v>
      </c>
    </row>
    <row r="24" spans="1:7" x14ac:dyDescent="0.3">
      <c r="A24">
        <v>5</v>
      </c>
      <c r="B24" t="s">
        <v>136</v>
      </c>
      <c r="C24" s="2" t="s">
        <v>55</v>
      </c>
      <c r="D24" t="s">
        <v>10</v>
      </c>
      <c r="E24">
        <v>2</v>
      </c>
      <c r="F24" s="2">
        <v>17</v>
      </c>
      <c r="G24">
        <v>2</v>
      </c>
    </row>
    <row r="25" spans="1:7" x14ac:dyDescent="0.3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107</v>
      </c>
      <c r="G25">
        <v>2</v>
      </c>
    </row>
    <row r="26" spans="1:7" x14ac:dyDescent="0.3">
      <c r="A26">
        <v>1</v>
      </c>
      <c r="B26" t="s">
        <v>123</v>
      </c>
      <c r="C26" t="s">
        <v>103</v>
      </c>
      <c r="D26" t="s">
        <v>30</v>
      </c>
      <c r="E26">
        <v>1</v>
      </c>
      <c r="F26">
        <v>15</v>
      </c>
      <c r="G26">
        <v>3</v>
      </c>
    </row>
    <row r="27" spans="1:7" x14ac:dyDescent="0.3">
      <c r="A27">
        <v>2</v>
      </c>
      <c r="B27" t="s">
        <v>122</v>
      </c>
      <c r="C27" t="s">
        <v>103</v>
      </c>
      <c r="D27" t="s">
        <v>30</v>
      </c>
      <c r="E27">
        <v>1</v>
      </c>
      <c r="F27">
        <v>5</v>
      </c>
      <c r="G27">
        <v>3</v>
      </c>
    </row>
    <row r="28" spans="1:7" x14ac:dyDescent="0.3">
      <c r="A28">
        <v>3</v>
      </c>
      <c r="B28" t="s">
        <v>137</v>
      </c>
      <c r="C28" t="s">
        <v>103</v>
      </c>
      <c r="D28" t="s">
        <v>30</v>
      </c>
      <c r="E28">
        <v>1</v>
      </c>
      <c r="F28">
        <v>0</v>
      </c>
      <c r="G28">
        <v>3</v>
      </c>
    </row>
    <row r="29" spans="1:7" x14ac:dyDescent="0.3">
      <c r="A29">
        <v>4</v>
      </c>
      <c r="B29" t="s">
        <v>156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3">
      <c r="A30">
        <v>5</v>
      </c>
      <c r="B30" t="s">
        <v>136</v>
      </c>
      <c r="C30" t="s">
        <v>103</v>
      </c>
      <c r="D30" t="s">
        <v>30</v>
      </c>
      <c r="E30">
        <v>1</v>
      </c>
      <c r="F30">
        <v>3</v>
      </c>
      <c r="G30">
        <v>3</v>
      </c>
    </row>
    <row r="31" spans="1:7" x14ac:dyDescent="0.3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5</v>
      </c>
      <c r="G31">
        <v>3</v>
      </c>
    </row>
    <row r="32" spans="1:7" x14ac:dyDescent="0.3">
      <c r="A32">
        <v>1</v>
      </c>
      <c r="B32" t="s">
        <v>123</v>
      </c>
      <c r="C32" t="s">
        <v>103</v>
      </c>
      <c r="D32" t="s">
        <v>10</v>
      </c>
      <c r="E32">
        <v>2</v>
      </c>
      <c r="F32">
        <v>31</v>
      </c>
      <c r="G32">
        <v>3</v>
      </c>
    </row>
    <row r="33" spans="1:7" x14ac:dyDescent="0.3">
      <c r="A33">
        <v>2</v>
      </c>
      <c r="B33" t="s">
        <v>122</v>
      </c>
      <c r="C33" t="s">
        <v>103</v>
      </c>
      <c r="D33" t="s">
        <v>10</v>
      </c>
      <c r="E33">
        <v>2</v>
      </c>
      <c r="F33">
        <v>5</v>
      </c>
      <c r="G33">
        <v>3</v>
      </c>
    </row>
    <row r="34" spans="1:7" x14ac:dyDescent="0.3">
      <c r="A34">
        <v>3</v>
      </c>
      <c r="B34" t="s">
        <v>137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3">
      <c r="A35">
        <v>4</v>
      </c>
      <c r="B35" t="s">
        <v>156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3">
      <c r="A36">
        <v>5</v>
      </c>
      <c r="B36" t="s">
        <v>136</v>
      </c>
      <c r="C36" t="s">
        <v>103</v>
      </c>
      <c r="D36" t="s">
        <v>10</v>
      </c>
      <c r="E36">
        <v>2</v>
      </c>
      <c r="F36">
        <v>5</v>
      </c>
      <c r="G36">
        <v>3</v>
      </c>
    </row>
    <row r="37" spans="1:7" x14ac:dyDescent="0.3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6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4.4" x14ac:dyDescent="0.3"/>
  <cols>
    <col min="1" max="1" width="5.33203125" bestFit="1" customWidth="1"/>
    <col min="2" max="2" width="16.33203125" bestFit="1" customWidth="1"/>
    <col min="3" max="3" width="13.5546875" bestFit="1" customWidth="1"/>
    <col min="4" max="4" width="20.5546875" bestFit="1" customWidth="1"/>
    <col min="5" max="5" width="10.5546875" bestFit="1" customWidth="1"/>
  </cols>
  <sheetData>
    <row r="1" spans="1:5" x14ac:dyDescent="0.3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3">
      <c r="A2">
        <v>1</v>
      </c>
      <c r="B2" t="s">
        <v>124</v>
      </c>
      <c r="C2">
        <v>365</v>
      </c>
      <c r="D2">
        <v>330</v>
      </c>
      <c r="E2">
        <v>49</v>
      </c>
    </row>
    <row r="3" spans="1:5" x14ac:dyDescent="0.3">
      <c r="A3">
        <v>2</v>
      </c>
      <c r="B3" t="s">
        <v>125</v>
      </c>
      <c r="C3">
        <v>189</v>
      </c>
      <c r="D3">
        <v>179</v>
      </c>
      <c r="E3">
        <v>12</v>
      </c>
    </row>
    <row r="4" spans="1:5" x14ac:dyDescent="0.3">
      <c r="A4">
        <v>3</v>
      </c>
      <c r="B4" t="s">
        <v>139</v>
      </c>
      <c r="C4">
        <v>29</v>
      </c>
      <c r="D4">
        <v>16</v>
      </c>
      <c r="E4">
        <v>2</v>
      </c>
    </row>
    <row r="5" spans="1:5" x14ac:dyDescent="0.3">
      <c r="A5" s="2">
        <v>4</v>
      </c>
      <c r="B5" s="2" t="s">
        <v>157</v>
      </c>
      <c r="C5" s="2">
        <v>25</v>
      </c>
      <c r="D5" s="2">
        <v>24</v>
      </c>
      <c r="E5" s="2">
        <v>4</v>
      </c>
    </row>
    <row r="6" spans="1:5" x14ac:dyDescent="0.3">
      <c r="A6" s="2">
        <v>5</v>
      </c>
      <c r="B6" s="2" t="s">
        <v>140</v>
      </c>
      <c r="C6" s="2">
        <v>24</v>
      </c>
      <c r="D6" s="2">
        <v>18</v>
      </c>
      <c r="E6" s="2">
        <v>6</v>
      </c>
    </row>
    <row r="7" spans="1:5" x14ac:dyDescent="0.3">
      <c r="A7" s="2">
        <v>6</v>
      </c>
      <c r="B7" s="2" t="s">
        <v>102</v>
      </c>
      <c r="C7" s="2">
        <v>29</v>
      </c>
      <c r="D7" s="2">
        <v>22</v>
      </c>
      <c r="E7" s="2">
        <v>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4.4" x14ac:dyDescent="0.3"/>
  <cols>
    <col min="1" max="1" width="5.33203125" bestFit="1" customWidth="1"/>
    <col min="2" max="2" width="16.33203125" bestFit="1" customWidth="1"/>
    <col min="3" max="3" width="15.5546875" bestFit="1" customWidth="1"/>
    <col min="4" max="4" width="20.5546875" bestFit="1" customWidth="1"/>
    <col min="5" max="5" width="10.5546875" bestFit="1" customWidth="1"/>
  </cols>
  <sheetData>
    <row r="1" spans="1:5" x14ac:dyDescent="0.3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3">
      <c r="A2" s="2">
        <v>1</v>
      </c>
      <c r="B2" s="2" t="s">
        <v>125</v>
      </c>
      <c r="C2" s="2">
        <v>8</v>
      </c>
      <c r="D2" s="2">
        <v>8</v>
      </c>
      <c r="E2" s="2">
        <v>3</v>
      </c>
    </row>
    <row r="3" spans="1:5" x14ac:dyDescent="0.3">
      <c r="A3" s="2">
        <v>2</v>
      </c>
      <c r="B3" s="2" t="s">
        <v>124</v>
      </c>
      <c r="C3" s="2">
        <v>8</v>
      </c>
      <c r="D3" s="2">
        <v>8</v>
      </c>
      <c r="E3" s="2">
        <v>1</v>
      </c>
    </row>
    <row r="4" spans="1:5" x14ac:dyDescent="0.3">
      <c r="A4" s="2">
        <v>3</v>
      </c>
      <c r="B4" s="2" t="s">
        <v>157</v>
      </c>
      <c r="C4" s="2">
        <v>2</v>
      </c>
      <c r="D4" s="2">
        <v>0</v>
      </c>
      <c r="E4" s="2">
        <v>0</v>
      </c>
    </row>
    <row r="5" spans="1:5" x14ac:dyDescent="0.3">
      <c r="A5" s="2">
        <v>4</v>
      </c>
      <c r="B5" s="2" t="s">
        <v>126</v>
      </c>
      <c r="C5" s="2">
        <v>1</v>
      </c>
      <c r="D5" s="2">
        <v>0</v>
      </c>
      <c r="E5" s="2">
        <v>0</v>
      </c>
    </row>
    <row r="6" spans="1:5" x14ac:dyDescent="0.3">
      <c r="A6" s="2">
        <v>5</v>
      </c>
      <c r="B6" s="2" t="s">
        <v>158</v>
      </c>
      <c r="C6" s="2">
        <v>1</v>
      </c>
      <c r="D6" s="2">
        <v>1</v>
      </c>
      <c r="E6" s="2">
        <v>0</v>
      </c>
    </row>
    <row r="7" spans="1:5" x14ac:dyDescent="0.3">
      <c r="A7" s="2">
        <v>6</v>
      </c>
      <c r="B7" s="2" t="s">
        <v>102</v>
      </c>
      <c r="C7" s="2">
        <v>2</v>
      </c>
      <c r="D7" s="2">
        <v>4</v>
      </c>
      <c r="E7" s="2">
        <v>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4.4" x14ac:dyDescent="0.3"/>
  <cols>
    <col min="1" max="3" width="12.109375" bestFit="1" customWidth="1"/>
  </cols>
  <sheetData>
    <row r="1" spans="1:3" x14ac:dyDescent="0.3">
      <c r="A1" t="s">
        <v>119</v>
      </c>
      <c r="B1" t="s">
        <v>120</v>
      </c>
      <c r="C1" t="s">
        <v>121</v>
      </c>
    </row>
    <row r="2" spans="1:3" x14ac:dyDescent="0.3">
      <c r="A2" s="1" t="s">
        <v>152</v>
      </c>
      <c r="B2" s="1" t="s">
        <v>153</v>
      </c>
      <c r="C2" s="1" t="s">
        <v>154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4.4" x14ac:dyDescent="0.3"/>
  <cols>
    <col min="1" max="1" width="8.5546875" bestFit="1" customWidth="1"/>
    <col min="2" max="2" width="11.5546875" bestFit="1" customWidth="1"/>
    <col min="3" max="3" width="24.5546875" bestFit="1" customWidth="1"/>
    <col min="4" max="4" width="5.33203125" bestFit="1" customWidth="1"/>
  </cols>
  <sheetData>
    <row r="1" spans="1:4" x14ac:dyDescent="0.3">
      <c r="A1" t="s">
        <v>100</v>
      </c>
      <c r="B1" t="s">
        <v>118</v>
      </c>
      <c r="C1" t="s">
        <v>110</v>
      </c>
      <c r="D1" t="s">
        <v>95</v>
      </c>
    </row>
    <row r="2" spans="1:4" x14ac:dyDescent="0.3">
      <c r="A2">
        <v>0</v>
      </c>
      <c r="B2" t="s">
        <v>88</v>
      </c>
      <c r="C2" t="s">
        <v>65</v>
      </c>
      <c r="D2">
        <v>1</v>
      </c>
    </row>
    <row r="3" spans="1:4" x14ac:dyDescent="0.3">
      <c r="A3">
        <v>0</v>
      </c>
      <c r="B3" t="s">
        <v>88</v>
      </c>
      <c r="C3" t="s">
        <v>90</v>
      </c>
      <c r="D3">
        <v>2</v>
      </c>
    </row>
    <row r="4" spans="1:4" x14ac:dyDescent="0.3">
      <c r="A4">
        <v>0</v>
      </c>
      <c r="B4" t="s">
        <v>88</v>
      </c>
      <c r="C4" t="s">
        <v>64</v>
      </c>
      <c r="D4">
        <v>3</v>
      </c>
    </row>
    <row r="5" spans="1:4" x14ac:dyDescent="0.3">
      <c r="A5">
        <v>0</v>
      </c>
      <c r="B5" t="s">
        <v>88</v>
      </c>
      <c r="C5" t="s">
        <v>89</v>
      </c>
      <c r="D5">
        <v>4</v>
      </c>
    </row>
    <row r="6" spans="1:4" x14ac:dyDescent="0.3">
      <c r="A6">
        <v>1117</v>
      </c>
      <c r="B6" t="s">
        <v>51</v>
      </c>
      <c r="C6" t="s">
        <v>65</v>
      </c>
      <c r="D6">
        <v>1</v>
      </c>
    </row>
    <row r="7" spans="1:4" x14ac:dyDescent="0.3">
      <c r="A7">
        <v>8</v>
      </c>
      <c r="B7" t="s">
        <v>51</v>
      </c>
      <c r="C7" t="s">
        <v>90</v>
      </c>
      <c r="D7">
        <v>2</v>
      </c>
    </row>
    <row r="8" spans="1:4" x14ac:dyDescent="0.3">
      <c r="A8">
        <v>0</v>
      </c>
      <c r="B8" t="s">
        <v>51</v>
      </c>
      <c r="C8" t="s">
        <v>64</v>
      </c>
      <c r="D8">
        <v>3</v>
      </c>
    </row>
    <row r="9" spans="1:4" x14ac:dyDescent="0.3">
      <c r="A9">
        <v>2</v>
      </c>
      <c r="B9" t="s">
        <v>51</v>
      </c>
      <c r="C9" t="s">
        <v>89</v>
      </c>
      <c r="D9">
        <v>4</v>
      </c>
    </row>
    <row r="10" spans="1:4" x14ac:dyDescent="0.3">
      <c r="A10">
        <v>369</v>
      </c>
      <c r="B10" t="s">
        <v>52</v>
      </c>
      <c r="C10" t="s">
        <v>65</v>
      </c>
      <c r="D10">
        <v>1</v>
      </c>
    </row>
    <row r="11" spans="1:4" x14ac:dyDescent="0.3">
      <c r="A11">
        <v>2</v>
      </c>
      <c r="B11" t="s">
        <v>52</v>
      </c>
      <c r="C11" t="s">
        <v>90</v>
      </c>
      <c r="D11">
        <v>2</v>
      </c>
    </row>
    <row r="12" spans="1:4" x14ac:dyDescent="0.3">
      <c r="A12">
        <v>7</v>
      </c>
      <c r="B12" t="s">
        <v>52</v>
      </c>
      <c r="C12" t="s">
        <v>64</v>
      </c>
      <c r="D12">
        <v>3</v>
      </c>
    </row>
    <row r="13" spans="1:4" x14ac:dyDescent="0.3">
      <c r="A13">
        <v>1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2020-04-07T11:47:43Z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