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Mijn Drive\Unief\Projecten\Europese Commissie\Impact Assessment\MCA\"/>
    </mc:Choice>
  </mc:AlternateContent>
  <bookViews>
    <workbookView xWindow="0" yWindow="0" windowWidth="24000" windowHeight="9435" activeTab="2"/>
  </bookViews>
  <sheets>
    <sheet name="Inputs" sheetId="2" r:id="rId1"/>
    <sheet name="CB_DATA_" sheetId="3" state="veryHidden" r:id="rId2"/>
    <sheet name="MCA" sheetId="1" r:id="rId3"/>
  </sheets>
  <definedNames>
    <definedName name="CB_157f7cd31aab45a1939ca1a9085a81d3" localSheetId="0" hidden="1">Inputs!$F$10</definedName>
    <definedName name="CB_40d3f24a5f654e70af4b73d0bf9825e1" localSheetId="0" hidden="1">Inputs!$N$4</definedName>
    <definedName name="CB_520bfd0bc4e44ae2b790c98b758f89bb" localSheetId="0" hidden="1">Inputs!$F$4</definedName>
    <definedName name="CB_7472e49711264f7790fb7c289990467e" localSheetId="1" hidden="1">#N/A</definedName>
    <definedName name="CB_a5de53d90b5a47778fa23e6a1155dabc" localSheetId="0" hidden="1">Inputs!$J$4</definedName>
    <definedName name="CB_Block_00000000000000000000000000000000" localSheetId="1" hidden="1">"'7.0.0.0"</definedName>
    <definedName name="CB_Block_00000000000000000000000000000000" localSheetId="0" hidden="1">"'7.0.0.0"</definedName>
    <definedName name="CB_Block_00000000000000000000000000000000" localSheetId="2" hidden="1">"'7.0.0.0"</definedName>
    <definedName name="CB_Block_00000000000000000000000000000001" localSheetId="1" hidden="1">"'636857588598166328"</definedName>
    <definedName name="CB_Block_00000000000000000000000000000001" localSheetId="0" hidden="1">"'636857588597856310"</definedName>
    <definedName name="CB_Block_00000000000000000000000000000001" localSheetId="2" hidden="1">"'636857588598126325"</definedName>
    <definedName name="CB_Block_00000000000000000000000000000003" localSheetId="1" hidden="1">"'11.1.4716.0"</definedName>
    <definedName name="CB_Block_00000000000000000000000000000003" localSheetId="0" hidden="1">"'11.1.4716.0"</definedName>
    <definedName name="CB_Block_00000000000000000000000000000003" localSheetId="2" hidden="1">"'11.1.4716.0"</definedName>
    <definedName name="CB_BlockExt_00000000000000000000000000000003" localSheetId="1" hidden="1">"'11.1.2.4.850"</definedName>
    <definedName name="CB_BlockExt_00000000000000000000000000000003" localSheetId="0" hidden="1">"'11.1.2.4.850"</definedName>
    <definedName name="CB_BlockExt_00000000000000000000000000000003" localSheetId="2" hidden="1">"'11.1.2.4.850"</definedName>
    <definedName name="CB_cf714d235b2d481b910ac9f2bc8ca7d7" localSheetId="2" hidden="1">MCA!#REF!</definedName>
    <definedName name="CB_f84701c3e13c4eddae6664e7dc4253cc" localSheetId="0" hidden="1">Inputs!$N$10</definedName>
    <definedName name="CBWorkbookPriority" localSheetId="1" hidden="1">-1360739115694360</definedName>
    <definedName name="CBx_1b338d4c64414a12866ff9467e66ec47" localSheetId="1" hidden="1">"'CB_DATA_'!$A$1"</definedName>
    <definedName name="CBx_2f577ea3a6394d02af69379fdd131be4" localSheetId="1" hidden="1">"'MCA'!$A$1"</definedName>
    <definedName name="CBx_7ea1c7280bca4a38b063f25d1bdb282e" localSheetId="1" hidden="1">"'Inputs'!$A$1"</definedName>
    <definedName name="CBx_Sheet_Guid" localSheetId="1" hidden="1">"'1b338d4c-6441-4a12-866f-f9467e66ec47"</definedName>
    <definedName name="CBx_Sheet_Guid" localSheetId="0" hidden="1">"'7ea1c728-0bca-4a38-b063-f25d1bdb282e"</definedName>
    <definedName name="CBx_Sheet_Guid" localSheetId="2" hidden="1">"'2f577ea3-a639-4d02-af69-379fdd131be4"</definedName>
    <definedName name="CBx_SheetRef" localSheetId="1" hidden="1">CB_DATA_!$A$14</definedName>
    <definedName name="CBx_SheetRef" localSheetId="0" hidden="1">CB_DATA_!$C$14</definedName>
    <definedName name="CBx_SheetRef" localSheetId="2" hidden="1">CB_DATA_!$B$14</definedName>
    <definedName name="CBx_StorageType" localSheetId="1" hidden="1">2</definedName>
    <definedName name="CBx_StorageType" localSheetId="0" hidden="1">2</definedName>
    <definedName name="CBx_StorageType" localSheetId="2" hidden="1">2</definedName>
  </definedNames>
  <calcPr calcId="152511" concurrentCalc="0" concurrentManualCount="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9" i="1" l="1"/>
  <c r="C11" i="3"/>
  <c r="B11" i="3"/>
  <c r="A11" i="3"/>
  <c r="C11" i="1"/>
  <c r="I11" i="1"/>
  <c r="N11" i="1"/>
  <c r="S11" i="1"/>
  <c r="C12" i="1"/>
  <c r="I12" i="1"/>
  <c r="N12" i="1"/>
  <c r="S12" i="1"/>
  <c r="C15" i="1"/>
  <c r="I15" i="1"/>
  <c r="N15" i="1"/>
  <c r="S15" i="1"/>
  <c r="C17" i="1"/>
  <c r="I17" i="1"/>
  <c r="N17" i="1"/>
  <c r="S17" i="1"/>
  <c r="C20" i="1"/>
  <c r="I20" i="1"/>
  <c r="N20" i="1"/>
  <c r="S20" i="1"/>
  <c r="C21" i="1"/>
  <c r="I21" i="1"/>
  <c r="N21" i="1"/>
  <c r="S21" i="1"/>
  <c r="C6" i="1"/>
  <c r="I6" i="1"/>
  <c r="N6" i="1"/>
  <c r="S6" i="1"/>
  <c r="C8" i="1"/>
  <c r="I8" i="1"/>
  <c r="N8" i="1"/>
  <c r="S8" i="1"/>
  <c r="C10" i="1"/>
  <c r="I10" i="1"/>
  <c r="N10" i="1"/>
  <c r="S10" i="1"/>
  <c r="I16" i="1"/>
  <c r="N16" i="1"/>
  <c r="S16" i="1"/>
  <c r="I19" i="1"/>
  <c r="N19" i="1"/>
  <c r="S19" i="1"/>
  <c r="S22" i="1"/>
  <c r="H11" i="1"/>
  <c r="M11" i="1"/>
  <c r="R11" i="1"/>
  <c r="H12" i="1"/>
  <c r="M12" i="1"/>
  <c r="R12" i="1"/>
  <c r="H15" i="1"/>
  <c r="M15" i="1"/>
  <c r="R15" i="1"/>
  <c r="H17" i="1"/>
  <c r="M17" i="1"/>
  <c r="R17" i="1"/>
  <c r="H20" i="1"/>
  <c r="M20" i="1"/>
  <c r="R20" i="1"/>
  <c r="H21" i="1"/>
  <c r="M21" i="1"/>
  <c r="R21" i="1"/>
  <c r="H6" i="1"/>
  <c r="M6" i="1"/>
  <c r="R6" i="1"/>
  <c r="H8" i="1"/>
  <c r="M8" i="1"/>
  <c r="R8" i="1"/>
  <c r="H10" i="1"/>
  <c r="M10" i="1"/>
  <c r="R10" i="1"/>
  <c r="H16" i="1"/>
  <c r="M16" i="1"/>
  <c r="R16" i="1"/>
  <c r="H19" i="1"/>
  <c r="M19" i="1"/>
  <c r="R19" i="1"/>
  <c r="R22" i="1"/>
  <c r="Q6" i="1"/>
  <c r="Q8" i="1"/>
  <c r="Q10" i="1"/>
  <c r="Q11" i="1"/>
  <c r="Q12" i="1"/>
  <c r="Q15" i="1"/>
  <c r="Q16" i="1"/>
  <c r="Q17" i="1"/>
  <c r="Q19" i="1"/>
  <c r="Q20" i="1"/>
  <c r="Q21" i="1"/>
  <c r="Q22" i="1"/>
</calcChain>
</file>

<file path=xl/sharedStrings.xml><?xml version="1.0" encoding="utf-8"?>
<sst xmlns="http://schemas.openxmlformats.org/spreadsheetml/2006/main" count="231" uniqueCount="102">
  <si>
    <t>Option 0</t>
  </si>
  <si>
    <t>Option 1</t>
  </si>
  <si>
    <t>Option 2</t>
  </si>
  <si>
    <t>Benefits</t>
  </si>
  <si>
    <t>Trust (scale 1-10)</t>
  </si>
  <si>
    <t>Delay (days)</t>
  </si>
  <si>
    <t>Employment (general)</t>
  </si>
  <si>
    <t>Enforcement (SCM)</t>
  </si>
  <si>
    <t>Costs</t>
  </si>
  <si>
    <t>Business</t>
  </si>
  <si>
    <t>Administrative burden (SCM)</t>
  </si>
  <si>
    <t>Institutions</t>
  </si>
  <si>
    <t>Weights</t>
  </si>
  <si>
    <t>Total</t>
  </si>
  <si>
    <t>Financial director</t>
  </si>
  <si>
    <t>Corporate manager</t>
  </si>
  <si>
    <t>Administrative employees</t>
  </si>
  <si>
    <t>Lawyer</t>
  </si>
  <si>
    <t xml:space="preserve">Negotiator </t>
  </si>
  <si>
    <t>Institution</t>
  </si>
  <si>
    <t>Web design and developer</t>
  </si>
  <si>
    <t>Wages</t>
  </si>
  <si>
    <t>Stricter payment terms</t>
  </si>
  <si>
    <t>Transparency of payment practices</t>
  </si>
  <si>
    <t>Alternative Dispute Resolution System</t>
  </si>
  <si>
    <t>Administrative sanctions</t>
  </si>
  <si>
    <t>Tax regulations</t>
  </si>
  <si>
    <t>/year</t>
  </si>
  <si>
    <t>Report obligation</t>
  </si>
  <si>
    <t>Time spend per lawyer</t>
  </si>
  <si>
    <t>Time spend per negotiators</t>
  </si>
  <si>
    <t>hours</t>
  </si>
  <si>
    <t>Fines</t>
  </si>
  <si>
    <t>Hours to control</t>
  </si>
  <si>
    <t xml:space="preserve">Compensation </t>
  </si>
  <si>
    <t xml:space="preserve">/year </t>
  </si>
  <si>
    <t xml:space="preserve">Compensation for cost recovery  </t>
  </si>
  <si>
    <t>Market</t>
  </si>
  <si>
    <t>Society</t>
  </si>
  <si>
    <t>Input per policy measure</t>
  </si>
  <si>
    <t>Input policy measures overall option 1</t>
  </si>
  <si>
    <t>Reduced payment delay</t>
  </si>
  <si>
    <t>Increased trust</t>
  </si>
  <si>
    <t>Increased employment</t>
  </si>
  <si>
    <t>Less costs in loans and credits</t>
  </si>
  <si>
    <t>€/hour</t>
  </si>
  <si>
    <t xml:space="preserve">Time span </t>
  </si>
  <si>
    <t>years</t>
  </si>
  <si>
    <t>SMEs saving 4h of lawyer time/ year</t>
  </si>
  <si>
    <t>euro</t>
  </si>
  <si>
    <t>Tax reduction</t>
  </si>
  <si>
    <t>Operation and financial (€)</t>
  </si>
  <si>
    <t xml:space="preserve">Step 1: determine costs and benefits </t>
  </si>
  <si>
    <t>Step 2: standardization row maximum</t>
  </si>
  <si>
    <t>Step 3: multiply and sum up</t>
  </si>
  <si>
    <t>Step 4: determine preference rule</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</si>
  <si>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</si>
  <si>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</si>
  <si>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</si>
  <si>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</si>
  <si>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</si>
  <si>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</si>
  <si>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</si>
  <si>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</si>
  <si>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</si>
  <si>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</si>
  <si>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</si>
  <si>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</si>
  <si>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1b338d4c-6441-4a12-866f-f9467e66ec47</t>
  </si>
  <si>
    <t>CB_Block_0</t>
  </si>
  <si>
    <t>㜸〱敤㕣㕢㙣ㅣ㔷ㄹ摥ㄹ敦慥㜷搶㜶散挶戹㌴㘹㐹摤晢挵搱㌶㑥㤳㕥㈸㈱昵㈵㑥搲摣㥣搸㐹愹㑡搹㡥㜷捦搸㤳散捣㍡㌳戳㑥㕣ち㑤愱戴㤴㡢㔰换〳戴ㄴ愸慡㔲㤵ㄷ愴昲㔰戵愵㍣㈰㈱㠱㔰㡢㜸愸㤰㜸㐰㉡ㄵ㠲〷㄰㡡挴㑢ㅦ㉡㤵敦㍢㌳戳㍢扢敢ㅤ㍢㥢ㄶㅣ攴㐹昶捦㤹㜳㍦攷扦㥥晦㍦㤳㠴㤲㐸㈴㍥挲挳㝦昹㈴㤹戸㜲㜲挱昵㠴㤵ㅢ㉤㤷㑡愲攰㤹㘵摢捤つ㍢㡥扥㜰搰㜴扤づ㔴㐸攷㑤㤴扢愹扣㙢㍥㉣㌲昹㜹攱戸愸㤴㑡㈴㌲ㄹ㑤㐵㌹㍢攱慦㉦㝣搱搸慡㍢〹㌰㌵㍡㜲㘴晡㈴㝡㥤昴捡㡥搸㍡㜰挲㙦扢㙢㘸㈸㌷㤴摢㜱挷搰敤戹㙤㕢〷㐶㉢㈵慦攲㠸㕤戶愸㜸㡥㕥摡㍡㌰㔱㤹㉥㤹㠵〳㘲㘱慡㝣㑡搸扢挴昴戶摢愶昵ㅤ㜷づ敤搸戹搳戸敢慥㍢扢㌱㜴攲昰攸挸㠴㈳っ昷㘳敡㌳挵㈹敦ㄸㄳ〵㤳㙢ㄳ挲㌱敤㤹摣攸〸晥㐶收㡦户㍢㜲㤳戳㐲㜸ㅣ㕡㌸挲㉥〸㔷㐳挳㉥㙢搸㜵㉢搶ㅣ㌷㑦戳挶戱搴㠲敥㝡㈹㙢㔴㤴㑡㥡ㄵ昶㥡戱㡥㘰敦㑡晡㐲户㌵㈹㙣搷昴捣㜹搳㕢㐸㕢㔳攸愸搸㘳ㅤ㜷挵㌱摤㥥ㄱ㠷㜵㑢愴慣扤ㄵ戳㤸昴㥦㐴挷㡤㘱ㄷ搱㠹挹攵攷㠶㕤㙢㜴㔶㜷攴㡣㕣㙥㑣㑣摤㜱愷㔰㕦昷摡搶晤㜲敡㜲〴昶㜹㝤敢㝡㈸㌹愱㍢搵㥡㠳慤㙢〶㡢慦㥦挱慤慤敢㐷昶愸扥捤捤慤摢挸慤慣慦慤㜴〵昴㉤㜷ㄴ㡢搱搲〴㥤〴ㄹ〲㈲㔰换ㄲ㜴ㄱ㜴〳㈸挹㝦㠳㑢愲つ㔹愴收㜵㌵㍦慤收ぢ㙡扥愸收㠵㥡㌷搴晣㡣㥡㥦㔵昳愶㥡㍦愹收㑦愱㑥昸㘴㍡㍢搵攰挹㘴㌶㙦昹㜰攱㈷〷㕥㔹晦攸㑢ぢ㤹㌷昷㜶慦㐱愵愳挱愴挶ㅣ晤っ㐸慤㐶挵摢㜳摢昸㘷㘹慥〰㔳ㄸ㍢㡤㍢㡣愱愱攲捥㙤晡㙤㝡㡡换㡡㐱㝥ㅤ愱昴愱㙥户㜱㥦㘹ㄷ换㘷㈴敥慥ㅣ搱㕤㔱摢戸挱愰㙣愴㕣戱㡢敥ㄵ㡢ㄷ㑥㝡扡㈷㌶㌷㤶搵㍡㘹㙡㌶〹戶ㄲ慥ㅣ㙦㑢㘳戳ㄳ㝡愹㈲㠶捦㥡㝥昱愷ㅡ㡡慤〹愷㍣摤扡㜴摣ㄱ愷慢愵㑤㌳ㅡ㠶㔰㥢㤷㝤㌷慤搲㉦昲攷㌵㌰㍡㕢㜶㠵㉤愷㌷㘸㑤㤸㠵㔳挲㤹ㄴㄴ㠹愲㈸㤷扡㥥㐵〱搷てㅥ戱戱㔰㜰㙢昱㥡㘸慥戱攷慣〷㘶ㄶ㐵捣㜷㑥㌸摥挲㤴㍥㕤ㄲㅢ敡慡昸㘳愲㘰㔳㕤昶㜸戹㔰㜱㐷换戶攷㤴㑢昵㈵挳挵㜹ㅤ㤲愶㜸愸㕣ㄴ挹㘴㐲ち〵〸摣㡥づ㐵㐹摣搲㥡ㄷ㈴㈲㈲㈸㈶㈳㕦㕥㑦㜶戹㘳㔸ㅤ㔶㔱ㄲ愴㐹昵扡㈵㍡攳㝣愵㡣㠹攱挰挸㥡愸㍦㌸攸㑤㑢㜴㕢挵摣㈷㕢㔹㔵晢㠳搵敦㤹ㄷ戶户㑦户㡢㈵攱挴㙡㍦㠵㌳搲㝡〱㔲攷㈱㄰㕡敥ㅥ㔵㥤㜲㔶㔹㐸㥤㌱㡢摥㙣㝡㔶㤸㌳戳ㅥ昲愰㈱㌳ㄹ㙥㙤搳愳㕤㠶㉣㙤㉤㐱㍦㐰㌶㥢㐸慦㘳愵㜴ㄶ㑦㈲㐵改ㄴ挳换㜵㠲㥣敤敡㜸戹摢ㄸ㌷㑢㥥昰㠵㜲慦〱㡣昸㕡㑤愲慦㠷㈴敡攸〵㕦㘱慣㌳㐶㐱愵扡㘹㝢ぢ㌵扥㙤攲ㄲ㥦㠸㔶㘵挱㡡㤳〵ㄴ〵昵昲㈰㠶搷㐰㌴つ搲㈰扥㜲㠴㠸挸〶㌱㥡ㅤ㍤搷ㄳㄹ敢挷挸〸搴㡦ㄲ㈱㙢㙦㙢㉤㈳㐸散捤㐴捡㐶㉤昹㜱㔵㥡㉤㘶换晢搲㙣㍤㌶㑥摢㐰戰㤱攰㜲㠲㑤〰捡摦㈰攱㈸攵㤰慥㝦戴㉢昰慥㕤㐹昰㈹〰挸㈷㡤㌲㈷㄰㔵戴愱㤶㘳㐷戲㕥て散㘴㘹ㄴ晢愲㠸㤶㜱搵捥散戱㈴愲〳慢㜳㘵攸摡愴搴戱㌷戴愶捤攸㜲㐸㤱㌱㔵愳㙢㕤愲㙡㜴㈳㔸戵㑤扤㜵ㄵ㥡㙡〳〴㔷〳昸㡡㠵挶敥昲慣㜹㥡㤳㤷㠴㐹攴ㅢ㐲㙤㉡昷㠰㠸㘹晥挷〸戸愶愳换慡晤㑣㔳㜰搰戸攴敤攷慤慤㜹㍢㐰㝡㠳捥㕣搵㌹昴ㄵ㕤愰〵㝤つ搸㑢昹㜳㑢晤㜲ㅤ㡡戵敢〹㙥〰㘸搰㉦㍣㜹㕦愸㤷㐰㥡挴㔶〴㜳㙢改㜱㤱ㄶ敥搴挲㥣㤰摡愷摢㤸搲㥤ㄹ攱挱㝢戱㝦っ㜶㜰搹㜱㐴〹〷摡愲捣攰搹㘵㘳㝤愶㍢敥㤴㉤收慦摡挷敥㈵愱ㄸ㤲㐹戵㈳搱㘰ㅦ挷搸㤹ㄱ㝦㔳㠴㜲愸㝦㙦㙢㉤㈴㈲㡤敡挹㡢敤攲捦㤶慢㤲愴つ㐹㜲ㄳ戶㔵扢ㄹ〰㔲㐲昹㘳㑢㠹㌲挸㙡㕢㘵戵㝡㙢㤵摥扤㤸㤳㐹㠳晦戰㐹㡥㜴昹捥摡ㄱ昸づ摣ㅥ㙢搲戴慡挲愲换㥡㄰㑥〱㝥〵戳㈴戲扥㑢㤶愲㘶㔵㔶㕣㈲戲愲愳愳改㉣ㅤ攳㕢㤳㜴搲㈰㈵㘲戹㍤戶㌰收ㅣ㕥㈳㉡扡㈰㈹㔴㘲摣㐲㔵〹㐴捡㘳摤㔵ㄱ搳㠶㠸挹㘱攳戴㕢〹戶ㄱっ〱愴㝥て㐹戳摣㡤㘷㈸慣㜳㥥敥散㝣㍥㤱㈱ㅡ愴㝢昰㥤㤶挲㙡〷㠷搹㐹㜰㍢㐰㠳昹㐳攷㘳っ㈱㑡㤴㐷〸㤱搶㤲㘶㥣㌰挵ㄹ搲挰ㅡ〳㐱愵搱㡡敢㤵㉤㐶㤵㝡㡣戱昲攱戲㌷㘶扡㜳㠸㐲昵ㅢ㐱攲扥㔹㘱㠳扡ㅣ搸㍥つ㜹攵戹㌹㔱搴㡣挹㜲〵愲㙤晦搸㑡㌸㤴㘳㝤戰㈵攵戹㕣㔵昰戴㜷㌶㐶ㄷ㡡㍣ㄱ挳搷㑡㑦散戲㍣摦㍣昴昵搶㜶㜴捡昴㑡愲换昰㤹㡥改㡣㠱㕤㐴搴愰搸㘹㑣捤㍡㐲㡣昵ㄸ㝢ㅤ戳㔸㌲㙤㐱㘴挰挶㘴愰敥愰㤸㐱㠴㘰愲捣昸㕦搹敥㌱愶ㅣ摤㜶攷㜴〶ㄳㄷ搶搶扤挹㤰㐸捡ㄸ㌱㙤ㄷ挳㐸㉣㌲摤㙢㑣捥㤶捦㈰㕡㕢戱散扤晡㥣扢㈲戰㐲愲昷ㅦ㠹ㅡ㐵㔵㔴㔵挹愸㤹㜶昱挳〳㜹㈲戱ㅤ扦㈴㠱挴㔵㈲㐵㝦㜹㡣昶愶㕤ㅦ挴㘷㘸愷㜳㑥摤㠸ㅣ㔵㌳㍢㘲愵㌰㌹㔵扢㤳㙤敥〲戸㜷敦昱晤戵愸摣㐵挵慢㔳昴昰挷挸㜸㐹ㄶ搵㈰〸晤㜳㙢㝣㔲㘱ㅥ㈹〷ㅣ〸㡣昳慤㤱晣戲㠶慣㐳敡㕢㔳㑢㡥㈳㡡搴㙤ㅣ搴愷㐵〹戱㘸㑢昷搶昸㉦㌴㘳㉤扤攴〶㘵愳㘵换搲㐹㕡㈴换挹㠲㑥ちㅥ慥㜸攵㐳愶慤ㄹ〰㤲晥㠲㉣晤㉣戲昴戳㌲慢摢㌸挶戰愰㑣戳慦昲㡣敥㤸摥慣㘵ㄶ㌲㝣㘱攸㙥㐵搰㈴㤸㥣㤲㌷㝣㐲㤹㌱搰㘰捤ㅦ㠷挹收收㠰敥ㅣ攴㈸户㡥攸〷攵慡㑡ㅡ㝦㤴㌶ㅤ㑢㄰㌰搲㑢慡摤㡤摥㔲昲㘶〴㐴㡥㝣捥㠷昷㉦捥㍦㡡ㅣ摦㉦㐷慣挷㤰〸㍣㠲ㄱ㈱㑦昷㜶摡㌸㙥㥢ㅥ戰㐷㡣㡤㥢摥㤸ぢ㤴〳㈰㈹㡦户㥢㈵㔶㈳㡤〶慢㕡攱慡收愲㍡㌵戱愵戹㍣慡㌷慥㕢愴搸搷㈸ㄱ㐵戲㔴㈵愹㔹ㄶ㤹攳㑡㔲㌵㡡㔴摣愱戶㔱攲摣愶戵㝤愷ㄴ戹〸挵㈴㘹㈶愱敤㤲㠴㠲㈰㉦愹〳㍡㡡晥晡㜸昲㠸㐴㙢㘸〳㘴愹愷晣扣㥥㈰ㅣ戸ㅦ㔷㑥㡡㈲ㅢ扣㠱扦搷〴挹㈳ㄵ慦慥㐴㍦摢ㅦ㤴っ㤷㑡㐷㙣㔸〹〵摤㈹慥㄰㤶挶摡㝣つ㈳戹戳㕤敤敦㙦㙦㠴ㄱ〳㌶㘴㐸㈴挶てっ㌶〴㜳㐵愲愹戴捥㝡戸搵搵散っ摦づ〹摤㤶ㄸ㤸昴㡡㘳㘲㕥㥡㘱㌵㑢扥㕦㌶愸㥥ㄶ愵ㅣ搵㡣攱㘹ㄷ㉡摤愳ㅣて㔲㤲挱㌵攳ㄸ摤㔲戸挰〰戱ㅢ愴㈶ちㅥ挲扡搵づ㜸㌲㔸㌹搸挱㡥昸㘱ㄳ㕡㘷㤴愰改ㄸ挲慤㕦〴㜹愷㑤㡣㐲㤰ㅡ昲昹搷㙥攵戹㘷昹晣㜴㜷㈲㑣〴㑣挴㔰㔷㡣昵〰攴㐶愳㤲攴愲晥㌰㔸敥㑢㌶㈹戴扡挳㍣㥡ㄸ㍤㌴昹ㅣて㌷㜸ㄸ挷敡㈵摢㤴㜰挷捤㌳愱㑤㑢ぢ㙢㡣晤㜶愱㔴㈹ち愹㡡㐳㔹㉤㌵昲㡡挰㤷扣晥攷㜳㔳捣扥〴㥢戲ㅦ㐷㈹㉥㤹㐸㙡摦敥搶㍥㡢收㔲挸愱て㕦戶㌱昸ㄸ攳㤶㤳挱戰愶㍢ち戴て搷搶㉥㉦挸㡢㜳㄰㘹㑤㔹㤴㘵〷㜱ㄷ慦ㅡ㐱㤶摣ㄶ愹㜶戰㝣戰㑣㥢㍤㤲戵捦昴戳㔶〴㡥戰㑥㕦攰愵搳㌰㐶摡攴づ㜶㤲㌸ㅦ㐴㜶捦㍦㉡㕦ㄳ攷㜷〷挶㠷挲昸㉥㑦㐱〹散㉡ㄸ㠹〶户㕡戳扡ㄵ㐶㝥㘹㜹㙢昷〰㈸っ〱搳愰㐵㑤摦挰ㄹ㐱㝡㘹〳㠷挱挸㤸攸㘸㌴㤰捡ㄸ㘵㍦ㅣ昶㐰ㅡ戸㠹〷改愹㌲㤴㤰户㑥㕥ちぢ敦㈵づ㕡㌸〲㤵㥤つつ㤹ㄳ扡㠷慢㉦昶愶㠶散攱㘲㤱收㉥晣㜳㉢〲慢戸戶攱㥢愳敢ㅡ㉥㘴挹㌵搱扥扢戶愱㈰戸㈸戸㝤㉣户㑦昷ち戳㤳摥㠲㝦㘹慢㕤㤲㐸晤ㄲ晥㠸㐵㐷愷捤㥣戴㜹〹㜵㥥㝢㥦㍤㘵㤷捦搸㜲㕥㈹㤷㌷晥㘸挵㙡㥤㥤㥣㘴㌶昱ㄱ晥挸㐷㑤愴摥㐲㡦换㤹㌶㍢愸㌹㐸搸㡦㝣㝣㘹㌰㠰㜴っ㥤挰㜶慦摥ㄸ㈰㥤慣㙢愰ㄳ㈹〸㔶〹挵㥥昹搸〸㐵昹〵搰㑡㘲昱㡦攴搸昳㤷挱晡捡㥢挸㈱挲昱ㅥ㠸㤱搴搵㐸挵愰㑥ち昲攰㝡〷㉦㠳晣晦㘰㈹攴收㐵搹改扦挰捣捡ㅢ㡤㈸摡㐲ㄴ扤摥㡣㈲〶㘲㉦㈸攴捤搹慦ㅥ㌵㍦昱㙢扤晦挳愳收扤挰㌰ㅦ㘹㡤㈱愸挶㘰㝣搵ㄸ攸㘸㌲〶慥㐷戱㌴〶づ戰つ攳昵扥㌱㄰㜸㍢づ㈱㘳㘹㘳㠰㔱扣ㄸ㤳㉦ㄲ㔴㡤㌸㌰㜸搶摡㘰搱ㄳ戶て搷㙢㠵㡢挸㍤搴㤳㍢ち摦搳挶收散〹摤搱慤㑤㌲㝦慦㈳愰戶㥣㈹摣搷㤶㑤搸㘲昳愲㈵戲搱㈲㕥㠹搰㥦扥敡㌹㔹摥㉤㜵㘰捡㝦㝣㐷扤㤲㔱搲ㄷ攱ㄳ㔱㜸㐲㐸㝣㜱摤捦昶晥攵攱挷㜷昳㕥㕡㐰慢㈹〶㠲摢〹捥搳㜲㐰昸㌶㜲㈵㘴㍤㍦扦㌹㠴て㤱捣戹㤲ㄸ搱ㅤ㘹敦戸㥡ㄵ㈶㝤挲㡢㄰愶㑦㝣㉢挱㤸挴つ〷摦㤸捣㌵㌸㌶攵攷㑢搲ㄹ㤸㡢㑣㕣㝡敦挲〰愱搲㔲㘵戵㘹㔷愶㝥づ愵㜳㠱ㄳ愹户〷㜹扥攴愳㈸慦㌶㙡戵㥤搴㙡搲㑣㔴〶㔱㈳㤴㔲㠸㌴㤰㐲愲㐷ㄶ㠶晥愵㤴㥡㐰㈲㤵〳㠸㠹愱㌵〶㜳㜹昲㕦ㄵ〲愲㝡扤慦捤㑦㔵戰㡢挰㘲攸㜵㙦昷散㑡慢㌳㔴㑤っ捡捡搳挷㔱㈴攴㌱㠵ㄹ㡣搲捡摣㘳㐸㠴㑦㙡〸愹㘵㍢㥥㌸㐸㡦攵㠷搸㝣挶㑥㔹昴慡㘵慤㍤㜶〵㜷㍣愰㘷搲㔲㘱搸㙢㤹㡤愳愷㡣挶昹㔵戳㝥ㄶ㘱慦㥦慣㌶敡ち㡡愰戳散㑤㌸㝦㈲捣挷敦㠱㔸㍥㔸敢㝡㝤㘳〹㜵㥣摤㠹〵昲〷晢㙢㑢っ㘳㘳㔴㜲っ㈴散戲㙡㘵晣㑢攰㤳㘸㈲敤㜹㐵慢㈵㌹㤶愲㌰ㅡㅤ㜲㔶㠷摡愴晦ㄹ愷㤶㥣㌵挵摡っ㔸搷改晦ㄳ挸㔸㔲晦㉢㡣戲㐹㤴摤ㄷ㈴昸㤲㘲愴㘴挹攰っ㜷〴㍥㙣㠴㘹攴ㄱ㔸㤳㐹〶户晤搴㈴㍥㔱昵㡢愵〴㠷㠷㉢搹㜸〹愲摡㤶戶㙤㔷㑢〱挸㈸㔰敡ㄵ㠸愰㤶敤㌹改收㜳㙣晡㝥㘴慦㍢㘴ㄶ㥣戲㕢㌶扣㠱㐹㠴㜷〷昸㠵㤹〱㥢㘷㔸㜹戹㔱愸㕤㡢㥤攸㝥〰㙤づㅦ㠱挰㍥㉣扣㡦㉢敡挸ㄸ挲昲㘲ㄶ晣摡愸㉦ㄲ㐸愲㜶㜰㉦㌳㡥㔶昴ㄲ㍥㔰㍤〲慦愶挷慣ㄵ愱散㝣摦㜲攳㕤っ㙥ㅤ㙥㘳ㅤ㠰攷㐷㤴㜲〸㠳挹㈵㍣昰㈰昷戵㜱て敡敢〶㙢㜳㔹戳㍤敦㕡㌶昵ㄲ㜰扡扣㔱敡㐹㠶㘳昲扢攳慣昶㈰㈱攲㍣昴㡥㉥摦ㄵ换摥晡㐱攷挱㘷摢㜴㜹つ㤶攰㈸㕢㐶㥣晢ぢ㘸慡摣㐳㠰㥦㤶てㄲ㝣㔱攸捦扢㥢㠹ㄷ戰㉣㌲〰搲㠹戴づ搰㥡慡㝦戴ㄸ㔵㉢㍣㕡㤰ち戳捡て㔱捥㕤昲㔷㕢㘴ㅥ㡥ㅡ昲〸㠱戴ㄶ㤵摣ち㡦㄰㜲晣攷搰愰㍡晥っ㜲㕢㡦晦晤㐵挷愷昲㤷敢㡢昶摦ㄷ㉡て敤㈴㠷㍥㐵㔰㈲戰〰晡挲㥡扤ㄴ㡢㤴㌵㘹㍦㠸昰挶㙥愴昱晣㈱昸昷扤摤敦扣捤攷㥦扢ㄵ㈹〸㔱㔴扦ちち㐲戹㡡愷愳慢㤸㐳㙥敢㔵㝣㘷戱㔵昴㔱㐶㜲㈶㥡〳搰搳愱㤰㔶攴慡㕣㈴戸愱晣㈹ㄲ愱㐸搴捤愲㡦㠸㤵㙤㉢㐸愰㉤㜷㕥戶㥤㐷㈲㙣㥢攲㐶挴㝣挲㈳敤㈳㕥㜹愴搷㈶敤扢㕤搳扥㔶捣㔸㠱扦㜵㐵挸〶㉣㠹摦挴戶ㄴ改改㌶㘳昹捡㔳㈱㘲昶敤ぢ扦㡦㔲㠳攸ㄲ〸挳户㐸㐹㐸摣㐸攵敢㘱攵㔷㕦慢㌹㐷㔱㠰〷搴攳㔷㈶挱挹捡㑦㠶㤵户攳摢㉢㔹㈷挱扢〲㝣摥ぢ㉢㤳㌰㘵攵㈷挲捡晦搸扥愹㕡㌹愴㐳扦攷ㄴ㠹㈴挶搶㤵搶㝦攴㍢㙣ㅥ慡㔳〶昵㘷㤷攱㘷㔳㜲捡㈰㜱㐹㙡搰㙥㕣晢㜰昰㈵昴㐱摣㘲挲㘵て〸㔹晦㍦㐴搸㡦摢㑤㘳扡愷攳㐳攷㜹㠴㤵ㅤ㑤扥戱㜱摡㌸攲㈰愳搳搸敦攲㑣㔵㕣㔱㈴〲㜳㈰改敦敦ㄲ敥昷ㄸ搳戱戶ㅦ㘱㌸㑣攵㙤㤱昶㤴㠷っ愱㈴㤵挷㐳捣㈶捥搵㘸㐶晢ㄲ㤰〳㌱〹挸㠴昶㘵㐰㍦攴戲㡥ㄹ㝤攴㝦挹摣攷㤰搰ㅥ㈳昸ち㐰㔶㈱戳㤳づ搲㕦〵攸〵㠶㘶㙣㝣搹㝥㐶㐷ㄴ㕦搸慡昲㐸㌸㔸㤴㡣戴慦戱挱ㄳ〰ㅤ㜰搴㉡〱ㄱ㘶戵㈷㤱ㄳㅤ㤴㠲㐳づ晡ㄴぢ扥㐱昰㑤㠰㙣㡡㤳㕤昶慥㜱㑤㙤㙡慥㙦愱愹挲慤㤰㜲散摢㐱㠲㉦愹㜳〰㜷户戶㤵㜹ㄴづ㍦摦㐷㔰戳敥㍢晤㍤昸敥㝥㠱㡢敥挰㝦㍢㤲㤲㠶㝤㔲晤㜴㝢㝤㤱〹㘸㤳换㥦㠳捤扥㠸㝥戸慥㥡㡤挹ㅥ㍦㠳㕦㐶㑤㉢㡦攱摦㜳昸㈹愷㌱〲㐷愱愶捤挰捤㐲ㅡ㤰〵㜳㐱〱㔵㤶昶㌴㠰㐲ㅣㄳ㑦摡㌳㝣㈳㙡搹扦昶摤㈰挱ㄷ㠵㜸㍤挷㐴㈹㘸ㅥづ㐸㕣换㠲㔳つ〳ㄲ晦戲攰㘴㜴挰敦㈱㔷㤱挸㐲愲㕥㉢ㄱ㘹㐹收㍥ぢ搰搳搱换戹㔱换愹㘷㤵挲㐳挵㠷ㅥ晡愰㌷㌹戰㌹昹戹㝢扡㥦㝤敦㜷敦㍦昳敥攷㜷晤晤挳攷㥦㝦昷慦捦扣晤攱㕢搳扢㝥昳攲㡢扦扥昷挷㙦扦扦搶㜸㐱㝤敤㠳㠳㉦㍣㌲㜴敡㤱搳挶昱㕢昶㍥㜲晦挹愳㐳ㄳ㤷つ㜶㜴㜴㜶摥搸晦摢换㙦敡㍢㜷晡㜵攵㔷㝦摡㘸㉢㜲戹ㅣ昰ㄸ㐰昸昴㜱搹㜲ㅡ㍦㐰〲搳攰㡣㍦搱㘹㜰戹攷昰㔳㡡挱㐶㡤攰㈵〳㥦〶㈷㈰ぢち昵〵㕤晦〱昰昴戰戲</t>
  </si>
  <si>
    <t>Decisioneering:7.0.0.0</t>
  </si>
  <si>
    <t>2f577ea3-a639-4d02-af69-379fdd131be4</t>
  </si>
  <si>
    <t>CB_Block_7.0.0.0:1</t>
  </si>
  <si>
    <t>7ea1c728-0bca-4a38-b063-f25d1bdb282e</t>
  </si>
  <si>
    <t>㜸〱敤㕣㕢㙣ㅣ㔷ㄹ摥ㄹ敦慥㜷搶㜶散挶戹㌴改捤扤㕦ㅣ㙤攳㌴㘹ㅡ㑡㐸㝤挹慤捤挵㠹㥤㤴慡㤴敤㜸昷㡣㍤挹捥慣㌳㌳敢挴㈵戴㈹㤴㤶㜲㔱搵㈲〴㉤〵慡ち㔵昰㠲㔴ㅥ慡ㄶ捡〳㔲㈵㄰㙡ㄱてㄵㄲて㐸愵㐲昰〰㐲㤱攰愱て㤵捡昷㥤㤹搹㥤摤昵㡥㥤㑤ぢづ昲㈴晢攷捣戹㥦昳㕦捦晦㥦㐹㐲㐹㈴ㄲㅦ攱攱扦㝣㤲㑣㕣㌹㌱敦㝡挲捡㡤㤶㑢㈵㔱昰捣戲敤收㠶ㅤ㐷㥦㍦㘰扡㕥〷㉡愴昳㈶捡摤㔴摥㌵ㅦㄱ㤹晣㥣㜰㕣㔴㑡㈵ㄲ㤹㡣愶愲㥣㥤昰搷ㄷ扥㘸㙣搵㥤〴㤸ㅣㅤ㌹㍣㜵〲扤㑥㜸㘵㐷㙣ㅡ㌸敥户摤㌹㌴㤴ㅢ捡㙤摤㍥㜴㘷㙥昳愶㠱搱㑡挹慢㌸㘲愷㉤㉡㥥愳㤷㌶つ㡣㔷愶㑡㘶攱㍥㌱㍦㔹㍥㈹散㥤㘲㙡昳ㅤ㔳晡搶扢㠶戶㙥摢㘶散搸㜱㔷㌷㠶㑥ㅣㅡㅤㄹ㜷㠴攱㝥㑣㝤愶㌸攵慤㘳愲㘰㜲㙤㐲㌸愶㍤㥤ㅢㅤ挱摦挸晣昱戶㍤㌷㌱㈳㠴挷愱㠵㈳散㠲㜰㌵㌴散戲㠶㕤户㘲捤㜲昳㌴㙢て㤶㕡搰㕤㉦㘵㡤㡡㔲㐹戳挲㕥㌳搶㘱散㕤㐹㥦敦戶㈶㠴敤㥡㥥㌹㘷㝡昳㘹㙢ㄲㅤㄵ㝢慣㘳慥㌸慡摢搳攲㤰㙥㠹㤴戵户㘲ㄶ㤳晥㤳攸戸㌹散㈲㍡㌱戹晣摣戰㙢㡤捥攸㡥㥣㤱换㡤㠹愹扢挷㈹搴搷扤扥㜵扦㥣扡ㅣ㠱㝤摥搸扡ㅥ㑡㡥敢㑥戵收㘰敢㥡挱攲敢㘷㜰㝢敢晡㤱㍤慡㙦㜳㙢敢㌶㜲㉢敢㙢㉢㕤〱㝤换ㅤ挵㘲戴㌴㐱㈷㐱㠶㠰〸搴戲〴㕤〴摤〰㑡昲㕦攰㤲㘸㐳ㄶ愹㜹㕤捤㑦愹昹㠲㥡㉦慡㜹愱收つ㌵㍦慤收㘷搴扣愹收㑦愸昹㤳愸ㄳ㍥㤹捥㑥㌵㜸摥晡攸捣扦㜷㝣㝢搳敥挷㥦戹㜶㝢晦愳㙦捥㜴慦㐲愵㈳挱愴挶ㅣ晤㌴㐸慤㐶挵㕢㜲㥢昹㘷㜱慥〰㔳ㄸ摢㡣敤挶搰㔰㜱摢㘶晤づ㍤挵㘵挵㈰扦㡥㔰晡㔰户摢戸摦戴㡢攵搳ㄲ㜷㔷㡥攸慥愸㙤摣㘰㔰㌶㔲慥搸㐵昷㡡㠵ぢ㈷㍣摤ㄳㅢㅢ换㙡㥤㌴㌵㥢〰㕢〹㔷㡥㜷㜵㘳戳攳㝡愹㈲㠶捦㤸㝥昱㔵つ挵搶戸㔳㥥㙡㕤扡挷ㄱ愷慡愵㑤㌳ㅡ㠶㔰㥢㤳㝤㌷慤搲㉦昲攷㌵㌰㍡㔳㜶㠵㉤愷㌷㘸㡤㥢㠵㤳挲㤹㄰ㄴ㠹愲㈸㤷扡㤶㐵〱搷てㅥ戶戱㔰㜰㙢昱扡㘸慥戱晢㡣〷㘶ㄶ㐵捣㜷㔶㌸摥晣愴㍥㔵ㄲ敢敡慡昸㘳愲㘰㐳㕤昶㥥㜲愱攲㡥㤶㙤捦㈹㤷敡㑢㠶㡢㜳㍡㈴㑤昱㘰戹㈸㤲挹㠴ㄴち㄰戸ㅤㅤ㡡㤲戸慤㌵㉦㐸㐴㐴㔰㑣㐶扥扣㥥散㜲㐷戱㍡慣愲㈴㐸㤳敡つ㡢㜴挶昹㑡ㄹㄳ挳㠱㤱㌵㔱㝦㜰搰㕢ㄶ改戶㡡戹㑦戶戲慡昶〷慢摦㍤㈷㙣㙦㥦㙥ㄷ㑢挲㠹搵㝥ち㘷愴昵〲愴捥㐳㈰戴摣㍤慡㍡攵㡣㌲㥦㍡㙤ㄶ扤㤹昴㡣㌰愷㘷㍣攴㐱㐳㘶㌲摣摡愶㐷扢っ㔹摡㙡㠲㝥㠰㙣㌶㤱㕥挳㑡改㉣㥥㐴㡡搲㈹㠶㤷敢〴㌹摢搵昱㜲户戱挷㉣㜹挲ㄷ捡扤〶㌰攲㙢㌵㠹扥ㅥ㤲愸愳ㄷ㝣㠵戱挶ㄸ〵㤵敡愶敤捤搷昸戶㠹㑢㝣㈲㕡㤱〵换㑥ㄶ㔰ㄴ搴换㠳ㄸ㕥〳搱㌴㐸㠳昸捡ㄱ㈲㈲ㅢ挴㘸㜶昴㕣㑦㘴慣ㅦ㈳㈳㔰㍦㑡㠴慣扤戹戵㡣㈰戱㌷ㄳ㈹ㅢ戵攴挷ㄵ㘹戶㤰㉤敦㑢戳戵搸㌸㙤ㅤ挱㝡㠲换〹㌶〰㈸㝦㠵㠴愳㤴㐳扡晥搱慥挰扢㜶㈵挱㔵〰㤰㑦ㅡ㘵㑥㈰慡㘸㐳㉤挵㡥㘴扤ㅥ搸挹搲㈸昶㐵ㄱ㉤攳慡㥤搹㘳㐹㐴〷㔶攷昲搰戵㐹愹㘳㙦㙡㑤㥢搱攵㤰㈲㘳慡㐶搷扡㐸搵攸㐶戰㙡㥢㝡敢ㅡ㌴搵〶〸慥〵昰ㄵぢ㡤摤愵㔹昳㌴㈷㉦〹㤳挸㌷㠴摡㔴敥〱ㄱ搳晣㡦ㄱ㜰㑤㐷㤷ㄵ晢㤹愶攰愰㜱挹摢捦㥢㕡昳㜶㠰昴〶㥤戹愲㜳攸㉢扡㐰ぢ晡㍡戰㤷昲愷㤶晡攵〶ㄴ㙢㌷ㄲ摣〴搰愰㕦㜸昲扥㔰㉦㠱㌴㠹慤〸收㔶搳攳㈲㉤摣挹昹㔹㈱戵㑦户㌱愹㍢搳挲㠳昷㘲晦ㄸ散攰戲攳㠸ㄲづ戴㐵㤹挱戳换晡晡㑣㜷㡦㔳戶㤸扦㘲ㅦ扢㤷㠴㘲㐸㈶搵㡥㐴㠳㝤ㅣ㘳㘷㐶晣㑤ㄱ捡愱晥扤愳戵㤰㠸㌴慡㈷㉦戶㡢㍦㕢慥㐸㤲㌶㈴挹㉤搸㔶敤㔶〰㐸〹攵て㉤㈵捡㈰慢㙤㤲搵敡慤㔵㝡昷㘲㑥㈶つ晥挳㈶㌹搲攵㍢㙢㐷攰㍢㜰㝢慣〹搳慡ち㡢㉥㙢㕣㌸〵昸ㄵ捣㤲挸晡㉥㔹㡡㥡ㄵ㔹㜱㠹挸㡡㡥㡥愶戳㜴㡣㙦㑤搲㐹㠳㤴㠸攵昶搸挲㤸㜳㜸㡤愸攸㠲愴㔰㠹㜱ぢ㔵㈵㄰㈹㡦㜵㔷㐴㑣ㅢ㈲㈶㠷㡤搳㙥㈷搸㑣㌰〴㤰晡ㅤ㈴捤㔲㌷㥥愱戰捥㌹扡戳昳昹㐴㠶㘸㤰敥挱㜷㕡ち慢慤ㅣ㘶ㅢ挱㥤〰つ收て㥤㡦㌱㠴㈸㔱ㅥ㈱㐴㕡㑢㥡㜱摣ㄴ愷㐹〳慢っ〴㤵㐶㉢慥㔷戶ㄸ㔵敡㌱挶捡㠷捡摥㤸改捥㈲ち搵㙦〴㠹晢㘷㠴つ敡㜲㘰晢㌴攴㤵㘷㘷㐵㔱㌳㈶捡ㄵ㠸戶晤㘳换攱㔰㡥昵挱㤶㤴攷㜲㔵挱搳摥搹ㄸ㕤㈸昲㐴っ㕦㉢㍤戱㑢昲㝣昳搰搷㕢摢搱㐹搳㉢㠹㉥挳㘷㍡愶㌳〶㜶ㄱ㔱㠳㘲愷㌱㌹攳〸㌱搶㘳散㜵捣㘲挹戴〵㤱〱ㅢ㤳㠱扡〳㘲ㅡㄱ㠲昱㌲攳㝦㘵扢挷㤸㜴㜴摢㥤搵ㄹ㑣㥣㕦㕤昷㈶㐳㈲㈹㘳挴戴㕤っ㈳戱挸㜴慦㌱㌱㔳㍥㡤㘸㙤挵戲昷敡戳敥戲挰ち㠹摥㝦㈴㙡ㄴ㔵㔱㔵㈵愳㘶摡挵てて攴㠹挴ㄶ晣㤲〴ㄲ㔷㠹ㄴ晤攵㌱摡㥢㜶㝤㄰㥦愱㥤捥㌹㜵㈳㜲㔴捤散㠸㤵挲攴㔴敤㉥戶搹〱㜰敦摥㘳晢㙢㔱戹㡢㡡㔷愷攸攱㡦㤱昱㤲㉣慡㐱㄰晡攷㔶昹愴挲㍣㔲づ㌸㄰ㄸ攷㕢㈳昹㘵つ㔹㠷搴户慡㤶摣㠳㈸㔲户㜱㐰㥦ㄲ㈵挴愲㉤摤㕢攵扦搰㡣戵昴㤲ㅢ㤴㡤㤶㉤㑢㈷㘹㤱㉣㈷ち㍡㈹㜸戸攲㤵て㥡戶㘶〰㐸晡ぢ戲昴㌳挸搲捦挸慣㙥攳㈸挳㠲㌲捤扥捡搳扡㘳㝡㌳㤶㔹挸昰㠵愱扢㘵㐱㤳㘰㜲㑡摥昰〹㘵挶㐰㠳㌵㝦っ㈶㥢㥢〳扡㜳㤰愳摣㍡愲ㅦ㤴慢㉡㘹晣㔱摡㜴㉣㐱挰㐸㉦愹㜶㌷㝡㑢挹㥢ㄱ㄰㌹昲㌹ㅦ摥扦㌸晦ㄸ㜲㝣扦ㅣ戱ㅥ㐳㈲昰〸㐶㠴㍣摤摢㘹攳㤸㙤㝡挰ㅥ㌱戶挷昴挶㕣愰ㅣ〰㐹㜹扣摤㈸戱ㅡ㘹㌴㔸搵ち搷㌴ㄷ搵愹㠹慢㥢换愳㝡攳㠶〵㡡㝤㡤ㄲ㔱㈴㡢㔵㤲㥡㘵㠱㌹㉥㈷㔵愳㐸挵ㅤ㙡ㅢ㈵捥㙤㕡摢㜷㑡㤱㡢㔰㑣㤲㘶ㄲ摡㑥㐹㈸〸昲㤲㍡愰愳攸慦㡦㈷㡦㐸戴㠶㌶㐰㤶㝡捡捦敢〹挲㠱晢㜱攵愴㈸戲挱ㅢ昸㝢㔵㤰㍣㕣昱敡㑡昴㌳晤㐱挹㜰愹㜴搸㠶㤵㔰搰㥤攲㌲㘱㘹慣捤搷㌰㤲㍢摢搵晥晥昶㐶ㄸ㌱㘰㐳㠶㐴㘲晣挰㘰㐳㌰㔷㈴㥡㑡敢慣㠷㕢㕤捤捥昰敤愰搰㙤㠹㠱〹慦㌸㈶收愴ㄹ㔶戳攴晢㘵㠳敡㘹㔱捡㔱捤ㄸ㥥㜲愱搲㍤捡昱㈰㈵ㄹ㕣㌳㡥搲㉤㠵ぢっ㄰扢㐱㙡扣攰㈱慣㕢敤㠰㈷㠳攵㠳ㅤ散㠸ㅦ㌶愱㜵㐶〹㥡㡥㈱摣晡㐵㤰㜷摡挴㈸〴愹㈱㥦㝦敥㔲㕥㜸㥥捦㑦㜶㈵挲㐴挰㐴っ㜵挵㔸て㐰㙥㌴㉡㐹㉥敡て㠳攵扥㘴㤳㐲慢㍢捣愳㠹搱㐳㤳捦昱㜰㠳㠷㜱慣㕥戲㑤〹㜷摣㍣ㄳ摡戴㌴扦捡搸㙦ㄷ㑡㤵愲㤰慡㌸㤴搵㔲㈳㉦ぢ㝣挹敢㝦㍥㌷挵散㑢戰㈹晢㜱㤴攲㤲㠹愴昶敤㙥敤㌳㘸㉥㠵ㅣ晡昰㘵ㅢ㠳㡦㌱㙥㌹ㄹっ㙢扡愳㐰晢㜰㜵敤昲㠲扣㌸〷㤱搶㤴㐵㔹㜶〰㜷昱慡ㄱ㘴挹㙤㤱㙡〷捡〷捡戴搹㈳㔹晢㑣㍦㙢㔹攰〸敢昴〵㕥㍡つ㘳愴㑤敥㘰㈷㠹昳㐱㘴昷晣㘳昲㌵㜱㝥㔷㘰㝣㈸㡣敦昲ㄴ㤴挰慥㠲㤱㘸㜰慢㌵慢㕢㘱攴㤷㤶户㜶て㠰挲㄰㌰つ㕡搴昴つ㥣ㄱ愴ㄷ㌷㜰ㄸ㡣㡣㠹㡥㐶〳愹㡣㔱昶挳㘱て愴㠱㥢㜸㤰㥥㉣㐳〹㜹㙢攴愵戰昰㕥攲愰㠵㈳㔰搹㔹搷㤰㌹慥㝢戸晡㘲㙦㘸挸ㅥ㉥ㄶ㘹敥挲㍦户㉣戰㡡㙢ㅢ扥㌹扡愶攱㐲㤶㕣ㄳ敤扢敢ㅢち㠲㡢㠲㕢挶㜲晢㜴慦㌰㌳攱捤晢㤷戶摡㈵㠹搴㉦攱㡦㔸㜰㜴摡捣㐹㥢㤷㔰攷戸昷搹㤳㜶昹戴㉤攷㤵㜲㜹攳㡦㔶慣搶搹挹㐹㘶ㄳㅦ攱㡦㝣搴㐴敡㑤昴戸㤴㘹戳㠳㥡㠳㠴晤挸挷㤷〶〳㐸挷搰〹㙣昷敡㡤〱搲挹㥡〶㍡㤱㠲㘰㠵㔰散改㡦㡤㔰㤴㕦〰慤㈴ㄶ晦㐸㡥㍤㝦〵慣慦晣ㅣ㌹㐴㌸摥〳㌱㤲扡ㄶ愹ㄸ搴㐹㐱ㅥ㕣敦攰㘵㤰晦ㅦ㉣㠵摣扣㈰㍢晤ㄷ㤸㔹㜹愳ㄱ㐵㔷ㄳ㐵慦㌷愳㠸㠱搸ぢち㜹㜳昶㉢㐷捤㑦晣㕡敦晦昰愸㜹㉦㌰捣㐷㕡㘳〸慡㌱ㄸ㕦㌵〶㍡㥡㡣㠱ㅢ㔱㉣㡤㠱晢搸㠶昱㝡摦ㄸ〸扣ㅤ〷㤱戱戸㌱挰㈸㕥㡣挹ㄷ〹慡㐶ㅣㄸ㍣㙢慤戳攸〹摢㠷敢戵挲㐵攴ㅥ敡挹ㅤ㠵敦㘹㝤㜳昶戸敥攸搶〶㤹扦搷ㄱ㔰㕢捥㈴敥㙢换㈶㙣戱㜱挱ㄲ搹㘸〱慦㐴攸㑦㕦昱㥣㉣敤㤶㍡㌰攵㍦扥愳㕥挹㈸改㡢昰㠹㈸㍣㈱㈴扥戰收愷㝢晦晣挸ㄳ扢㜸㉦㉤愰搵ㄴ〳挱敤〴攷㘹㌹㈰㝣ㅢ戹ㄲ戲㤶㥦摦ㅣ挴㠷㐸收㙣㐹㡣攸㡥戴㜷㕣捤ち㤳㍥攱㐵〸搳㈷扥攵㘰㑣攲㠶㠳㙦㑣收ㅡㅣ㥢昲昳㈵改っ捣㐵㈶㉥扤㜷㘱㠰㔰㘹愹戲摡戴㉢㔳㍦㠳搲戹挰㠹搴摢㠳㍣㕦昲㔱㤴㔷ㅢ戵摡㌶㙡㌵㘹㈶㉡㠳愸ㄱ㑡㈹㐴ㅡ㐸㈱搱㈳ぢ㐳晦㔲㑡㡤㈳㤱捡〱挴挴搰ㅡ㠳戹㍣昹慦〸〱㔱扤摥搷收愷㉡搸㐵㘰㌱昴扡户㝢㜶愵搵ㄹ慡㈶〶㘵攵改攳〸ㄲ昲㤸挲っ㐶㘹㘵敥㔱㈴挲㈷㌵㠴搴㤲ㅤ㑦ㅣ愴挷昲㐳㙣㍥㘳愷㉣㝡搵戲搶㙥扢㠲㍢ㅥ搰㌳㘹愹㌰散搵捣挶搱㔳㐶攳晣慡㔹㍦㡢戰搷㑦㔶ㅢ㜵〵㐵搰㔹昶〶㥣㍦ㄱ收攳昷㐰㉣ㅦ慣㜵扤戶戱㠴㍡捥敥挴〲昹㠳晤㜵㜵っ㘳㘳㔴㜲っ㈴散㤲㙡㘵晣㑢攰ㄳ㘸㈲敤㜹㐵慢㈵㌹㤶愲㌰ㅡㅤ㜲㔶㠷摡愴晦ㄹ愷㤶㥣㌵挹摡っ㔸搷改晦攳挸㔸㔴晦㉢㡣戲㐹㤴摤ㅦ㈴昸㤲㘲愴㘴搱攰っ㜷〴㍥㙣㠴㘹攴ㄱ㔸㤳㐹〶户晤搴〴㍥㔱昵㡢愵〴㠷㠷㉢搹㜸〹愲摡㤶戶㙤㔷㑢〱挸㈸㔰敡挷㄰㐱㉤摢㜳搲捤攷搸昴〳挸㕥㜳搰㉣㌸㘵户㙣㜸〳ㄳ〸敦づ昰ぢ㌳〳㌶捦戰昲㑡愳㔰扢ㅥ㍢搱晤㈰摡ㅣ㍡っ㠱㝤㐸㜸ㅦ㔷搴㤱㌱㠴愵挵㉣昸戵㔱㕦㈴㤰㐴敤攰㕥㘶ㅣ愹攸㈵㝣愰㝡ㄸ㕥㑤㡦㔹换㐲搹昹扥攵挶扢ㄸ摣㍡摣挶扡て㥥ㅦ㔱捡㈱っ㈶㤷昰攰㐳摣搷挶㍤愸慦ㅢ慣捤㘵捤昶扣㙢搹搴㡦㠰搳愵㡤㔲㑦㌲ㅣ㤳摦ㅤ㘷戵㠷〸ㄱ攷愱㜷㜴改慥㔸昶搶て㍡て㍥摢愶换㙢戰〴㐷搹ㄲ攲摣㥦㐷㔳攵ㅥ〲晣戴㝣㤰攰㡢㐲㝦摥摤㑣扣㠴㘵㤱〱㤰㑥愴㜵㠰搶㔴晤㠳㠵愸㕡攱搱㠲㔴㤸㔵扥㡦㜲敥㤲扦摡㈲昳㜰搴㤰㐷〸愴戵愸攴㔶㜸㠴㤰攳扦㠰〶搵昱愷㤱摢㝡晣敦㉥㌸㍥㤵扦㕣㕦戴晦扥㔰㜹㘸㈷㌸昴㐹㠲ㄲ㠱〵搰ㄷ搶散愵㔸愴慣㐹晢㐱㠴㌷㜶㈱㡤攷昷挱扦敦敤㝡攷㙤㍥晦搸愵㐸㐱㠸愲晡㔵㔰㄰捡㔵㍣ㅢ㕤挵㉣㜲㕢慦攲㤹㠵㔶搱㐷ㄹ挹㤹㘸づ㐰㑦㠷㐲㕡㤱慢㜲㤱攰㠶昲愷㐸㠴㈲㔱㌷㡢㍥㈲㔶戶慤㈰㠱戶摣㜹搹㜶づ㠹戰㙤㡡ㅢㄱ昳〹㡦戴㡦㜸攵㤱㕥㥢戴敦㜶㑤晢㕡㌱㘳〵晥搶㘵㈱ㅢ戰㈴㝥ㄳ摢㔲愴愷摢㡣攵㉢㑦㠷㠸搹户㉦晣㍥㑡つ愲㑢㈰っ摦㈲㈵㈱㜱㈳㤵慦㠶㤵㕦㝤慤收ㅣ㐵〱ㅥ㔰㡦㕦㤹〴㈷㉢㍦ㄵ㔶摥㠲㙦慦㘴㥤〴敦ち昰㜹㉦慣㑣挲㤴㤵㥦っ㉢晦㝤换㠶㙡攵㤰づ晤㥥㔳㈴㤲ㄸ㕢㔷㕡晦㤱敦戰㜹愸㑥ㄹ搴㥦㕤㠶㥦㑤挹㈹㠳挴㈵愹㐱扢㜱敤挳挱㤷搰〷㜰㡢〹㤷㍤㈰㘴晤晦㄰㘱㍦㙥㌷㡤改㥥㡥て㥤攷㄰㔶㜶㌴昹挶挶㘹攳戰㠳㡣㑥㘳扦㡢㌳㔵㜱㔹㤱〸捣㠱愴扦扦㡢戸摦㘳㑣挷摡㝥㠴攱㌰㤵户㐵摡㔳ㅥ㌲㠴㤲㔴㥥〸㌱㥢㌸㔷愳ㄹ敤㡢㐰づ挴㈴㈰ㄳ摡愳㠰㝥挸㘵つ㌳晡挸晦㤲戹捦㈱愱㍤㑥昰㈵㠰慣㐲㘶㈷ㅤ愴扦っ搰ぢっ㑤摢昸戲晤戴㡥㈸扥戰㔵攵㙣㌸㔸㤴㡣戴慦戰挱㤳〰ㅤ㜰搴㉡〱ㄱ㘶戵愷㤰ㄳㅤ㤴㠲㐳づ晡㌴ぢ扥㐶昰㜵㠰㙣㡡㤳㕤昲慥㜱㑤㙤㙡慥㙦愰愹挲慤㤰㜲散㥢㐱㠲㉦愹㜳〰㜷户戶㤵㜹ㄴづ㍦摦㐷㔰戳敥㍢晤摤昸敥㝥㥥㡢敥挰㝦㍢㤲㤲㠶㝤㔲晤㔴㝢㝤㤱〹㘸㤳换㥦㠳捤扥㠸㝥戸慥㥡㡤挹ㅥ㍦㡤㕦㐶㑤㉢㡦攳摦㜳昸㈹愷㌰〲㐷愱愶捤挰捤㐲ㅡ㤰〵戳㐱〱㔵㤶昶㉣㠰㐲ㅣㄳ㑦摡㜳㝣㈳㙡搹扦昶慤㈰挱ㄷ㠵㜸㍤挷㐴㈹㘸ㅥづ㐸㕣换㠲㤳つ〳ㄲ晦戲攰㐴㜴挰敦㈰㔷㤱挸㐲愲㕥㉢ㄱ㘹㐹收㍥て搰搳搱换戹㔱换愹㘷㤴挲挳挵㠷ㅦ晥愰㌷㌹戰㌱昹搹㝢扡㥦㝦敦户敦㍦昷敥攷㜶晥敤挳ㄷ㕦㝣昷㉦捦扤晤攱㥢㔳㍢㝦晤昲换㙦摤晢挳户摦㕦㙤扣愴扥昶挱㠱㤷捥づ㥤㍣㝢捡㌸㜶摢摥戳て㥣㌸㌲㌴㝥搹㘰㐷㐷㘷攷捤晤扦戹晣㤶扥㜳愷㕥㔷㝥昵挷昵戶㈲㤷换〱㡦〲㠴㑦ㅦ㤷㉤愷昱㍤㈴㌰つ捥昸ㄳ㥤〶㤷㝢づ㍦愵ㄸ㙣搴〸㕥㌲昰㘹㜰〲戲愰㔰㕦搰昵ㅦ㐳㔱戲㉥</t>
  </si>
  <si>
    <t>㜸〱敤㕣㕢㙣ㅣ搵ㄹ摥ㄹ敦慥㜷搶㜶㙣攲㕣〸㔷㜳て㌸㕡攲㤰㜰㈹㑤㠳㉦戹ㄸ㥣搸㠹㥤㔰㐴改㌲摥㍤㘳㑦戲㌳㙢㘶㘶㥤㤸搲㌶戴ㄴ㑡㕢㔴㐱ㅦ㕡㈸㙤ㄱ慡㔰晢㔰㈴㉡ㄵ㐱㑢ㅦ㉡㔵㙡㠵愰敡〳慡挴㐳㈵㡡慡昶㠱ち㐵敡ぢて㐸昴晢捥捣散捥敥㝡挷㘶㠱搶㔴㥥㘴晦㥣㌹昷㜳晥敢昹晦㌳㐹㈸㠹㐴攲〳㍣晣㤷㑦㤲㠹㡢愶㤷㕣㑦㔸戹搱㜲愹㈴ち㥥㔹戶摤摣戰攳攸㑢ㄳ愶敢㜵愰㐲㍡㙦愲摣㑤攵㕤昳㝥㤱挹㉦ち挷㐵愵㔴㈲㤱挹㘸㉡捡搹〹㝦㝤攱㡢挶㔶摤㐹㠰㤹搱㤱挹搹㤳攸㜵摡㉢㍢㘲挷挰〹扦敤摥愱愱摣㔰㙥昷㑤㐳㌷收㜶敥ㄸㄸ慤㤴扣㡡㈳昶摡愲攲㌹㝡㘹挷挰㔴㘵戶㘴ㄶ敥㄰㑢㌳攵㔳挲摥㉢㘶㜷摥㌰慢敦扥㜹㘸昷㥥㍤挶㉤户摣摣㡤愱ㄳ㐷㐶㐷愶ㅣ㘱戸ㅦ㔳㥦㈹㑥㜹昷㤸㈸㤸㕣㥢㄰㡥㘹捦攵㐶㐷昰㌷㌲㝦扣摤㤴㥢㥥ㄷ挲攳搰挲ㄱ㜶㐱戸ㅡㅡ㜶㔹挳慥㕢戱ㄶ戸㜹㥡㜵〰㑢㉤攸慥㤷戲㐶㐵愹愴㔹㘱慦ㄹ㙢ㄲ㝢㔷搲㤷扡慤㘹㘱扢愶㘷㉥㥡摥㔲摡㥡㐱㐷挵ㅥ敢戸㉢㡥改昶㥣㌸愲㕢㈲㘵ㅤ慣㤸挵愴晦㈴㍡慥〹扢㠸㑥㑣㉥㍦㌷散㕡愳昳扡㈳㘷攴㜲㘳㘲敡ㅥ㜰ち昵㜵慦㘸摤㉦愷㉥㐷㘰㥦㔷戵慥㠷㤲ㄳ扡㔳慤㌹搸扡㘶戰昸晡ㄹ㕣摦扡㝥㘴㡦敡摢㕣摢扡㡤摣捡晡摡㑡㔷㐰摦㜲㐷戱ㄸ㉤㑤搰㐹㤰㈱㈰〲戵㉣㐱ㄷ㐱㌷㠰㤲晣㌷戸㈴摡㤰㐵㙡㕥㔷昳戳㙡扥愰收㡢㙡㕥愸㜹㐳捤捦愹昹㜹㌵㙦慡昹㤳㙡晥ㄴ敡㠴㑦愶戳㔳つ㥥攷㌳摢摦㈹晣敡戱挹㠷摥㝣昵ㄷ敥扢摢晢扡㌷愰搲搱㘰㔲㘳㡥㝥ㅡ愴㔶愳攲㕤戹㥤晣戳㌲㔷㠰㈹㡣㍤挶㑤挶搰㔰㜱捦㑥晤〶㍤挵㘵挵㈰扦㡥㔰晡㔰户摢戸搳戴㡢攵搳ㄲ㜷ㄷ㡤攸慥愸㙤摣㘰㔰㌶㔲慥搸㐵昷挲攵ぢ愷㍤摤ㄳㄷ㌴㤶搵㍡㘹㙡㌶つ戶ㄲ慥ㅣ敦㤲挶㘶㈷昴㔲㐵っ㥦㌱晤攲㡢ㅢ㡡慤㈹愷㍣摢扡昴㠰㈳敥慢㤶㌶捤㘸ㄸ㐲㙤㔱昶摤戴㑡扦挸㥦搷挰攸㝣搹ㄵ戶㥣摥愰㌵㘵ㄶ㑥〹㘷㕡㔰㈴㡡愲㕣敡㘶ㄶ〵㕣㍦㌸㘹㘳愱攰搶攲攵搱㕣㘳晦ㄹて捣㉣㡡㤸敦㠲㜰扣愵ㄹ㝤戶㈴戶搴㔵昱挷㐴挱戶扡散〳攵㐲挵ㅤ㉤摢㥥㔳㉥搵㤷っㄷㄷ㜵㐸㥡攲攱㜲㔱㈴㤳〹㈹ㄴ㈰㜰㍢㍡ㄴ㈵㜱㕤㙢㕥㤰㠸㠸愰㤸㡣㝣㝥㍤搹攵㡥㘱㜵㔸㐵㐹㤰㈶搵㉢㔷攸㡣昳㤵㌲㈶㠶〳㈳㙢愲晥攰愰摢㔷攸戶㡡戹㑦戶戲慡昶〷慢摦扦㈸㙣敦㤰㙥ㄷ㑢挲㠹搵㝥ち㘷愴昵〲愴捥㐱㈰戴摣㍤慡㍡攵㡣戲㤴㍡㙤ㄶ扤昹昴扣㌰攷收㍤攴㐱㐳㘶㌲摣摡愶㐷㍢て㔹摡㐶㠲㝥㠰㙣㌶㤱摥挴㑡改㉣㥥㐴㡡搲㈹㠶㤷敢〴㌹摢搵昱㜲户㜱挰㉣㜹挲ㄷ捡扤〶㌰攲㙢㌵㠹扥ㅥ㤲愸愳ㄷ㝣㠵戱挹ㄸ〵㤵敡愶敤㉤搵昸戶㠹㑢㝣㈲㕡㤷〵㙢㑥ㄶ㔰ㄴ搴换㠳ㄸ㕥〳搱㌴㐸㠳昸捡ㄱ㈲㈲ㅢ挴㘸㜶昴㕣㑦㘴慣ㅦ㈳㈳㔰㍦㑡㠴慣扤戳戵㡣㈰戱㌷ㄳ㈹ㅢ戵攴挷㜵㘹戶㥣㉤敦㑢戳捤搸㌸㙤ぢ挱㔶㠲昳〹戶〱㈸晦㠰㠴愳㤴㐳扡晥搱㉥挴扢㜶ㄱ挱挵〰㤰㑦ㅡ㘵㑥㈰慡㘸㐳慤挶㡥㘴扤ㅥ搸挹搲㈸昶㐵ㄱ㉤攳慡㥤搹㘳㐹㐴〷㔶攷摡搰戵㐹愹㘳慦㙥㑤㥢搱攵㤰㈲㘳慡㐶搷扡㐲搵攸㐶戰㙡㥢㝡敢㔲㌴搵〶〸㉥〳昰ㄵぢ㡤摤搵㔹昳㌴㈷㍦ㄵ㈶㤱㙦〸戵愹摣〳㈲愶昹ㅦ㈳攰㥡㡥㉥敢昶㌳㑤挱㐱攳㔳㙦㍦敦㘸捤摢〱搲ㅢ㜴收扡捥愱慦攸㐳㕡搰㤷㠳扤㤴扦戶搴㉦㔷愲㔸扢㡡攰㙡㠰〶晤挲㤳昷㠷昵ㄲ㐸㤳搸㡡㘰㙥㈳㍤㉥搲挲㥤㔹㕡㄰㔲晢㜴ㅢ㌳扡㌳㈷㍣㜸㉦挶挷㘰〷㤷ㅤ㐷㤴㜰愰㉤捡っ㥥㕤戶搶㘷扡〷㥣戲挵晣㜵晢搸晤㔴㈸㠶㘴㔲敤㐸㌴搸挷㌱㜶㘶挴摦ㄴ愱ㅣ敡摦ㅢ㕡ぢ㠹㐸愳㝡昲㘲扢昸戳攵扡㈴㘹㐳㤲㙣挷戶㙡搷〲㐰㑡㈸㝦㘹㈹㔱〶㔹㙤㠷慣㔶㙦慤搲扢ㄷ㜳㌲㘹昰ㅦ㌶挹㤱㉥摦㔹㍢〲摦㠱摢㘳㑤㥢㔶㔵㔸㜴㔹㔳挲㈹挰慦㘰㤶㐴搶㜷挹㔲搴慣换㡡㑦㠹慣攸攸㘸㍡㑢挷昸搶㈴㥤㌴㐸㠹㔸㙥㡦㉤㡣㌹㠷搷㠸㡡㉥㐸ち㤵ㄸ户㔰㔵〲㤱昲㔸㜷㕤挴戴㈱㘲㜲搸㌸敤㝡㠲㥤〴㐳〰愹㍦㐱搲慣㜶攳ㄹち敢㕣愴㍢㍢㥦㑦㘴㠸〶改ㅥ㝣扤愵戰摡捤㘱昶㄰摣〸搰㘰晥搰昹ㄸ㐳㠸ㄲ攵ㄱ㐲愴戵愴ㄹ㈷㑣㜱㥡㌴戰挱㐰㔰㘹戴攲㝡㘵㡢㔱愵ㅥ㘳慣㝣愴散㡤㤹敥〲愲㔰晤㐶㤰戸㜳㕥搸愰㉥〷戶㑦㐳㕥㜹㘱㐱ㄴ㌵㘳扡㕣㠱㘸ㅢㅦ㕢ぢ㠷㜲慣て戶愴㍣㤷慢ち㥥昶捥挶攸㐲㤱㈷㘲昸㕡改㠹㕤㤵攷㥢㠷扥摥摡㡥捥㤸㕥㐹㜴ㄹ㍥搳㌱㥤㌱戰㡢㠸ㅡㄴ㍢㡤㤹㜹㐷㠸戱ㅥ攳愰㘳ㄶ㑢愶㉤㠸っ搸㤸っ搴㑤㠸㌹㐴〸愶捡㡣晦㤵敤ㅥ㘳挶搱㙤㜷㐱㘷㌰㜱㘹㘳摤㥢っ㠹愴㡣ㄱ搳㜶㌱㡣挴㈲搳扤挶昴㝣昹㌴愲戵ㄵ换㍥愸㉦戸㙢〲㉢㈴㝡晦㤱愸㔱㔴㐵㔵㤵㡣㥡㘹ㄷ㍦㍣㤰㈷ㄲ扢昰㑢ㄲ㐸㕣㈵㔲昴㤷挷㘸㙦摡昵㐱㝣㠶㜶㍡攷搴㡤挸㔱㌵戳㈳㔶ち㤳㔳戵㥢搹收ㄶ㠰摢てㅥㅦ慦㐵攵㍥㔲扣㍡㐵て㝦㡣㡣㤷㘴㔱つ㠲搰㍦户挱㈷ㄵ收㤱㜲挰㠱挰㌸摦ㅡ挹㉦㙢挸㍡愴扥つ戵攴〱㐴㤱扡㡤〹㝤㔶㤴㄰㡢戶㜴㙦㠳晦㐲㌳搶搲㑢㙥㔰㌶㕡戶㉣㥤愴㐵戲㥣㉥攸愴攰攱㡡㔷㍥㙣摡㥡〱㈰改㉦挸搲捦㈰㑢㍦㈳戳扡㡤㘳っぢ捡㌴晢㉡捦改㡥改捤㕢㘶㈱挳ㄷ㠶敥搶〴㑤㠲挹㈹㜹挳㈷㤴ㄹ〳つ搶晣㜱㤸㙣㙥づ攸捥㐱㡥㜲敢㠸㝥㔰慥慡愴昱㐷㘹搳戱〴〱㈳扤愴摡慤攸㉤㈵㙦㐶㐰攴挸攷㕣㜸晦攲摣㔷㤱攳晢攵㠸昵ㄸㄲ㠱㐷㌰㈲攴改摥㑥ㅢ挷㙤搳〳昶㠸戱〳愶㌷收〲攵〰㐸捡攳敤〵ㄲ慢㤱㐶㠳㔵慤㜰㘹㜳㔱㥤㥡戸愴戹㍣慡㌷慥㕣愶搸搷㈸ㄱ㐵戲㔲㈵愹㔹㤶㤹攳㕡㔲㌵㡡㔴摣愱戶㔱攲摣愶戵㝤愷ㄴ昹〸㡡㐹搲㑣㐲摢㉢〹〵㐱㕥㔲〷㜴ㄴ晤昵昱攴ㄱ㠹搶搰〶挸㔲㑦昹㜹㍤㐱㌸㜰ㅣ㔷㑥㡡㈲ㅢ扣㠱扦㌷〴挹挹㡡㔷㔷愲㥦改て㑡㠶㑢愵㐹ㅢ㔶㐲㐱㜷㡡㙢㠴愵戱㌶㕦挳㐸敥㙣㔷晢晢摢ㅢ㘱挴㠰つㄹㄲ㠹昱〳㠳つ挱㕣㤱㘸㉡慤戳ㅥ㙥㜵㌵㍢挳户挳㐲户㈵〶愶扤攲㤸㔸㤴㘶㔸捤㤲敦㤷つ慡愷㐵㈹㐷㌵㘳㜸搶㠵㑡昷㈸挷㠳㤴㘴㜰捤㌸㐶户ㄴ㉥㌰㐰散〶愹愹㠲㠷戰㙥戵〳㥥っ搶づ㜶戰㈳㝥搸㠴搶ㄹ㈵㘸㍡㠶㜰敢ㄷ㐱摥㘹ㄳ愳㄰愴㠶㝣摥摤愷㍣昵㈴㥦㥦敦㑢㠴㠹㠰㠹ㄸ敡㡡戱ㅥ㠰摣㘸㔴㤲㕣搴ㅦ〶换㝤挹㈶㠵㔶㜷㤸㐷ㄳ愳㠷㈶㥦攳攱〶て攳㔸扤㘴㥢ㄲ敥戸㜹㈶戴㘹㘹㘹㠳㌱㙥ㄷ㑡㤵愲㤰慡㌸㤴搵㔲㈳慦〹㝣挹敢㝦㍥㌷挵散㑢戰㈹攳㌸㑡㜱挹㐴㔲晢㜶户昶㌹㌴㤷㐲づ㝤昸戲㡤挱挷ㄸ户㥣っ㠶㌵摤㔱愰㝤戸戱㜶㜹㐱㕥㥣㠳㐸㙢捡愲㉣㥢挰㕤扣㙡〴㔹㜲㕢愴摡㐴㜹愲㑣㥢㍤㤲㜵挸昴戳搶〴㡥戰㑥㕦攰愵搳㌰㐶摡攴づ㜶㤲㌸ㄷ㐴㜶捦㝤㔵扥㈶捥敤ぢ㡣て㠵昱㕤㥥㠲ㄲ搸㔵㌰ㄲつ㙥戵㘶㜵㉢㡣晣搲昲搶㙥〳㔰ㄸ〲愶㐱㡢㥡扥㠱㌳㠲昴捡〶づ㠳㤱㌱搱搱㘸㈰㤵㌱捡㝥㌸散㠱㌴㜰ㄳて搲㌳㘵㈸㈱㙦㤳扣ㄴㄶ摥㑢ㅣ戴㜰〴㉡㍢㕢ㅡ㌲愷㜴て㔷㕦散㙤つ搹挳挵㈲捤㕤昸攷搶〴㔶㜱㙤挳㌷㐷㌷㌵㕣挸㤲㙢愲㝤㜷㐵㐳㐱㜰㔱㜰搷㔸敥㤰敥ㄵ收愷扤㈵晦搲㔶扢㈴㤱晡㉤晣ㄱ换㡥㑥㥢㌹㘹昳ㄲ敡㈲昷㍥㝢捡㉥㥦戶攵扣㔲㉥㙦晣搱㡡搵㍡㍢㌹挹㙣攲〳晣㤱㡦㥡㐸扤㠲ㅥ㔷㌳㙤㜶㔰㜳㤰戰ㅦ昹昸搲㘰〰改ㄸ㍡㠱敤㕥扤㌱㐰㍡搹搴㐰㈷㔲㄰慣ㄳ㡡㍤昷戱ㄱ㡡昲ㅢ愰㤵挴攲ㅦ挹戱攷捦㠱昵㤵㕦㈳㠷〸挷㝢㈰㐶㔲㤷㈱ㄵ㠳㍡㈹挸㠳敢ㅤ扣っ昲晦㠳愵㤰㥢㤷㘵愷晦〲㌳㉢㉦㌷愲攸ㄲ愲攸愵㘶ㄴ㌱㄰晢愱㐲摥㥣晤晡㔱昳ㄳ扦搶晢㍦㍣㙡摥づっ昳㤱搶ㄸ㠲㙡っ挶㔷㡤㠱㡥㈶㘳攰㉡ㄴ㑢㘳攰づ戶㘱扣摥㌷〶〲㙦挷㘱㘴慣㙣っ㌰㡡ㄷ㘳昲㐵㠲慡ㄱ〷〶捦㕡㕢㉣㝡挲づ攱㝡慤㜰ㄱ戹㠷㝡㜲㐷攱㝢摡摡㥣㍤愵㍢扡戵㑤收ㅦ㜴〴搴㤶㌳㠳晢摡戲〹㕢㕣戰㙣㠹㙣戴㡣㔷㈲昴愷慦㝢㑥㔶㜷㑢ㅤ㤸昲ㅦ摦㔱慦㘴㤴昴㐷昰㠹㈸㍣㈱㈴扥戴改昹㠳㝦扢晦愱㝤扣㤷ㄶ搰㙡㡡㠱攰㜶㠲昳戴ㅣ㄰扥㡤㕣〹搹捣捦㙦づ攳㐳㈴㜳愱㈴㐶㜴㐷摡㍢慥㘶㠵㐹㥦昰㈲㠴改ㄳ摦㕡㌰㈶㜱挳挱㌷㈶㜳つ㡥㑤昹昹㤲㜴〶收㈲ㄳ㤷摥扢㌰㐰愸戴㔴㔹㙤摡㤵愹㕦㐲改㝣挸㠹搴摢㠳㍣㕦昲㔱㤴ㄷㅡ戵摡ㅥ㙡㌵㘹㈶㉡㠳愸ㄱ㑡㈹㐴ㅡ㐸㈱搱㈳ぢ㐳晦㔲㑡㑤㈱㤱捡〱挴挴搰ㅡ㠳戹㍣昹慦ぢ〱㔱扤摥搷收愷㉡搸㐵㘰㌱昴扡户㝢㜶愵搵ㄹ慡㈶〶㘵攵改攳㈸ㄲ昲㤸挲っ㐶㘹㘵敥㌱㈴挲㈷㌵㠴搴慡ㅤ㑦ㅣ愴挷昲㐳㙣㍥㘳愷㉣㝡搵戲搶㝥扢㠲㍢ㅥ搰㌳㘹愹㌰散㡤捣挶搱㔳㐶攳晣慡㔹㍦㡢戰搷㑦㔶ㅢ㜵〵㐵搰㔹昶㌶㥣㍦ㄱ收攳昷㐰㉣ㅦ慣㜵扤戹戱㠴㍡捥敥挴〲昹㠳晤㜵㐹っ㘳㘳㔴㜲っ㈴散慡㙡㘵晣㑢攰搳㘸㈲敤㜹㐵慢㈵㌹㤶愲㌰ㅡㅤ㜲㔶㠷摡愴晦ㄹ愷㤶㥣㌵挳摡っ㔸搷改晦ㄳ挸㔸㔱晦㉢㡣戲㐹㤴摤ㄹ㈴昸㤲㘲愴㘴挵攰っ㜷〴㍥㙣㠴㘹攴ㄱ㔸㤳㐹〶户晤搴㌴㍥㔱昵㡢愵〴㠷㠷㉢搹㜸〹愲摡㤶戶㙤㔷㑢〱挸㈸㔰敡㘷㄰㐱㉤摢㜳搲捤攷搸昴㕤挸摥㜴搸㉣㌸㘵户㙣㜸〳搳〸敦づ昰ぢ㌳〳㌶捦戰昲㕣愳㔰扢〲㍢搱㝤㌷摡ㅣ㤹㠴挰㍥㈲扣㡦㉢敡挸ㄸ挲敡㘲ㄶ晣摡愸㉦ㄲ㐸愲㜶㜰捦㌳㡥㔶昴ㄲ㍥㔰㥤㠴㔷搳㘳搶㥡㔰㜶扥㙦戹昱㉥〶户づ户戱敥㠰攷㐷㤴㜲〸㠳挹㈵摣㝤て昷戵㜱て敡敢〶㙢㜳㔹戳㍤敦㕡㌶昵㔳攰㜴㜵愳搴㤳っ挷攴㜷挷㔹敤ㅥ㐲挴㜹攸ㅤ㕤扤㉢㤶扤昵㠳捥㠳捦戶改昲ㅡ㉣挱㔱戶㡡㌸昷ㄷ搱㔴戹㡤〰㍦㉤ㅦ㈴昸愲搰㥦㜷㉢ㄳ捦㘰㔹㘴〰愴ㄳ㘹ㅤ愰㌵㔵晦㜸㌹慡㔶㜸戴㈰ㄵ㘶㤵ㅦ愱㥣扢攴慦戶挸㍣ㅣ㌵攴ㄱ〲㘹㉤㉡戹ㄵㅥ㈱攴昸㑦愱㐱㜵晣㌹攴戶ㅥ晦〷换㡥㑦攵㉦搷ㄷ敤扦㉦㔴ㅥ摡㐹づ㝤㡡愰㐴㘰〱昴㠵㌵㝢㈹ㄶ㈹㙢搲㝥㄰攱攵㝤㐸攳昹㜳昰敦㕢晢㕥㝦㡤捦扦昶㈹㔲㄰愲愸㝥ㄵㄴ㠴㜲ㄵ㡦㐷㔷戱㠰摣搶慢昸敥㜲慢攸愳㡣攴㑣㌴〷愰愷㐳㈱慤挸㔵戹㐸㜰㐳昹㔳㈴㐲㤱愸㥢㐵ㅦㄱ㉢摢㔶㤰㐰㕢敥扣㙣扢㠸㐴搸㌶挵㡤㠸昹㠴㐷摡㐷扣昲㐸慦㑤摡㜷扢愶㝤慤㤸戱〲㝦敢㥡㤰つ㔸ㄲ扦㠹㙤㈹搲搳㙤挶昲㤵㐷㐳挴ㅣ㍡ㄴ㝥ㅦ愵〶搱㈵㄰㠶㙦㤱㤲㤰戸㤱捡㌷挳捡㉦扣㔸㜳㡥愲〰て愸挷慦㑣㠲㤳㤵ㅦ〹㉢敦挲户㔷戲㑥㠲㜷〵昸扣ㄵ㔶㈶㘱捡捡て㠷㤵摦搹戵慤㕡㌹愴㐳扦攷ㄴ㠹㈴挶搶㤵搶㝦攴㍢㙣ㅥ慡㔳〶昵㘷㤷攱㘷㔳㜲捡㈰㜱㐹㙡搰㙥㕣晢㜰昰㈵昴〴㙥㌱攱戲〷㠴慣晦ㅦ㈲㡣攳㜶搳㤸敥改昸搰㜹ㄱ㘱㘵㐷㤳㙦㙣㥣㌶㈶ㅤ㘴㜴ㅡ攳㉥捥㔴挵㌵㐵㈲㌰〷㤲晥晥慥攰㝥㡦㌱ㅤ㙢晢ㄱ㠶挳㔴摥ㄶ㘹㑦㜹挸㄰㑡㔲㜹㈸挴㙣攲㙣㡤㘶戴㉦〳㌹㄰㤳㠰㑣㘸㕦〱昴㐳㉥㥢㤸搱㐷晥㤷捣㝤ㄶ〹敤㐱㠲慦〱㘴ㄵ㌲㍢改㈰晤㜵㠰㕥㘰㘸捥挶㤷敤愷㜵㐴昱㠵慤㉡て㠴㠳㐵挹㐸晢〶ㅢ㍣っ搰〱㐷慤ㄲ㄰㘱㔶㝢〴㌹搱㐱㈹㌸攴愰㡦戲攰㕢〴摦〶挸愶㌸搹㔵敦ㅡ搷搴愶收晡づ㥡㉡摣ち㈹挷ㅥぢㄲ㝣㐹㥤〵戸戵戵慤捣愳㜰昸昹㍥㠲㥡㜵摦改敦挷㜷昷㑢㕣㜴〷晥摢㤱㤴㌴散㤳敡㘷摡敢㡢㑣㐰㥢㕣晥ㅣ㙣昶㐷攸㠷敢慡搹㤸散昱戳昸㘵搴戴昲㈰晥㍤㡢㥦㜲ㅦ㐶攰㈸搴戴ㄹ戸㔹㐸〳戲㘰㈱㈸愰捡搲ㅥ〷㔰㠸㘳攲㐹㝢㠲㙦㐴㉤晢搷扥ㄷ㈴昸愲㄰慦㘷㤹㈸〵捤挳〱㠹㙢㔹㜰慡㘱㐰攲㕦ㄶ㥣㡣づ昸㝤攴㉡ㄲ㔹㐸搴㙢㈵㈲㉤挹摣㈷〱㝡㍡㝡㌹㌷㙡㌹昵㡣㔲戸户㜸敦扤敦昵㈶〷㉥㐸㝥晥戶敥㈷摦㝡昵敤㈷摥昸挲摥㝦扥晦昴搳㙦晣晤㠹搷摥㝦㘵㜶敦ㅦ㥥㝤昶昷户晦攴戵户㌷ㅡ捦愸㉦扥㌷昱捣〳㐳愷ㅥ戸捦㌸㝥摤挱〷敥㍡㜹㜴㘸敡扣挱㡥㡥捥捥㙢晡晦㜸晥昶扥戳昷扤愴晣敥捤慤戶㈲㤷换〱㡦〱㠴㑦ㅦ㤷㉤愷昱㐳㈴㌰つ捥昸ㄳ㥤〶㤷㝢ㄶ㍦愵ㄸ㙣搴〸㕥㌲昰㘹㜰〲戲愰㔰㕦搰昵ㅦ㤹㥢戲捤</t>
  </si>
  <si>
    <t>㜸〱捤㕡て㤸㕣㔵㜵㥦㍢㍢㌳㍢㜷㜶㌷㍢㤰㐰㘳㠲扡㠴搰〶ㄲ㤶摤㈴㥢㍦搵㘸昶㑦ㄲㄲ戲㥢㤸搹挰昷搹搲昱敤捣㥢散㑢收捦晡摥捣晥挱摡㘰㑢㉤〲㠵㠸㘲戵㕦㉢晦戱㐵ち愸㔸㐴戰㈰㔰㔴慡㠲㔲㙢ㄱ戵〸昴愳㝥㔸㑢敤攷搷㍦㝥㌶晤晤捥㝢㙦㜷收捤摢摤㈴搲敦攳㈶㜳摥戹攷㥥㝢敥㍤攷摣㜷敥戹昷㙤㐴㐵㈲㤱攳㈸㝣戲挴㠸㥣㤵㤹㜱慡㘶愹㝢戰㔲㉣㥡戹慡㔵㈹㍢摤晤戶㙤捣散戵㥣㙡ぢㄸㄲ㔹ぢ敤㑥㍣敢㔸㤷㥢挹散愴㘹㍢㘰㡡㐷㈲挹愴㡥愲ㅤ㤸晣搲㝥㐵戳㤷㡥ㄱ戰㑤㈷〸㕡〱摡㤳〰愳㠳〳晢挶づ㘳愴㑣戵㘲㥢敢扡㉥㜱攵㙤敢敤敤敥敤摥戸戹㜷㔳㜷捦扡慥挱㕡戱㕡戳捤㙤㘵戳㔶戵㡤攲扡慥晤戵戱愲㤵扢搸㥣ㄹ慤ㅣ㌱换摢捣戱㥥つ㘳挶挶㉤扤ㅢ晢晡ち㕢户㙥㘹搷㤰㍣㌲㌸戰摦㌶ぢ捥敢㈵㌳㐵㤹晢〶〷扡㐷捣敡敢㈵戳つ㌲㈱㜲愸㔲㌲慣昲敢㈴㌴㑥㝢昷つ㤹㌹㡢㡥㌱㑤摢㉡ㅦ敡挶戴ㅢっ㡤摡收敥㝥挷愹㤵㈶攸攳㐱戳㔸㍣㘰ㄶ攸㄰㕤ㅡ㜲慡晢つ扢攴戴㤷㘸㍦搳㌶换㌹搳㔹㔲摡㌱㥤㌳㡢ㅥ愳㤳㉣㕤㘲搸㈳㐶挹㡣ㄱ改㉣戹㍥摣㥤㌷换㔵慢㍡搳㔱㍡攸㤸〷㡣昲㈱㤳㉣昱搲慥㥡㤵㔷戱ㄸ晥㐷㕡㝥㈳㙣㘶攲㈸捣愷㌴㌸㙥搸㔵愹搱㠵扤㘱扣㜵换㐵戴㘸㥣ㄷ㝡㜵〵㝡搱㘷ㄹ慢㜴戱㘹㤷捤㈲〷愱㈷搷〶㤸挴㐰慥ㅦ㘶㉤攵慢㐳㉦愹㌶敦挵愰㉥戴㔳愲㥤㔲㐶㙤ぢ㙡搶㡡㠶扤㙥搸㉡㙦敢摤搰搷戳㙥慦㜵挴㉣㕡愶㔳摤搶摢搷搳戳㙥搸㤸摥搶扢愹慦㐷㜷愰㠳㕥挲慥㥤〰愹㥤ㄶ㙣摣昵搸〳㕤扤㍡捤㤶搳〰㔴散愷㜸㈱敢㠷攲搸搱慣ㄱ捤㡥㐵戳戹㘸㌶ㅦ捤㥡搱㙣㈱㥡㍤ㄴ捤㡥㐷戳㔶㌴㝢㌸㥡㍤〲ㅥ扦㈴㕢㕢愳㕥㜹昶㜷㡦㥥昱改ㄵ户散昸挸㥦摤昲㤷挹㜷㝦攰㔹挵㜷㔰㕥攱愵㐰捥ㅥ愹搸㈵扣㑢挳愶㔱摥戶扥㐷捡扡㑣㌵㍦㘴㑥㝡㔵扤っ㙣晡っ㠰挴㤹〰搱㥤ㅢ昵慦㤱戲ㅣ㐰愹㔷㌰㔱㤹散㉦摢づ扣晣挴㡢㝢ㅥ㌸昶戵㙢㙡搷㝦攸㈱挵㤷㕣㐶㔹〱㘴攵挱戲㔵挰㐰㘲ㅤㄹ㐵散〱扢昴昴攸㤵㤴㜶ㄶ㐰攲捤〰㜳〶搹慡摦挲㤶户〲㈸昵㠲㌷捥攳㙡搷㝦扤晤㐷㍦ㄸ戹愷㤰㝦攵晢〳㤹慦㉢挶ㄱㄹ攷㙣㈰㉢敡挷搹㍣㙢㜶㡥愳㔷㔱搸㌹〰㠹搵〰搱㤱㡤晡㕣㔲㝥ㅤ㐰愹攷㍣昱㝢㝥昶散㜶㌳㍢㌱㜲敦挵捥㌳㡦㝣晣摣ㅦ㈹㐶㈸ㄱ扦〶㐸㜷搰捦㥢㈰戸摥搱㕢㔸愷愷㐵㐷㝤ㅥ〷㌸ㅦ㈰戱ㄶ㈰扡㘷愳㕥㐷捡〵〰㑡㝤摢ㅢ昲戹捣て敦㜸㜷摢搴慥敢㙦㝤挷攱搳づ㝥敦攱昶ぢ搱晣㉥㙦㤹つ搹挶ㄴ㕥摣戹㤸戰扥扢㠷晦ㄶて㠶㠸㠵㠵扥挲收㐲㙦㙦扥慦挷搸㘰挴戹敥㑥昴慤攳㑡㙣㉦㕣㙡㤵昳㤵㈹㜹つ捦ㅡ㌰ㅣ㜳敥慤㕣敢戵つ㔴㙡攵扣戳㌲扣㌱㔳㌵慡收㡡㘰摢㥣㤰愶㙥ㄹ〴㈹搳㤱昱摥ㄲ散㜶㠹㔱慣㤹晤搳㤶摢晣收㐰㌳㐲㔴㘵㙣晥搶㥤戶昹摥搹搶愶ㄹ昵㘳㝦㥢ㄴ搹㑤㕡扡㑤敥扣扡〶挷㉢㡥㔹㤶改慤㉤敤户㜲㐷㑣㍢㘳㜲㜷㌴昳愲敡ㄹ㙣昲攲攴摡㝤㘵㈸㡡挸㤷㕦㔵㑦㉤散㤸慥㥡攵扣㤹挷㝣㈷㑣扢㍡㌳㙡㡣ㄵ捤㌳ㅢ㔸摣㌱搱昰愶〶昲捥㑡慥收っ㔶捡㔵扢㔲㙣㙣改捦㑦ㅡ㠸捤昹攱㑡摥㐴㘸㡤戱㐴㔴愴愵㐵愹挸昹㘱昱㡤㜲㥤㙥㜱㐴㥤㡢ㄹ㘹㤷㌷㉥扢敥〳搰づ㕡ㄴ㑤慥挹攸敡㐵㠴㠹㕣㡡㌹㙦㝥挶㍡㥤㤸㑡㤰㝢捤晣摣㌲挷㔹捦晤晦㌲㐷愳㑢㍤敤㜷㑣㘲晦扡挸㈸攷㡢愶扤㘰㈲愴㌸㈳摤〳㄰㝦ㅡ㙦昳扣搶㘳挴㔵搳㙡㈶㍥㘵攵慢攳㠹㜱搳㍡㌴㕥〵つ挹㔲㌲㐹搳㌶ㄵ扤ㅥ㈴扤㠱㘰㈳㐰㉡ㄵ㐹昴㤱㈹㤱搲㥢摣㝡㥣㕢挸挹敦㡣㑣挷戴散挴㐸㥢㥣㜸㘹㘷挵㜶㕡㕡挲戴扣挸㜰挶慢㕣㥥ぢ㌶㑡慥戰㤹㐲户〰挴ㄹ㌸ㄶ摤㜸戹敦挵㤸㕦㜴㤴㠶捣㠲㠱慣㑥摥㙥㘵挴㑢㙥愲㌰㘴㍡㌹捤㡣㘲㌷摥㤵改〴㌰扣晣敤㈵慥㝥㜳扡㍡㘴㔴㡤搶ㄲ㜲ㄳ㜸㐹㠳㘹慤昴㜲㌱昶散㄰㥡摦㍢攵搵㈰㈱㉤㘸㥤㤴㌶㈱戸㤲昰攲攰㝤㠹戴㜸㜰㘱㈵㌰㜷㘶て㠹攰㐲㙦捣㌱㤰晡攴㜷㤹攵搱㤹〹搳㈱㝢㌲戱愰㈹㠳慦ㄷ㠵敤换㡤ㅤ慣㕡㐵愷ㅢ㌳摤㘵㔷㙡ㄳ慦愷ㅣ捡搲㕢〱晣ㄲ㝦ㄲ慢昸挴㜵攲㐱愱㜵㤲扥挹㘶㈳㐹㑡㈳㐵搳扤㥡慢ㄵ挲㡥攳㈱㐵㙦挳㈳戵㔰㕢㥣㤹捦挹攴㘳捣㌰摡㑢戰搰愸㙤㑡㠶㤹㤴ち慣摤㔱扡戴㘲ㅦㄹ慢㔴㡥㜰㍤㉤㤱㥡㌳㙥㥡㔵㘶㙤㙤㕥㤶㉡搹愸㔲㉤㉤つ㜹㔶㕤㝡挷㥣㉢搱て搰搹㡦㐳㔰搷㤴㐹㤱㈶づㅡ㠹〱㄰㕢㤰㐱㈶〶㠱㈴㠷〷晢扢愷㡢捥戴㝡ㄸ晡㌲ㄷ㕡昳㤵㕢㝥敦愹戶㉤㝢敥换晤散戲㤵捦慦改㔶て㜹つ㑤愹ㄸ㔳㉢挹〷㜷〲㔱て㠲㡤㜱〴㜸㘳搱ㄷ愱慥㜷ㄳ散〱㐰㌴㄰晢㈲ㄸ散㜵慢㡡改ㄹ〳㠲ㅥ㈶ㄸ〱㔰㑣搲㈴愳摣〷挴㉦敡㍥挸愷㤷挵㔳捣攷㥡㍤㤵〱㌵愵ㄷ㘸㔳㑣晤攸㉤㑤敢㘸㕡㐳搳ㄲ敡㑥〸づ㌵挰ㅤ㕥㐳㕢㌰㑢㘴敥㈷〶昸㙤昶扦つ㙣攱〶昸ㅤ㡥㤱㈵㜸て㐰㥤〱挶摣慡㘲晥㈸〶挸〱搱㜹〰挵散㔱っ㘰〲昱㡢晡㔳㡣㌱㙢〰㈶㥣捤〶戰㐰㑤改〵摡ㄴ㜳搲㌰〳ㅣ㥢捦〰搷㝢つ㑤改敢㉡㐸ㄲ〳搸㐰搴ㅦ㝢〶攰晣昹㝢㈲ㅡ㠹扣㈴慥攲㜶愱㙢〴㤳〰㜵〶㤸㜶慢敡ㅣ㍣挵〰㌳㘴扡ㅣ㐰㌱扦ㄵ〳扣て㠸㕦搴㤵昵〶㔸つ㜲戳〱㡥㠲㥡搲ぢ戴㈹㘶捤㘱〶戸㝣㍥〳捣㜸つ㑤〹昶㜹㤰㈴〶戸ち㠸㥡昲っ〰扣戱攸慢㔱搷搷㄰㕣ぢ㔰㘷㠰敢摣慡㍡ㅦ㑦㌱挰昵㘴㍡〶愰㤸㙤㡢〱㍥っ挴㉦慡㕣㙦〰㈶收捤〶戸ㄱ搴㤴㕥愰㑤㕤〰㡥㌰〳攴攷㌳㐰捥㙢〸愶晢昱ㅥ㐸㍡㠹㌴㡤㔱㐹ㄷ㉥戱捣㈹敥㉢㑢ち㌸㘲て搶㥣㙡㐵㌶挱㡥挲㔰㘵愴㔲ㅤ戲㥣㠹愲㌱戳戴攰㈱㤷㡥㥢㘵愴愸㌶㌲搵〰慤㌲㌱㘱收㜵㈱㔳愹搹㌹㜳昷搰ㅢ㈱㠵㠵㝥㜰㥤㘴慦㔱㠵㜲㙡㔹ㄹづ㔸ち慢〴㈵ㄲ㘷㉥ㄵ摣㕣攵愰㕦㤷〸ぢ捡戵搲㌹㘷搱㔱慢㕡㌴摢ち㤲㠴ち㥥㉣挰㡡挸晢昳慤㠵搱㜱㙣㍡㐳ㅤ㠵㕤戶㤵㉦㕡㘵㤳捥㔸收戲敥㌵て㈱挷摦㕦㜱㉣摥愹㜴ㄴ㐶㙤愳散㑣㌰㕤挹捤㥣摥㔰㤳扣㈶㕥ㄸ戰捡づ㠶ㄱ㉦ㄲ敦㉣㘴挶㉢㔳戸㝡慢㤵捡扢㡣〹攷つ攱ㄵ㐶㈱户㠸㙢㔴㔴㐵愳㉡ㄹ㑤㥥慡㝦ㄲ㥦㠴戴㤵㐳㌸昱㡤㘳㔳㜵㑡㐶搵戶愶㉦挸攳㑣㘰㕢㘳戵慡攵〶㙤扡㉥㐶㈰扥㡣挴㤹ㄱ〷ㄳ㤴㍡㔷〶㑥ㄷ㥣㜳挳昵㔵㘸愲㍢㝢慦㈹搹晣㑤散㜳㌳挰㥥㕤〷㜷捦㥤扢㝦愵㡢挸㌸㜳昸ㄳ㍥收挸㕥敥㉥㈵ㅥ㝤戸戲昰㠶㘲㐵戰ㄶ㕣㥥愹㠲昰㜰愵㉥㤹㐳㜷㈲㔳㙥㉦散㌵挶捣㈲ㄲ㝣搸㜶㠹㕢攱㐹ぢ户㍤㡥搷㌶㔸㈹㤵っ㉥㍤㕥户㘵㜲㐶搱㑣ㄶ晡㙢搵ち敥戰㜴〱㐰搶愷㐷㌲愶㐱㌲愶摤㔴扣㜰㠰〷㝦挱㈹慢㜲挸戰慤敡㜸挹捡㈵㔹攱攱晣つ戱㘶ㄱ㐷㘲戰扣㕦晣㤸ㄲ捣敤摤っㅢ敥敥挶㜱㤸愶扢ㄹ㍤戰戲愳㉡㠱㝦敡ㄴ捦㠵㠸㐰戲戱攸㕢㈱㉤㡥㡤㕣㐲ㄲㅥ㤱挸㙢晥㘵晢㙢㐷戱㐴㈵㐸㈹ㅥ敢㘴愷扦捤㐳㔸㠹昱㘴戵攰愱㠱昷㔳愹扤ㄵ㈳扦搳挸攱敡扣搵扢㌸㑦挲戵っ㌹㜶㥡挷戸㐱摣っ攰挶㘱搲捡㥢㜶㤲㠴っ㉥敤㘳㍣〰㈶㕣ㅦ㈲㥤㙤㠹挴攳㙤挹戰戱㜶晢戲㔶㝢挹㜱晤㐷㠱摤㑤昲㝦昲慥㉤敦挴愴愰㔶ぢ愰扥㥤攰づ〰挵〳㈲昵〹㌰摣㐹㠶㑦〱挴㜹ㄴ〹晡愶昱㐴㠵㜳ㄷ㕦搲㤸㕣㌹昳慣㤷挴戹㐸づ㠹㜱㔱愴慤敥㜰㤷㜰捦㜵㐹晦ㅥ㍢㤱挱㉡㌷昳㈹㌷捥昲㄰挹昳㕥㌴ㅡ㠳慢ㄳ挱㡢戱愶㘱㈱慣㤴㌱攵搴愷㔲㤸㐲攲㉦〰㑥攷换〲昹搹扡㑢摣㍥搰戱搵ㅦ挷㐳㑡㉡愵敦㈲㤲㔲㍣〱昹晡㈷㐸㐹搱㜹晡搳〴㜷〳㈸ㅥ〲㤸つ㜰愵挸慡㐸㐵ㄴ㌳㝦㠹㝦㠹扦〲戶㔴㙥㙢㡤攲㘲㜱㔲敤〶戳摣ㅥ摣㐳㘹㝢〰ㄸ㠲㘶㤷攴㝤挰ㄷ㕦㤲㍣㕣挸㤲晣っ晢㝡㐵つ〳昱搵㈰捤昳昳㘷㠱敡捦〱愸ㄱ㠰㄰㠶晢挹昰㜹㌲昰㐰㐲㕦㈷晥ㅡ㈰㌵㙢挳㡤㑤㜹ㄸ㙣昷〵戰挰㜶㍣㤳昸㌲敢㙣昷㈰挸晡㡢〰㡡攷〷戱摤摣扥慦㜸㘸㜰㙤昷㄰戰愵摥摤昰愲戶换㠲㔹㙣昷㌰㄰昵ㅥ㠰〶摢晤つ〸㡢摢㙥㡣㝤昱搳㡦㜸〸㉢㡡㠷ㄳ㕦つ愰扥敤ㅥ〵慡扦っ愰昲〰㈱っ㡦㤱攱㜱㌲㜰㕢ㄴ摢㍤〱愴㜹晤㙤つ戳攱㤳㘰㠵つ㉤㐰㕦㜶㥤つ扦〲戲晥㉡㠰戲〱㠲敢慦ち㥡㙢挳慦〱㍢㘱ㅢ搶挰㉣㌶㝣ち㠸攲㤱愵挱㠶㕦〷㘱㜱ㅢ昲㘸㈳㌶晣㠶㠷㠸つ㘷㔰昱搵〰敡摢昰㥢㐰昵搳〰㡡㘷㥦㄰㠶㘷挸昰㉤㌲昰㌸㈴㌶晣㌶㤰搹昵㠷て〲㈱敦敥摦㠳〵戶㍢ち攸换慣戳摤㜷㐰搶晦〰愰㜸㝡〹摡敥㙡搰㕣摢㝤ㄷ搸挹收㍡敡ㅡ㜴ㄲㅢ晥㈳㄰㜵㉤㐰㠳つ扦〷挲攲㌶扣㡥㝤昱搳捦㝢㠸搸㤰㐷㈴㕦ㅤ愰扥つ扦て㔴晦〰㐰ㅤ〳〸㘱昸㈱ㄹ晥㠹っㅦ〶㄰ㅢ扥〰㘴搶㠶昸挲ㄱ㘲挳ㄷ挱〲ㅢ摥〸攸换慣戳攱㑢㈰敢㤷〱搴㑤〴慣晤戳㠷㜰〳㠹摦ち㄰摣ㄵ㥡㜶散ㄸ㤸㔲〵敥摤㤹敡㑣ㄱ昹ㄲ㔱敥ㄲ㉥挶晤捥㙤挶摥㔵戱昱㠹㍢ㄶ扣慣㥤敤㝢㈱㐴戵㉤ぢ㕣㠴㑢㌷戶摣㡣㕦㝣〵攲晢扣晤愹挱摣慤ㄸ晢戰㈴㕥〱㔸㌶㙣攵散㡡㔳㈹㔴扢㌲㌸ㄳ㜴昱挳㐲〱敢愶㍦扥ㅣㄲ㐳挷愴㘲戱㌲㍦㥦㑥昲愲㉤㜵愴㕣㤹㉡换㙣攲づ扦慦㠸扤㕡㕢㌹㑣ち㍦㈹攷挰㡡改摢㠰戲戳晥㌱㐰㐷㑢晡㜶㘹挲㜹㤸㝢㌱㑢晡㑥昷ㄹ㐹㜳昳㘵㠹摦〵㜰愲㍢㈱㘵慢㌱㤵㔳㜹㘵挶㕡㕢搵戹㠱㕢晣愶ㅤ㜴昶ㅡ㌴㤱攰㑣攳㘷㐲攵ㄳ敢搴㘸㔱㜶㡥攲愷㕦㈵昸〹㐰㉡捤㍤㤴ㄳ㑡晣㉢挰㤲挱㠱㙣摤㐱㈰昱㔳搰摡㐱㤳っ〱㥦户㥤挴扦㠱㜲ㅡ㈸㡤㥦慢ㄳ慦㠱㝣㍡挸戸搹慢扦㍦㑣摦つ扡㤸戲〳㠸㝣扡搵晦㐱㙣㄰㐰摤㐳挰摡捦㍤㠴㡢㔶摤〷挰㠵慢㔲搰㤲换〵㜸㐴㜳つ搰摤㉡〹ち㕤摥攸㌲㝦㥢㑤㝦㔶昸攰愲捦昹挸晤㍥昲㜹て㔱摣ㄸ改㉦搵ち㌹戴㈵挷搵晦㐳昰ぢ㠰㔴晡㐱㐰㤹㌵㙤愲㘹〴㑤扤㌵戵㑣㜳捦㤴挶㘵㈴㥤㐱㄰㠵ㄶ慥㑡戲敦㤱挴㍦〵愱㙥愲ㄲ昷㍤㔱改ㄷ晦ㅢ愶搲㝦㠳摡慣搲㈳攸㈴攳㈴㈱〷慢昰㔱搴㔹搲㕦㜶㥦㤱昴㘳㍥昲戸㠷愸㈷㠱㠸㘶晦〹㤱搴㡣㔳搰㈹㐰摤〶㤰㑡㜳挷㥡㔷㌳敥㘴搲戸㤲扤捥㈲㌸㥤㕤〷㠱愹愷〸㐸㕡〶挸㐵挴㌸愴戸ㅢ㠹㘶慦㠶㙡昶攳㔰捤戸㈷挹㌸换㈱ち㥡㝤ㄳ㜵㤶昴搳敥㌳㤲㝥挶㐷戸改戰㈸㙥㈶愲搹㉢昵㥡慤攰昴㔶〲愴搲摦〱挳扣㥡㜱㥦㤱挶㔵㐰攴㑢戶㕥挵慥愲㤹散ㄱ愴慦〶〹晦㕤㥦㜱㡦㄰捤㥥て搵散戹㔰捤戸㔳挸㌸㙢㈰〷㥡㜱㔷㘰㐹㜳㘷㘰㐹㜳ㅢ㘰㐹㜳㉢㘰㔱㉦〲㠸㘶摦昵㌴㡢㠲愰捦攷昴搶〲愴搲㉦愱㍥慦㘶㉦晢㡤攷㐹㉦㠲昵散㑡捤搲摣っ愴攷㐶㤹㑥㥣昱散㙤㠱㘰ㄳ㝥〵戰㌶昸戵㜵〷扥㥥捥㜰㘶㉤㌸晢戸㈷㠶㔸昴㌷㑦㑤㤶ㅣ换㈱㑡攳ㄷ晦㍢㘸晤㉢挸㠱㘲㜵㕢〶㈵扥㤵㤲㌷㠱摥挹㈸挷㔵捡㕦㕤㜹敤㥤㕥㘵扢晢㑣㝡捦戴昷㕣戶扤㤳愱㔱㝡㕥愶捥扥愱㍦晥挲搱㥢晥晤慥户㥤晢攷昷ㅥ昷㥥㐷愵攷昲ㅢ摤ㅥㄳ㝦攲㍥扦晡㠹敤㡡搱敤㌴晣㠲昷晢㑦㐲捤搰晢晤扦昵ㅡ㠲ㅦ㌸搲㍦㠷ㄴ㜱摥摢挵㜹㥤㡣㑦㜱晣㑥㔸㥢㑥〶㌳改戱㤰ㄶ㔷㕣昹㡥㝥昰㐵㈲㠷㤳晤㌸戶㠷捦晥搱昹㘶晦㠸搷㄰晣㍡㤱㘶晣㤳搹て挸散ㄵ㠳ㄸ㤷㥦晡ㄲ㝡搰攷攲愶㈱㔰㍢ㄹ㥥㑥㑥㌱挶戲㐵ㄵ㡢㕣昵散㜶敡ㄵ㌹晣㉦摢ㄵ攳㔸㤸㕢扥㌰㥦㘲て㜸つ挱慦づ㘹㠶㍦㔱㙣て㄰㝤㌱㐰㐷㔴㌱㤰㠹㜶昷搷㙢㌷っ㙡㈷㐳搴挹㘹挷㜸戶戸㜶㝢扦攴㙡户昷ㅢ摢ㄵ㘳㔹㤸㜶昷捥愷摤㍤㕥㐳昰㤳㐲㥡㈱㔰戴换〰改㘸㔱㡣㘳愲搸摤昵㡡ㅤ〴戵㤳ㄱ敡搴摥㉥㠶戵挵摦慥敤㑦扢ち㝥昴㕢敥ㄳ敥㔴っ㙤㘱㡡㝥㙡㍥㐵敦昴ㅡ㥡㍥ㅤ㌰㈲㉥昶改愰敥㡦㙡㍡戱㡥攲〵㘶挵㙤〵㤷捣㈰㠶扣搸㉡ㄶ㈵愵㙣挷つ㥦㡤㍦㙢搹㡢ぢ㙤摣敢攱慦攵扣っ〹ㄷ摤扣㌰昱敦㤰戴搴搸㌹㔱搸㘷攳㔲愹戵戰摢挱㠷㠸㝣ㄲ㥦攵慢㔵晣㠵摤ㅢ攱晡て㐹㝥㡣挱㥥㤷㕢戸㔰㠹㠶收搷ㄷ愲㜹㠱㥢搹㌹㝢昸㝦慤ㄲ攵挵攰愹㝤㤳㐸晣ㄶ晣戵搰㌱㌰愶㙥㠷慢摤㉣敡㡡挸㜱㤹㍢搲ㄴ㝤ㄹ晡挹㘷㔶搹搹〱㔲㍡㑢㔲ㅦ㌸〴㐴攲摣㉢㠲ち昲搴戳㤳ㄶ〸晣摤㐹㕢ㅢ戵昶㡢㘲㘸收㑡㑡ㄸ〰㘱㌷㑣㌱昵挹搰㘹攵挰ㅦ㤸ㄶ捦㈳㜵搳㔲っ㥣㈲晢㄰㘵㠷摣挰挴搴挷㐳㘵㕢捤戲㡦〴㘴㌳敥㔲㙤扦㈸〶㌳ㄹ慣〴㘴㌹㙥㐲㉢昸昳ㄱㅢ㝦挷㕣挴ㄷ㥡㐳捥㤴㘱㘰慤㤶愳敡〶㝦挴㔷搷扦㘹捥挸ㄵ㜴㜲戵㤱㐵㐳㈳扦㤷愴㌹㈳㉢〶㑡ㄹ挰〱ㄲ慥捤戵扥散㐸扤〳㙢戳戲㜹攷㈸づ㥣㈲愹㑥㌶攳㉣戵ㄹ晤挴ㄷ户晦㜲挳㘵晤㡡挱㑢〶㥢〱戲昰慡昹㘰攸愰敦㐳扦㠰㝢摥㑦㔲摤愰㡣㠱昵㈶㡣㜳愵㥤昰敢〰摥挸㔲〴づ敦㉦挴㜹敤扦戶挸扦てて扢㐵㙥晣捡挲㝢㙦挵㌵㑣ㄹ晡ちて㘱〵㈷捡㐸㐴ㄶ晣〷㐸攵㠲㈲㔹晦扥㠷戰愲戸㍡㠴攷て㐸攵挲㈰㔹㕦改㈱慣㈸晡㔳㜸晥㤰㔴扡㤲㘴晤㐱て㘱㐵搱㉦挲昳㐷愴搲㈵㈴敢慢㍣㠴ㄵ㐵㌳ち捦㠷㐸㝤扦搷愴慦昶㄰㍣㈲㑡搴㘱捦捦〰昸㈵㝤〵摡㘴ㅦ扡ㄶ〸昶㈱㔱〸慤㡤㕣㔴㑣戸慥㜳戹㐴愵㈶㉥慡㈶㕣挷㕣㉥㔱慡㠹㡢捡〹搷つ㉥㤷愸搵挴㐵昵㠴敢愳㉥㤷㈸搶挴㐵〵㠵敢㘳㉥ㄷ㤵㤰㕤搴挲㙡㘳昲㌳㠰㉥挸㠸ㄴ攷㉤つ攳㠱〶㑥㔵ㅡづ〵ㅡ㌸㍢㘹㈸〴ㅡ㌸㈱㘹㌰〳つ㥣㠳㌴攴ㅢㅢ摡晥て愵㉡㝡㡤</t>
  </si>
  <si>
    <t>Firms Stricter payment terms</t>
  </si>
  <si>
    <t>Firms Administrative sanctions</t>
  </si>
  <si>
    <t>Firms Transparency of payment practices</t>
  </si>
  <si>
    <t>Firms Alternative Dispute Resolution System</t>
  </si>
  <si>
    <t>Applications Tax regulations</t>
  </si>
  <si>
    <t>㜸〱捤㔹㕢㙣ㅣ㔷ㄹ摥㤹摤㔹敦慣搷昶㈶㑥㙦㐹㉦㕢摡㌴㘹㥤㉥㜱搲㌴㐹㑢㤴搸敢㌸㜶敢挴㑥散㈴愰㔲戶攳摤㌳昱㈴㜳㜱㘶㘶㝤㈹ㄵ㐵㠲㐷〴戴ㄲて㠵㐲慡㜲ㄳ㝤改〳ㄲ攲搲ㄷ㔰㈵㉥ち㐲㐸㤵ちて㐸愸慤挴㐳㉢㔴攰愵て㐵攵晢捥捣慥㜷搷㙢㈷㜵㠳攴㘳昹摦㜳晤攷㥣晦㜶晥晦㍦〹㈵㤱㐸㝣㠴挲㕦㤶ㄴ㉢户㑦㉦〷愱㜰㡡㈵捦戶㐵㈵戴㍣㌷㈸づ昹扥戱㍣㘱〵㘱ㄲㄳ搲㘵ぢ攳㠱㔶づ慣愷㐵愶扣㈰晣〰㤳戴㐴㈲㤳搱㔵㡣ㄳ〹晦昳昵㠶捥㔵戹ㄴ挰㑣㘹㜸㜲昶㈲戰㑥㠷㥥㉦昶ㄴ捥㐵㙢㡦っづㄶ〷㡢てㅤㅣ㝣戸戸㜷㑦愱㔴戳挳㥡㉦㡥戸愲ㄶ晡㠶扤愷㌰㔵㥢戵慤捡攳㘲㜹挶扢㈴摣㈳㘲㜶敦晥㔹攳愱㐳㠳てㅤ㌸㘰ㅥ㍥㝣㈸㠷㑦㈷㑥㤵㠶愷㝣㘱〶㌷ち㘷㥡㌸㈷㑢挳挵㔳㈲扣㔱㌸扢㠰ㄳ㈸㐷㍣挷戰摣ㅢ㠴㔴㈳㙤昷㡦㠸㡡㐵㈶〸攱㕢敥㠵㈲戶摤㐲㘸戴づㄶ㐷㐱昱㡡ㄱ㠴㈵㘱摢㘷㠴挹捤攴ㅣ搲㑣昸挲慤㠸愰搷㌹扥㔴ㄱ㜶㍣ㅣ㘴㥣㜳㠶㝦捡㜰㐴㡡㤵㍥㈷攲摢㜸㔵戸愱ㄵ㉥昷㌸㘷〳㜱挶㜰㉦〸㑥搱㥣ㄳ㌵慢㥡㑡㈹愹㔴㈲戹慢搳㘶㈴㙦㡡愳㝥愵㌴㘷昸愱㙣㤱㙢㠳㥤收㌶㐹㠸摣㜸换戶㈸㐵㠵戶㔵㘴搳戴攵㍣㉥㝣㔷搸晣〸㤹㌷搰㌶㐹搲㈴㈲㝤㠳㌸昵搳㤰ㄶ㑡㜷㉣昷昲㈸攸搰㌳〴㍡㐰㍡ぢ戰㙢挴㌲㘳㔲ㄵ㘶㐵戸㈸㠴㕢昰收愹ㅥ㠵挱㠲攱㔶ぢ晢ち扢昷㍤㌸㜸扦摥捤㘵㌹〰㈵昵ㅦ攸㔶㌳㕡づ愹㘵㐳㉤捦慡攵㡡㕡慥慡㘵愱㤶㑤戵㝣㐱㉤捦愹㘵㑢㉤㕦㔴换㤷㌰愷㕥㌲㕤㕤㙡㕣敥㌹㜹昹㑦て㍥戱㘳散戹散敦晦晤摡搷㝥晣㘶慥ㄷ㤳㑥挷㕢ㅥ昱㡤㐵昰㝤㐵愴昶ㄵ昷昲敦摡扡〴㔵㌲て㤸〷捤挱挱敡㠱扤挶㝥㐳攳愱慦㤷㠳摢㌰㌷㘷㥥户摣慡户㈸㔹㥡㌳㐷㉤㍢ㄴ扥㙣昴㤹昸㠹挴㔲戶㝢捣攳㑢搰攷㑡挴晤㙤㘶㐹昸㈱昴㈰㕣㕥ㄱ㠹摢㠷㡤㐰慣㌴〷㘲摣挳㕥捤慤〶㍢㍡て㑥㠷㐶㈸戶户㡦慤㈰㔹戵㙣ㅡ㍡㈲〲戹愵㍢摢㤷㥤㌳散㥡ㄸ㕡戲愲攱㍢摡㠶愱㉤摥散摡愳愳扥戸摣ㄸ㕤戵愳㈱㤸搲〵㠹㝢搵㈹愳愱㘸㕦㠵搲㥣ㄷ〸㔷㙥㙦挰㤹戲㉡㤷㠴㍦㉤㘸㠸㐵㔵ㅥ昵㈶づ挵㉡㍢㌰改攲愰㔰挲敡愷㥡㝢㐹㘸攱㔶㐵ㄵ晢㥤〷㤵㤷㘷㡣㔹㕢摣摣㌲㈵晡㈶〶㙥㙢改ㅥ昵㉡戵愰攴戹愱敦搹慤㈳㐳搵〵〳㘶愲㝡搲慢㡡㤴㉣㠹〸㉡㠹㘴㔲㔱ㄲ扢㍢改ㅢ㜱〷搴挸㈶㈱愱摥慦㍦戹㐹㠸㌸戹愳㈶㌷㌰愳搲㈴㘴㥣㝦晦扡㍢㘹ㄶ㐲捥摥扢敥散づ㐲捡㐵户戶㉡㕥昱っ昸〳㍥搸㠲㕡愹摥扢㌶捡ㄵ戹扣挶㑥㥢戸挲㝢㤷戳搷㈱㥡㐴摢㤰扤晦敦㘴㔵敤㡦㑦㝦㝣〱㤷挱ㄸ㙣㥦㉤晣㜵扤〶㠵㍢搲晢〸昲〴㕢〸戶ㄲ昴〳㘸敦挱㑣慥㐹㔱ㅡ㝣㘵㐹㔹搶ㄶ慤㙡㌸㤷㥥ㄳ搶㠵戹㄰㝤昰㌶㌲ㄹ㤲㝢㍢慣昷㈳昸敤挵捣户攱㜷㈸晡㑤㘸改㌷ㄳ摣〲㤰捤㈶搲户攲ㄷ㘶㕣扦㡤㍦摢〱晡愰ㅡㄷ㕣㘸ㅡ㡥〰㙦挷捦㉡ㅡ㉤晤挷扦㡦攸攳攸昲晡㠳㝦ㄲ㘸づ㙥搹㈰㤹散㐴㡤㌱㈳㤸ぢ愹㠸敢づ昲戸晡づ㠲摢〱㜲㜷〰㥣ㅡㄳ㌶搴昸㐶戹㌶ㅡ㙦愱㙢㕥愱攴捥捤捥昴戲㕢㤹昳㍤ㄷ㡥摥㠸ㄱㅡ㐳ㄵ昸〹㠱㘲愴㥤〹慦㔴ぢ搳捥㤸㠵㥦㥣㜳㐶捣ぢ㈳㉣挱㑣㠷㍤捥〴㝣っ㘹㐷挷慢㑢㥡ㄳ戹〷㈳㈲愸攸昴㈳挶㘱㤶㤶搲愸挱捥收ㅣㅡㅡ戱ㄴㄲ㜵㤷㌳㘵挰て〹㜵㑣ㅡ㤰慢愲ㅡ㔷昶挸扥晡敡㙣摣〲㠶扣慣㌶㘱改㤶ㅤㄱ愶〴㐹㤹㠰㘵㑡㈴㔳㌱㙣搷愰戳愱㘵〷挵㤸扣挵ㄱて㝥愶㤰慥㉥挹㥥㑥㐳挰搲敢㌲慢㕤搱改㠸㑣㔶㘶㈳戴搸捡〹摦慢捤搳ㄹ戹㔱㜸㠸㉢愱摦〹㜰攵㕦慦㍣扡昳扢慦㝥ㄴ晦㍥ぢㄵ㤲㐵愷慦愲㔳摥搹挴㡦㉣晡摤昸挹慥㌷愶搱㘳改㘸㘹搷昰㤹愸搲㌹〷愷㥤昱㠵㜴〲㌳戲戱㍣㉦㝡㥣昳㥥㝦㘹搶昳㉥㤱昹扤戲ㄵ捣〹ㄱ搲戳敡㡥ㅤ㐹搶ㄵ㐵㐹㈶㕢晣愳㈶ㄷ㡣㍥㔹㝡㈷㐰摦㄰攲㤰挲愲㈰㑡〱晦㍦㝤ㅦ㍡㤳昴昲㜶愱㤲㌹㔹ㅡ㉡㉥搹挱㤲昲ㄷ㥣㤷づ搷昷扦㜴晥搳㠷㝦愴㥥㝣搵㍡㜸攵㙦晤㍢摥㔱摥㡣〷摡㕤㈸㡤〶愹㕤㈴愴㥢搸戸㕣㥡慥㉤㥡㥡戴㜹搶戵挲愰摢ㅣ慡㠵摥愸ㄵ㡥〴㘱捥〴㐰㔵㉥搹㉥敤㜰搳愲〱昳㥣㈵ㄶ㘷㐰㤴扢㔶て挱㠳㉥搵㠲搰㤳搲㝥攷敡昱ㄱ敦㤴ㄷ㡥㔸挱扣㙤㉣摦摢㘱㌸ㅡ㌹㍦㈷㕣㌸〶㍥晣㠳㙢㑤昲收攷㐵戵挳ㅥ愷扤㥡㕦ㄱ攳㈳㥢挱戵㔰㈲戵㑤㐰㌲愰戴捡捥戵慦搲㈶扡㔳ㄶ㔵㐸㤳戲挱㥢㠹敡愲攸〳㠰〸㕣ㄵ摣ㄸ晡ㅥ㔴㜱㜱㘸扣慥搶ㄷ㤱㈶㘷㠵㠶㌵㙢㠲慤㔱㕦㑦散つ㡦扢㠱㔵ㄵ搹戸㜵搲㜲㝢攳敡㘴㉤㙣ㄹ㌱㤶晡攳ㄱ㠸晣愴ぢ搶㔷っ扦扡ㄹ戸㠲㠳愱㐴㉣㔱搲昸摢ㄸ愱㈳㌴㠹挴晢昵㡣挳晢捦挲㉡㍤㠸㙥搲㥡㕥㐱㐷ぢ搴㔰㐷㔴㥡㝣㍤慡㙦て挹摤攸捥戰㜵㔲ㄸ慥攴挲㜴㔸ㅤㄱぢ扤㜲㠶㠰㠰㈳㜰戵㐵㝦㙢㔳㕥㐴扡㌹㌴ㅢ㜸㜶㉤ㄴ扤㡤㥡㔴㜴摤㍣㈳㙣㠳㝥㝢慥㔱㥢慡㠴㠸㙣ㅡ昸攸㤳㙦ㅥづ㠱㈲愹㤸㑢㡡攴㔳㝡ㅤ攱㙤㍤〴㜵㘸㠳㕣挵ㄵ㙢捡昲捦愳捡户㕦㘰昹挹搱㐴扤㤲㘵㐹㘸昴㈷慥摦㌱愷㈶昵搷攳挵挸挲㐹攳㤵慢昷搱㈷敥㌱愵摤㐳攰换㥣㐵ㅦ㔵挷㐶㐲㈹戴㉡㠶㙤㉦昷㥡攳㙥挵慥㔵挵㠴㌱㉢散扡捤昶㝣㘷㤳昰㑢收摡㈲㕥慤㐳㤷㌸㕡ㄹ㐷挲慤ㅥ〶㙣搸捣㈵昴㈲挸㉡㝤〳攰挸敡㝢搱㈲㙢攸㠳㝦散㈸㠸㙥挶搶㤵ㄸ㕥愶㠲㘰摡㔶㜵搱愶搱㈳㙣〴㔲㔲攳㥡愶㑤㜸ㄳㅥ㠲摣㙡㔳搷㤸ㄵ㜵㙤ㅡ扤㤲㙣㑡愷搳ㅢ扤㘰㐰慢愶昲晥戳攷捡捦晤㌴㔵㝡昷㈸慦ㅡ㜲㠰〱㑢扢㉦搹攴㠸挸扢㕦ㅡ㐱㕥㐷㝤戴㘰㤱攳㌰㘳㠵戶攸㌶攵戸慣㘷愸ㄲ愴㘶㤷㌹㌳〷扦㙣愴挷㍣攱㕢㔵摢㜲〵㥤㄰㈴㕤㤸㝥㥢㄰ㄷ㤰ㅥ㤸昲〲㡢改慢ㅥ㜳挶㌷摣㘰㥥敥㜷㘵㜹㙢㑢㑢㌲㑢㌳㠷㉤ㄷちㄴ㝤㤳昵㍥㜳㝡捥㕢㐴㠲戸收戸㈷㡣昹㘰㔳㌰ち㔶㈸㉥㤱㔶愹㡡慡㉡ㄹ㌵戳搱扢㑡㝡换㜰〸㤲㠹㝤挰慢ㄲ挴散㘲㘸戹㡥捥㤲㔳㜱㠲㠶㍡换㝤戵㈴㕡㍢㐶㠷㡤っ㍢敤戰捥㡦攵昶〳㍣㜶攲散昸㑡㕡敦ㄳ愵挹㌵〶挳敢㕣〷㔲㌴ㅡ㌹〴㡡㘴㙦㈴㉥散愳昴攸㤲敢㙣戵㡢㘰搶㤴㜳㈸㡤戸㐱㌹㥤搵㔱㐴㜷㌹㈸㍦捣㉦愲㘲搸摤摥愸㐱㤷捥㌱散㈰ㅥ㉢㜹㡥㘳㔰扣㈸㥡搳戰摤㈲㈳晤㙢㔸ㄳ摤〴㤰㌲ㄸ㜷ㄹ㑢攸㌲㤶㘴ㄷ慥㘴收〵㘵㥤戸扣ぢ㠶㙦㠵㜳㡥㔵挹戰挱摣摤愶㤰㑢㠸㤰㡣㐴㐱㔰ㄶ㈹㥣㜰㔶摢㈳昰㈸㘸〴扢㡢㠸ㅦ㐸㍡戲ㅦ搲慢捡㝢㕣搹㘰搲〵摥慣㌴昸晡〱㘰搳攴㠳っ㘳㘱㤶㈶㈷っ㍤搲㄰㈹捣㡦㜰㔸㝦㌸慥戰㤱㘲㍡㘲摤㌸㤸戱㕡㜶挲㌳慡愳㐸敦㝡㝥㔷晣慣㤳〱㙢㘹㔶晣㍣㜳ㅦ㈵㈴づ㤱㜵㔹㠰㉦散㘷搸㌱㡤慣㐲㡡㔹㤳㜴挴㐳搲㈶愱㘹摤㤹㑥摦ㅡ慦攳扡㌷㡥ㄱ㥢㥦愷挶㔷攱㝦敦昴愱愳搸ㄴ㡥挵昷ㄱ晤㈰挱㈱〰㠵㔹ㄵ㥥愷㙤挲㘱㑥㘰ㄶ㐹㘳㜰摤慥㈵㙢收〹㠸㕣㜳㤸扦挸㌸㍣づ㕣㡥㌴戲ㅡ挸㠳㠰㈴改敥っ昳〸晡愳〰㝦扣㝡昵〸㝥ㄲ捡摤〰昵敦㔳搵戳㔹ㄲ㑦晦っ〱㘷㘸㡣㐲慥㉦敡攱挲㝣㔳㈸㑡ㅤつ戶㤸愷㙢㠶㡤ㄷ㥡㐹昸㐳㈱扢㌶㠳ㄲ愴㈲慦戴晤㘱愱昵攱〶〱㥤㍣挲ㄳ㑦㌲捤搱㑥㠳搶戹昱搹〲捥摣㤸搷㥡搵㝥㠳扣挰昵㝤㠵㕡搰戵挰㥣㔵戹㡣㕣づ㕡㘴㝣㔶愷㠸攱晥㔶ㄸ㉤㑡戵㌹㠶ち㠷挸ㅡ㠵㜱㡤散ㅤ㐲愵㕥㌴晡㘰敢㕣ㅥ㙤づㅦ搷昷慦㠸㍡㡤摡㠰捤㜷搸㑥㍡搲㝡㠷っ㘳愹㐲ㅦ㙦搵ㅥㄴ㕥㉦戲㜷〴ㄵㅡ〵ㅥ㐹愳㠹戸愶㔵愲㈹㐳㈸ぢ晢㌴ㅤ㉥摢戸ㄳ㔸㘵㥥㈷慡㔱〹愲㘱㙣摡昳攱攴愶摡㌳扢㡤戵捣愸㜴㙦㙢换愴换㘵ㅣ愱昹搳㝥〵ㄶ慤戹㥥㈷㔸攱ち搷戰愴㐷〱戶㥤戴㉡扥ㄷ㜸㘶㔸㤸㠶㙦㔳攰摢㡡〹㉦㜷㐸晢〵㌰㜶晣㈶て㤶㜲昹㤸㈹ㄹ㥤扤攴㝡㡢慥摣㡤ㄶ昰㠹㐹搲慢慢㡢㥦愱敦㉢换㍤愰㘲㥥愶㤲㡢昵㌱㠰㥥㘴㥥戶㠶㈵㑦㝢挳㤲愷㜱㘱挹搳挰戰昴搱㈴㄰ぢ改㝥㐳㑢㥥㠶㠴ㄲ㤸ㅥ〷攸㉤つ㤷㥢扣㤱昴㘳攸换愱㑦摡摢㌳㜸㥡㐹㍦㡥㥥㉤攸㘹㝤摤捤搳ㄲㄱ换捡ㅢ愸㝥ち㑤㠵〲㉦〹㌱ㄹ㑦攰愴晣㌱〰㐹㠱㈹㔴昴搳〴㘷〰戲昹㈱㐰ㄶ㐵捡㈲㉡㝡扤㐷慥ㅢ㐱㡦㕣㌷挳愱戳〰㍤慡㐶㉡㍥扡㜶搶愷改㌸〳搰㤵㤶㘷慥攳㜸戶㕡愶㌸㈷㜱慢㘸昲㤰㈹昵㤱㡤攱愲㈵愲㝤㤶晦慦㐰㘸㍥〱ㅥ㔲㙣㐵㔰㠹昱㉥晣敢攷〱ㄴ㤲㤵愹㔷㝤㈷挱㝤〴扢〰㤴ㅦ攲㤳ㅤ戳㤹㍦㠸〷摡戳㤹㜹戲㐴㔲昳㐹㈲昹〲㐱ㄹ㈰慢㤰㉢愴慡昲ㄲ㤶昲㈸㑣戴㘴搴愴㐲㑥挹㠱㉢昱挰㙥づ㈰㌶㈴昷攴挰昷攲㠱晢搱愱㔷〰㌴戲敡㠱戵㐹ㅡ㌹㜱㉢㉦慣捣搱㘸㈶敤㐳户ㄹ㍤㜰㤲戰㌲ㄷ㘶㑢攵捡挱㥦昳昱挶㌹㠱㄰〵㕥ㅣ㥥昱㘳㔱㐴攸挲㝢戵敥㌱攸戲挵挵㘹㜳搲㠷ぢ搱㘵㡥〷〸㠴慡ㄹ㍣ㅣ㠴㜸挱㜱㌷挳㍤〷㜳㤷愲〰㐲〴㤹扥㔴㍢㕡ㅡ㥡㤰㜶て愳㈹摡㕢愱㐷㍤攲㔷改〶㙥散㤶㑢㔷昱戱㥢愶㡣〰㙦捡搵㐷ち㜰愷㡢〵扣戸㈰㌴㜴ㄴ攵㍢攰㉥敤㘱㌶昱攵挴㐷摣㌴㉦〳ㅤ㜶㌲ㄲ挴挸㔱㐴㡣慡捦戱㡢㐹㔲〹ㄲち㔵㤵㠲㤰扥〸搰㜸㑡㕢㌴㤰慤ㄴ慥慡㝣慢㡥昷摤㝤户慤攰戵戹㥥〲づ㤷㤶㄰㜸㕤㜶慤攰搵愸ㄱ敤㈴攳㡤㌲㑡㥡戶㍤〰㜶㜷㤳㡥㌳㉦晣昲搸㝦昷㍦㌹愴㔰攸愵挸㝥㌳ㄶ㔹ㅡ挲㡣㥡㔶愸〸㜲攰ㅢ昱〰㙤㕢〶づ㌸㤵㐳づ㝣㍤ㅥ㌸㡡づ㍤〰攸愳愴㔳㈹扢晥㡣慤昶愶摥㔶㕥㔷摦㔶㕥㔳㡢㡡㡤㥤摢㠸〸㌵ㄲ改扡㜹挸攳㙥昰ㄲ攷㑢愷㐲昲ㄳ㠷㕥㡢㉢㤲㝥愴愷攴搵〲㝢㐹㑡㌹㘷戱㘹㑥ㅦ㑦㐳愲慡㑢㑡攵愹敡㔳㑦㝤搰㤷㉡㙣㑦㝤昶㔸敥㠵扦晦攱慤攷摦昸晣㤱㝦㝣昸攲㡢㙦扣昳晣搵て㕦㥢㍤昲摢㤷㕦㝥晤戱㉢㔷摦摡㙡扥愴晥散㠳㠹㤷㥥ㄹ扣昴捣㘵昳散〳㈷㥥昹摣挵搳㠳㔳㕢〶㤲挹慥慥㕤晤扦扢㜵㜷晥换㤷㝦慥晣晡慦户戸㡡摣ㅦ㍥搰㌰散愸㈷昲摣愷㌴㐵换愸昴㈴ㄵ戹㐳㔴昵愷〱㔸挸捦㍣㜷㉡㘷㝤ㄱㄵ捣攲㘴挹㤰慦挶っㄹ㐶㐷〶㌷㉣㔷㜱㘲㑦㑡攱㔴㌹攷㉢慤㜳扡晦〷㐰愳慥搵</t>
  </si>
  <si>
    <t>㜸〱捤㔸捤㙦ㅢ挷ㄵ攷㉥戹换㕤㤲戲ㄴ㝦㈵戶ㅣ㠷㐸㡤挴㠹㙣㕡戴慣摡㑥㘱㈴攲搲晡㘸慣㡦㠴㡣㝤㈸㡡挵㤲晢㔶摣㘸㜷㠷㤹㔹㡡㘲㕡昸㔴昴搴〲改愹挸愱攸愱㐰㜲㑢敥㐱晦㠱ㄶ㘸㜲捣㈱㈹搰〰㌹愴㐰㑥㍤ㄴ㈸㡡愲㝤㙦㤶㤴㐹㡡㙥㙣㔵〵㍣戶㠶㌳昳㘶摥扣㜹昳摥敦扤搹㤴㤲㑡愵晥㡤㠵㝥愹㘴愸㜱慥搶ㄳ㌱㠴㈵㡢〵〱㌴㘳㥦㐵愲戴挴戹搳扢攳㡢㌸㡤ㄳ㜴摢㐷扡搰㙣攱扦ぢ㠶扤ぢ㕣攰㈴㉤㤵㌲っ㔳㐵㍡㌱愱扦㤹㐱挷愴㔵㠵っ㔶㜵慢戲搹㜸ㅢ戹搶㘲挶攱㔲昱㙥戲昶㔶戹㕣㉡㤷慥㕤㉦㝦扦㌴㝦愹㘸㜵㠲戸挳攱㔶〴㥤㤸㍢挱愵攲㔶愷ㄱ昸捤搷愱㔷㘷㍢㄰摤㠲挶晣㐲挳戹㜶愳㝣㙤㜱搱扢㜹昳㐶〱户㑥㙤㔹㤵㔵〸摡挸敦愸戸敡挸㜵挳慡㙣㜱昰㡥㡡愷㐶㡡㈸㔷愱改㤳挶〰戸ㅦ㙤㤷慣ち晥ㅦ搲ち昶慥㤷㌶㙢㌵㠸㠴ㅦ晢扢㝥摣愳昳㤹攱㘶戳㜱搷〹㍡愰㠷㔲㈴㈳扣敢昰つ㈷㠴愹昰㉤〱㙦㍡搱㌶㔰㑦ぢ㔷㍡扥㥢挱㥢㑣扦㌴㘹愳扥㤲㑡㥢㔶挵㙡㌹㍣㤶㉣㘹㠳㉢㤳㘶换㥤㑡㐳愲挸㌵㜲㤴搴愳攴晢戶㈲昷㈴㈹戳㔴ㄹ㔸改㈶㔶愷㔷㘰㤷㐱攰㙦户挰㜷㠵敢㍢摢摣〹㡢㘵㈵昳㜷㌴扡攱戵㜹㥣慣摡㡥㙡㌷㔴扢愹摡慥㙡㠳㙡㝢慡扤慤摡㉤搵昶㔵晢㙤搵摥挱㌹㠳㘲㘴戳㙡扦晣晡㙢ㅥ扦昰㔴㜷昳扤㝦晥昴攲晢敦㉤摦㉦㄰慦つ㍣㕥㘹〳攲㈳戲〵㡤㡥昵攸敡㉣攰㙣㉤㑣㙥愳ち愲㘹搲㔵慤㐵㉥散改搸挲㉢㉣㠴ㄶ㡢㘲搸㡢慢㑥散㘴挳㉤㠷㐳ㄴ㥢㌸㘹㑥慥㑡㕡戴㜲㑡㡥つ㔶攷晡㍤攴㌰㈳㥢㐳㕣昲㜲㈰攱愴愰昷愵㌳㐹㙤攸㤳晣㜹搵ㄱ慤搸㘹〴㜰㘱散搶㐹㙦㘸㘸㙦挵㝥㈰㑡挸㜲㠵戳㑥㥢㌴㝡㔴㝣愴㉤㤳㙤攸㔳㔸㐹昴愱㕦摣攰㌵昳ㄸ晥攴㑣㈲㥡㐴㈴㘴挲ㅦ㉣〳㕡攱㌸㜶㔰挴㉡ぢㅤ㍦㍡愲换㉤㥣㐰愶㙦昴つ戹捡㥤㉥㍡攵〳搶㔷㑢昳昴敦扢㔱〹㐱挹㕢昴慥㝢攵戲扢㌸敦㉣㌸ㅡ㜹挱攳㍡搵㐹㕣㔳〸敦昹㤱换扡搲换㡥㠷攸㝣搲改敡扤㌶挸愱㠲㔷㜷昸㌶愰攷昲戵敡㐹捦㘲㥣㐳攰挴攰捡〱〲改愷㐷〷挵㌲㘷㈱㡤㥦慢㌸〲ㅥ㜸昰㥣㤷㙣㔴㘱㥤挸ㄵ戳㤳㠹戵ㄸ㔹㥦ㅤ愷㍤㘰㜲㘰㔹つ㔱つ㠴㤴昴晣昸㌲㘹晣㑢㝢㝥㐲㝥㜶㡣㡣戸挶ㅡて愷㉥㜳㜸㘷㥦㝡㐰愲㈵㡣㔴扢㐰昴〳愷㑣㐸㠹㕣㐵慢挵〴㐴㔲扣戹㜰换㙦敥〰慦〱挵㌹㜰攵㔱㑦ㄱ〹搰ㅦ㥢㈰收㌶㐹昵〸慣敥昳挳愳摥敤扤ㄸ搰㥢㕤㤴ㄷ〳㑥摣慢㤳㈷㥤ㅥ㤹㤲散㠹㠴㌳㈳挳换慣搹ㄱ攴戵㥣〵愳㤴㈵㜷搷挱㍤摤㜵收㐲㈶愳愶㔳㤹㔴㠶ち㐶搲㜴ㅡ㕤㜹㝥捣㔱㘵搴㈰摥㘲ㄸ㥥㠷㉣㠷昰㜹攱㤱ㄶ㡤㥡ㄷ慤㥢〴ㄹ晢㈹㠰昲捣愸慦㤴摥㐴敤愱㤶〲㈰㐷㔲挷ㄱ㘵㐸搰〷㔶㐳㥢㑣挴搳攴㐴㐳㍡㈳扢愵搹ㄷㅦ㝥ㄴ挹㜶摦㌲晥扦㤳㔵昵㐴晦昴户㜷ㄱ戳㔷㥤挸つ㠰晦㜷㝤㤱㐴㈶㜹戶㜹㡡慡搳㔸攵㔲摡㕦ㄱ摤ㅥ慡㐹捡㤵㤴㍤愵愷㜵㝤㌷㙥改ㄸ㍥户㕢㌱㡥㘱㡡㘵ㄸ愴收摦㘰㈶㌱㡤㌰晦㐷晣晢㠶㤲㉤昳ㄹ慡捥㘰㤵换攵ㄲ晣搴㜳收㉣昶昵㜳㔴㈵㤶㤱㔳㌲〴戲㤳攴摤て〹ㄴ敢㜲㜷㤸攳㉥㍢㑤捣搲戲晤ㅣ捤戰㔸搸挶㐰挵㘷㘸愶㠵㘶㡡收扦敢扢挰つㅡ愸㘱㉥㤸挱ㄴ㑤攸搲挹〵㐶愰㜴㑡搳昲挶愴扤搶〶扣㉥昴㤵㌹㥣㙢慥ㅤ攰晦敤ㅢ㌷㕥愵㕣㌲㤷愳晣挹㝣㤶慡昳㔸㘹愴搴挷㜶㡣㘹㕣㜴㍡慣戵㔸㜷㤵ㄲㄳ㤱愴㐰挲攲㝥晣昴挱㘱㡣愸㑥㜸㐶㡥慦㜰㐰㉣攴㜵㠴〴㜹㐶㕡㜱㜶㈲㐵㉥㍡㉢敤㜲挸㈳攷扣扢㍥㜴〹挷㥦㍢㐸挲ㅣ捥敡㠸㤸挹〴攰晣㐱㝡㤵㙤戰戸敡㡢㜶攰昴㉥㑣㈰㈷㤴㝢㉤㠸㄰挶㌸愲搹㜷㑤㘲敤㌶戸ㄳ㘴慣戱づ㙦挲㕡昵㐹〰㐲扣愹愴㈸ㄲ〳ㄵ㐳搱㔵〵换攱㝣㔰㈱敦㐸晤攴攴㐷㉢㕦扤晢戳㔷㜵㐴㔶〵㝤〵扤㐵㈳扦㍣っ㔶㔲慡㌲㌵ㄲ愱㑦㔱㌲扥㡥てㄸ扦ㅤ㐰挵攱㘸搸㡣ぢ㌳ㅣ㌴ㄳ挳ㅢ㑡愸ㄳ㙦㜹ㄲ㤴㡤〱㈷〹㌵愵㠷㐳敤㤰攰搲〶挹㤸〹摥㤴㤳㘳㌱㐱㥥㥢㠰敡㤰㜷愵㝤㠵昰昸㤸㠲㄰っ㘶㜷㈹扦戶㙤捣㔷戱㐷㐵搱晥㠲慣㈶捡㐷㈸㥢㠹攸搱㈴㔷攵㜶㈲搶㡤愴攴㥡愰戴㐷攲㙡㌶㑢挷挸ㄱ㉢㉡㡢〳戳㐹㘹〴攴㜳㤳㜴㤵愴愷晢慦扡㌵ㄷ㈳㐵晦ㄹ㔷愰㘷㕣㥤㠳㝣慢ㄹ戲㠳㉡㥣ち敦㌱扥搳㘰㙣㠷ㅥつ挷㘴㑦戴〰㘲㝡㔷攵挳攴㜱㐸㙤戴晤㜴㝡攴攱搴搷㍢ㄱ㈹㌹㤶㠹戳晥㍣戶搲换扣㈹㝢捡㤷㜸㝥㝡㜰晤敥晥扤㉢㌷㍦㔰搷㍦昶慦晦昶捦㈷㘶扦㔶扥攸ㄳ扥户晥捥㘷㤷㝦㌴扢晡慢摣ㅦ晥昶晢㕦㝣昸戹㐶戱攴㤱攲昸っ㑥㥣昶昶戱慢敥挷〱攴扤挴㌴愸㙤㜸㠸㐶㤸㘳戹㔹慦摥挲㔳㔷愷扣ㄵ敥扢㠱ㅦ〱㤹づ㘶慦昴〶扤〳摢㤸㑦㙤㌱㝡敦戲㘸捡慢㜳㈷ㄲㄴ㙢愲㘶敦昸㐸㑦㝡㡢收㔵晣㐸攰㌶ㄲ㉦愹㍤敤ㄱ㥣攳捤㜵挲㘸挵㘹㡢㈷挱㥤攴㈷㄰㔴て㤶〴扣㔴㐵㔵ㄵ㐳㌵づ改ㄱ㈹晤〵㘴戵㌸晣愲㝥愵㔸昵扤㝥戲㕡㙣㐰摣〵㠸㡡慣㑤㑡㉣㤶㡢㤸㥡ㄴ慦ㄶ㉦㕥扤㕣㝥〹搳㌲㔵愲㥦㝡㤵攴㐹㐰㡦搰昰搱㜳㌰昲㠵㠲晣昲搰㑦㡥搳㤳〲晢㝥㤲㈸㜳㥥ㄷ㜱㡤㐲㈹㠸㜴愴㡢晤〶㜵㘶㈸㠶㔳㐸搷㔱戶搴㌱慢㘲て愵㝣晡换㌸昶ㄴ㡥㈵㜶㍦㜰㥦ㄹち昹戴㐶㝥㕦㌰㉦㘱㑢㤱㍢搰搰㘵慣〶㘵㠶㜶㈲摦㌶㑢㔸㑤愵ㄵ㥡㑡捥慡㕦挱㙡㝡〹㍦㙢ㄵ扢㐰晥〶昸㌹挹愴㐱㝤ㅥ㉢㘳摤㕡㉡敤〵㘲㑦昹慣敦ㄸ㜷㝥戹㌰扢攴ㅥ晦攱捦搹㍦㤶敦㝢摦慥㈸㥦昶〹攳ㅦㅤ㘶〶晢㙢戴攵て㈶㠱挲㠱捣㜶㙥晣ㄹ㜱ㅢ㥦〵㍤㍡㘰ㅡ昳㈸㑤㥡㝡㐶㝤攵㜰扣〶挰㑣昷愰晤〹愵晥ㅦ昸搰㠵㡤攲敡㜳㌸㘲㕥㈳搶㔴㡤㘳㉢愵㠲换㜴㡥戱散㌵㥦㈷㈴慤扦晦挹㙢晦㕡昸昱㔲晥㍦㜴扢㝡㉡</t>
  </si>
  <si>
    <t>Enforcement (€)</t>
  </si>
  <si>
    <t>Administrative burden (€)</t>
  </si>
  <si>
    <t>Employment (jobs)</t>
  </si>
  <si>
    <t xml:space="preserve">   Stricter payment terms</t>
  </si>
  <si>
    <t xml:space="preserve">   Transparency of payment practices</t>
  </si>
  <si>
    <t xml:space="preserve">   Transparency of payment practices: start-up</t>
  </si>
  <si>
    <t xml:space="preserve">   Transparency of payment practices: report</t>
  </si>
  <si>
    <t xml:space="preserve">   Administrative sanctions</t>
  </si>
  <si>
    <t xml:space="preserve">   Administrative sanctions: control</t>
  </si>
  <si>
    <t xml:space="preserve">   Administrative sanctions: fines</t>
  </si>
  <si>
    <t xml:space="preserve">   Compensation for cost recovery </t>
  </si>
  <si>
    <t xml:space="preserve">   Tax regulations</t>
  </si>
  <si>
    <t xml:space="preserve">   Overall: loans and credits</t>
  </si>
  <si>
    <r>
      <t xml:space="preserve">  </t>
    </r>
    <r>
      <rPr>
        <i/>
        <sz val="11"/>
        <color theme="1"/>
        <rFont val="Calibri"/>
        <family val="2"/>
        <scheme val="minor"/>
      </rPr>
      <t xml:space="preserve"> Alternative Dispute Resolution System</t>
    </r>
  </si>
  <si>
    <r>
      <t xml:space="preserve">  </t>
    </r>
    <r>
      <rPr>
        <i/>
        <sz val="11"/>
        <color theme="1"/>
        <rFont val="Calibri"/>
        <family val="2"/>
        <scheme val="minor"/>
      </rPr>
      <t xml:space="preserve"> Overall: lawyer costs</t>
    </r>
  </si>
  <si>
    <r>
      <t xml:space="preserve">  </t>
    </r>
    <r>
      <rPr>
        <i/>
        <sz val="11"/>
        <color theme="1"/>
        <rFont val="Calibri"/>
        <family val="2"/>
        <scheme val="minor"/>
      </rPr>
      <t xml:space="preserve"> Tax regulations: start-up</t>
    </r>
  </si>
  <si>
    <r>
      <t xml:space="preserve">  </t>
    </r>
    <r>
      <rPr>
        <i/>
        <sz val="11"/>
        <color theme="1"/>
        <rFont val="Calibri"/>
        <family val="2"/>
        <scheme val="minor"/>
      </rPr>
      <t xml:space="preserve"> Tax regulations: financial cost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</si>
</sst>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64" formatCode="_ * #,##0_ ;_ * \-#,##0_ ;_ * &quot;-&quot;??_ ;_ @_ "/>
  </numFmts>
  <fonts count="6"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4"/>
      <color theme="1"/>
      <name val="Calibri"/>
      <family val="2"/>
      <scheme val="minor"/>
    </font>
    <font>
      <b/>
      <i/>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47">
    <border>
      <left/>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2">
    <xf numFmtId="0" fontId="0" fillId="0" borderId="0"/>
    <xf numFmtId="43" fontId="1" fillId="0" borderId="0" applyFont="0" applyFill="0" applyBorder="0" applyAlignment="0" applyProtection="0"/>
  </cellStyleXfs>
  <cellXfs count="161">
    <xf numFmtId="0" fontId="0" fillId="0" borderId="0" xfId="0"/>
    <xf numFmtId="0" fontId="0" fillId="0" borderId="5" xfId="0" applyBorder="1" applyAlignment="1">
      <alignment horizontal="left" vertical="center" wrapText="1" indent="1"/>
    </xf>
    <xf numFmtId="9" fontId="0" fillId="0" borderId="5" xfId="0" applyNumberFormat="1" applyBorder="1" applyAlignment="1">
      <alignment horizontal="center" vertical="center" wrapText="1"/>
    </xf>
    <xf numFmtId="0" fontId="3" fillId="0" borderId="5" xfId="0" applyFont="1" applyBorder="1" applyAlignment="1">
      <alignment vertical="center" wrapText="1"/>
    </xf>
    <xf numFmtId="0" fontId="0" fillId="0" borderId="5" xfId="0" applyBorder="1" applyAlignment="1">
      <alignment horizontal="center" vertical="center" wrapText="1"/>
    </xf>
    <xf numFmtId="0" fontId="3" fillId="0" borderId="5" xfId="0" applyFont="1" applyBorder="1" applyAlignment="1">
      <alignment horizontal="left" vertical="center" wrapText="1" indent="1"/>
    </xf>
    <xf numFmtId="0" fontId="0" fillId="0" borderId="5" xfId="0" applyBorder="1"/>
    <xf numFmtId="164" fontId="0" fillId="0" borderId="5" xfId="1" applyNumberFormat="1" applyFont="1" applyBorder="1"/>
    <xf numFmtId="0" fontId="0" fillId="0" borderId="0" xfId="0" applyBorder="1"/>
    <xf numFmtId="0" fontId="0" fillId="0" borderId="6" xfId="0" applyBorder="1"/>
    <xf numFmtId="0" fontId="0" fillId="0" borderId="10" xfId="0" applyBorder="1"/>
    <xf numFmtId="0" fontId="0" fillId="0" borderId="11" xfId="0" applyBorder="1"/>
    <xf numFmtId="0" fontId="0" fillId="0" borderId="12" xfId="0" applyBorder="1"/>
    <xf numFmtId="164" fontId="0" fillId="0" borderId="8" xfId="1" applyNumberFormat="1" applyFont="1" applyBorder="1"/>
    <xf numFmtId="0" fontId="0" fillId="0" borderId="14" xfId="0" applyBorder="1"/>
    <xf numFmtId="164" fontId="0" fillId="0" borderId="11" xfId="1" applyNumberFormat="1" applyFont="1" applyBorder="1"/>
    <xf numFmtId="164" fontId="0" fillId="0" borderId="12" xfId="1" applyNumberFormat="1" applyFont="1" applyBorder="1" applyAlignment="1">
      <alignment vertical="center"/>
    </xf>
    <xf numFmtId="0" fontId="0" fillId="0" borderId="18" xfId="0" applyBorder="1"/>
    <xf numFmtId="0" fontId="0" fillId="0" borderId="21" xfId="0" applyBorder="1"/>
    <xf numFmtId="164" fontId="0" fillId="0" borderId="22" xfId="1" applyNumberFormat="1" applyFont="1" applyBorder="1" applyAlignment="1">
      <alignment vertical="center"/>
    </xf>
    <xf numFmtId="0" fontId="0" fillId="0" borderId="23" xfId="0" applyBorder="1"/>
    <xf numFmtId="0" fontId="0" fillId="0" borderId="22" xfId="0" applyBorder="1"/>
    <xf numFmtId="0" fontId="0" fillId="0" borderId="24" xfId="0" applyBorder="1"/>
    <xf numFmtId="0" fontId="0" fillId="0" borderId="3" xfId="0" applyBorder="1"/>
    <xf numFmtId="0" fontId="0" fillId="0" borderId="26" xfId="0" applyBorder="1"/>
    <xf numFmtId="0" fontId="0" fillId="0" borderId="27" xfId="0" applyBorder="1"/>
    <xf numFmtId="164" fontId="0" fillId="0" borderId="28" xfId="1" applyNumberFormat="1" applyFont="1" applyBorder="1"/>
    <xf numFmtId="164" fontId="0" fillId="0" borderId="29" xfId="1" applyNumberFormat="1" applyFont="1" applyBorder="1" applyAlignment="1">
      <alignment vertical="center"/>
    </xf>
    <xf numFmtId="0" fontId="0" fillId="0" borderId="28" xfId="0" applyBorder="1"/>
    <xf numFmtId="0" fontId="0" fillId="0" borderId="30" xfId="0" applyBorder="1"/>
    <xf numFmtId="0" fontId="0" fillId="0" borderId="29" xfId="0" applyBorder="1"/>
    <xf numFmtId="0" fontId="0" fillId="0" borderId="2" xfId="0" applyBorder="1"/>
    <xf numFmtId="3" fontId="0" fillId="0" borderId="5" xfId="0" applyNumberFormat="1" applyBorder="1" applyAlignment="1">
      <alignment horizontal="center" vertical="center" wrapText="1"/>
    </xf>
    <xf numFmtId="2" fontId="0" fillId="0" borderId="5" xfId="0" applyNumberFormat="1" applyBorder="1" applyAlignment="1">
      <alignment horizontal="center" vertical="center" wrapText="1"/>
    </xf>
    <xf numFmtId="0" fontId="2"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left" vertical="center" wrapText="1" indent="1"/>
    </xf>
    <xf numFmtId="3" fontId="0" fillId="0" borderId="0" xfId="0" applyNumberFormat="1" applyBorder="1" applyAlignment="1">
      <alignment horizontal="center" vertical="center" wrapText="1"/>
    </xf>
    <xf numFmtId="164" fontId="0" fillId="0" borderId="33" xfId="1" applyNumberFormat="1" applyFont="1" applyBorder="1"/>
    <xf numFmtId="0" fontId="0" fillId="0" borderId="20" xfId="0" applyBorder="1"/>
    <xf numFmtId="0" fontId="0" fillId="0" borderId="26" xfId="0" applyBorder="1" applyAlignment="1">
      <alignment horizontal="left" vertical="center" wrapText="1" indent="1"/>
    </xf>
    <xf numFmtId="0" fontId="0" fillId="0" borderId="37" xfId="0" applyBorder="1" applyAlignment="1">
      <alignment horizontal="center" vertical="center" wrapText="1"/>
    </xf>
    <xf numFmtId="3" fontId="0" fillId="0" borderId="37" xfId="0" applyNumberFormat="1" applyBorder="1" applyAlignment="1">
      <alignment horizontal="center" vertical="center" wrapText="1"/>
    </xf>
    <xf numFmtId="0" fontId="0" fillId="0" borderId="34" xfId="0" applyBorder="1" applyAlignment="1">
      <alignment horizontal="left" vertical="center" wrapText="1" indent="1"/>
    </xf>
    <xf numFmtId="0" fontId="0" fillId="0" borderId="35" xfId="0" applyBorder="1" applyAlignment="1">
      <alignment horizontal="center" vertical="center" wrapText="1"/>
    </xf>
    <xf numFmtId="3" fontId="0" fillId="0" borderId="35" xfId="0" applyNumberFormat="1" applyBorder="1" applyAlignment="1">
      <alignment horizontal="center" vertical="center" wrapText="1"/>
    </xf>
    <xf numFmtId="3" fontId="0" fillId="0" borderId="38" xfId="0" applyNumberFormat="1" applyBorder="1" applyAlignment="1">
      <alignment horizontal="center" vertical="center" wrapText="1"/>
    </xf>
    <xf numFmtId="0" fontId="0" fillId="0" borderId="39" xfId="0" applyBorder="1" applyAlignment="1">
      <alignment horizontal="left" vertical="center" wrapText="1" indent="1"/>
    </xf>
    <xf numFmtId="0" fontId="0" fillId="0" borderId="0" xfId="0" applyBorder="1" applyAlignment="1">
      <alignment vertical="center" wrapText="1"/>
    </xf>
    <xf numFmtId="9" fontId="0" fillId="0" borderId="0" xfId="0" applyNumberFormat="1" applyBorder="1" applyAlignment="1">
      <alignment horizontal="center" vertical="center" wrapText="1"/>
    </xf>
    <xf numFmtId="0" fontId="0" fillId="0" borderId="10" xfId="0" applyFont="1"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3" fillId="0" borderId="13" xfId="0" applyFont="1" applyBorder="1" applyAlignment="1">
      <alignment horizontal="left" vertical="center" wrapText="1" indent="1"/>
    </xf>
    <xf numFmtId="0" fontId="3" fillId="0" borderId="31" xfId="0" applyFont="1" applyBorder="1" applyAlignment="1">
      <alignment horizontal="left" vertical="center" wrapText="1" indent="1"/>
    </xf>
    <xf numFmtId="0" fontId="3" fillId="0" borderId="14" xfId="0" applyFont="1" applyBorder="1" applyAlignment="1">
      <alignment horizontal="left" vertical="center" wrapText="1" indent="1"/>
    </xf>
    <xf numFmtId="164" fontId="0" fillId="0" borderId="35" xfId="1" applyNumberFormat="1" applyFont="1" applyFill="1" applyBorder="1"/>
    <xf numFmtId="0" fontId="2" fillId="0" borderId="4" xfId="0" applyFont="1" applyBorder="1" applyAlignment="1">
      <alignment vertical="center" wrapText="1"/>
    </xf>
    <xf numFmtId="0" fontId="2" fillId="0" borderId="42" xfId="0" applyFont="1" applyBorder="1" applyAlignment="1">
      <alignment horizontal="center" vertical="center" wrapText="1"/>
    </xf>
    <xf numFmtId="0" fontId="2" fillId="0" borderId="43" xfId="0" applyFont="1" applyBorder="1" applyAlignment="1">
      <alignment horizontal="center" vertical="center" wrapText="1"/>
    </xf>
    <xf numFmtId="2" fontId="0" fillId="0" borderId="37" xfId="0" applyNumberFormat="1" applyBorder="1" applyAlignment="1">
      <alignment horizontal="center" vertical="center" wrapText="1"/>
    </xf>
    <xf numFmtId="4" fontId="0" fillId="0" borderId="5" xfId="0" applyNumberFormat="1" applyBorder="1" applyAlignment="1">
      <alignment horizontal="center" vertical="center" wrapText="1"/>
    </xf>
    <xf numFmtId="4" fontId="0" fillId="0" borderId="37" xfId="0" applyNumberFormat="1" applyBorder="1" applyAlignment="1">
      <alignment horizontal="center" vertical="center" wrapText="1"/>
    </xf>
    <xf numFmtId="4" fontId="0" fillId="0" borderId="35" xfId="0" applyNumberFormat="1" applyBorder="1" applyAlignment="1">
      <alignment horizontal="center" vertical="center" wrapText="1"/>
    </xf>
    <xf numFmtId="4" fontId="0" fillId="0" borderId="38" xfId="0" applyNumberFormat="1" applyBorder="1" applyAlignment="1">
      <alignment horizontal="center" vertical="center" wrapText="1"/>
    </xf>
    <xf numFmtId="0" fontId="2" fillId="0" borderId="44" xfId="0" applyFont="1" applyFill="1" applyBorder="1" applyAlignment="1">
      <alignment horizontal="left" vertical="center" wrapText="1" indent="1"/>
    </xf>
    <xf numFmtId="4" fontId="0" fillId="0" borderId="13" xfId="0" applyNumberFormat="1" applyBorder="1" applyAlignment="1">
      <alignment horizontal="center" vertical="center" wrapText="1"/>
    </xf>
    <xf numFmtId="4" fontId="0" fillId="0" borderId="40" xfId="0" applyNumberFormat="1" applyBorder="1" applyAlignment="1">
      <alignment horizontal="center" vertical="center" wrapText="1"/>
    </xf>
    <xf numFmtId="2" fontId="2" fillId="0" borderId="42" xfId="0" applyNumberFormat="1" applyFont="1" applyBorder="1" applyAlignment="1">
      <alignment horizontal="center"/>
    </xf>
    <xf numFmtId="2" fontId="2" fillId="0" borderId="43" xfId="0" applyNumberFormat="1" applyFont="1" applyBorder="1" applyAlignment="1">
      <alignment horizontal="center"/>
    </xf>
    <xf numFmtId="0" fontId="2" fillId="0" borderId="5" xfId="0" applyFont="1" applyBorder="1" applyAlignment="1">
      <alignment horizontal="center" vertical="center" wrapText="1"/>
    </xf>
    <xf numFmtId="0" fontId="2" fillId="0" borderId="0" xfId="0" applyFont="1"/>
    <xf numFmtId="0" fontId="0" fillId="0" borderId="0" xfId="0" quotePrefix="1"/>
    <xf numFmtId="0" fontId="4" fillId="2" borderId="4" xfId="0" applyFont="1" applyFill="1" applyBorder="1" applyAlignment="1">
      <alignment horizontal="center"/>
    </xf>
    <xf numFmtId="0" fontId="4" fillId="2" borderId="32" xfId="0" applyFont="1" applyFill="1" applyBorder="1" applyAlignment="1">
      <alignment horizontal="center"/>
    </xf>
    <xf numFmtId="0" fontId="4" fillId="2" borderId="1" xfId="0" applyFont="1" applyFill="1" applyBorder="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2" xfId="0" applyFont="1" applyBorder="1" applyAlignment="1">
      <alignment horizontal="center" vertical="center"/>
    </xf>
    <xf numFmtId="0" fontId="2" fillId="0" borderId="5" xfId="0" applyFont="1" applyBorder="1" applyAlignment="1">
      <alignment horizontal="center" vertical="center" wrapText="1"/>
    </xf>
    <xf numFmtId="0" fontId="2" fillId="0" borderId="19"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0" fillId="0" borderId="34" xfId="0" applyBorder="1" applyAlignment="1">
      <alignment horizontal="left"/>
    </xf>
    <xf numFmtId="0" fontId="0" fillId="0" borderId="35" xfId="0" applyBorder="1" applyAlignment="1">
      <alignment horizontal="left"/>
    </xf>
    <xf numFmtId="0" fontId="2" fillId="0" borderId="41" xfId="0"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5" xfId="0" applyFont="1" applyBorder="1" applyAlignment="1">
      <alignment horizontal="center" vertical="center"/>
    </xf>
    <xf numFmtId="0" fontId="2" fillId="0" borderId="25" xfId="0" applyFont="1" applyBorder="1" applyAlignment="1">
      <alignment horizontal="center" vertical="center"/>
    </xf>
    <xf numFmtId="0" fontId="2" fillId="0" borderId="12" xfId="0" applyFont="1" applyBorder="1" applyAlignment="1">
      <alignment horizontal="center" vertical="center"/>
    </xf>
    <xf numFmtId="0" fontId="0" fillId="0" borderId="15" xfId="0"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25" xfId="0" applyFill="1" applyBorder="1" applyAlignment="1">
      <alignment horizontal="left"/>
    </xf>
    <xf numFmtId="0" fontId="0" fillId="0" borderId="11" xfId="0" applyFill="1" applyBorder="1" applyAlignment="1">
      <alignment horizontal="left"/>
    </xf>
    <xf numFmtId="0" fontId="0" fillId="0" borderId="12" xfId="0" applyFill="1" applyBorder="1" applyAlignment="1">
      <alignment horizontal="left"/>
    </xf>
    <xf numFmtId="0" fontId="0" fillId="0" borderId="26" xfId="0" applyFill="1" applyBorder="1" applyAlignment="1">
      <alignment horizontal="left"/>
    </xf>
    <xf numFmtId="0" fontId="0" fillId="0" borderId="5" xfId="0" applyFill="1" applyBorder="1" applyAlignment="1">
      <alignment horizontal="left"/>
    </xf>
    <xf numFmtId="0" fontId="0" fillId="0" borderId="26" xfId="0" applyBorder="1" applyAlignment="1">
      <alignment horizontal="left"/>
    </xf>
    <xf numFmtId="0" fontId="0" fillId="0" borderId="5" xfId="0" applyBorder="1" applyAlignment="1">
      <alignment horizontal="left"/>
    </xf>
    <xf numFmtId="0" fontId="3" fillId="0" borderId="25" xfId="0" applyFont="1" applyBorder="1" applyAlignment="1">
      <alignment horizontal="left" vertical="center" wrapText="1"/>
    </xf>
    <xf numFmtId="0" fontId="3" fillId="0" borderId="11" xfId="0" applyFont="1" applyBorder="1" applyAlignment="1">
      <alignment horizontal="left" vertical="center" wrapText="1"/>
    </xf>
    <xf numFmtId="0" fontId="3" fillId="0" borderId="22" xfId="0" applyFont="1" applyBorder="1" applyAlignment="1">
      <alignment horizontal="left" vertical="center" wrapText="1"/>
    </xf>
    <xf numFmtId="0" fontId="3" fillId="0" borderId="21" xfId="0" applyFont="1" applyBorder="1" applyAlignment="1">
      <alignment horizontal="left" vertical="center" wrapText="1"/>
    </xf>
    <xf numFmtId="0" fontId="3" fillId="0" borderId="8" xfId="0" applyFont="1" applyBorder="1" applyAlignment="1">
      <alignment horizontal="left" vertical="center" wrapText="1"/>
    </xf>
    <xf numFmtId="0" fontId="3" fillId="0" borderId="24" xfId="0" applyFont="1" applyBorder="1" applyAlignment="1">
      <alignment horizontal="left" vertical="center" wrapText="1"/>
    </xf>
    <xf numFmtId="0" fontId="2" fillId="2" borderId="4"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25" xfId="0" applyFont="1" applyBorder="1" applyAlignment="1">
      <alignment horizontal="left"/>
    </xf>
    <xf numFmtId="0" fontId="3" fillId="0" borderId="11" xfId="0" applyFont="1" applyBorder="1" applyAlignment="1">
      <alignment horizontal="left"/>
    </xf>
    <xf numFmtId="0" fontId="3" fillId="0" borderId="22" xfId="0" applyFont="1" applyBorder="1" applyAlignment="1">
      <alignment horizontal="left"/>
    </xf>
    <xf numFmtId="0" fontId="5" fillId="0" borderId="21" xfId="0" applyFont="1" applyBorder="1" applyAlignment="1">
      <alignment horizontal="left" vertical="center" wrapText="1"/>
    </xf>
    <xf numFmtId="0" fontId="5" fillId="0" borderId="8" xfId="0" applyFont="1" applyBorder="1" applyAlignment="1">
      <alignment horizontal="left" vertical="center" wrapText="1"/>
    </xf>
    <xf numFmtId="0" fontId="5" fillId="0" borderId="24" xfId="0" applyFont="1" applyBorder="1" applyAlignment="1">
      <alignment horizontal="left" vertical="center" wrapText="1"/>
    </xf>
    <xf numFmtId="0" fontId="2" fillId="0" borderId="26" xfId="0" applyFont="1" applyBorder="1" applyAlignment="1">
      <alignment horizontal="left" vertical="center" wrapText="1" indent="1"/>
    </xf>
    <xf numFmtId="3" fontId="2" fillId="0" borderId="5" xfId="0" applyNumberFormat="1" applyFont="1" applyBorder="1" applyAlignment="1">
      <alignment horizontal="center" vertical="center" wrapText="1"/>
    </xf>
    <xf numFmtId="3" fontId="2" fillId="0" borderId="37" xfId="0" applyNumberFormat="1" applyFont="1" applyBorder="1" applyAlignment="1">
      <alignment horizontal="center" vertical="center" wrapText="1"/>
    </xf>
    <xf numFmtId="0" fontId="2" fillId="0" borderId="37" xfId="0" applyFont="1" applyBorder="1" applyAlignment="1">
      <alignment horizontal="center" vertical="center" wrapText="1"/>
    </xf>
    <xf numFmtId="0" fontId="5" fillId="0" borderId="25" xfId="0" applyFont="1" applyBorder="1" applyAlignment="1">
      <alignment horizontal="left"/>
    </xf>
    <xf numFmtId="0" fontId="5" fillId="0" borderId="11" xfId="0" applyFont="1" applyBorder="1" applyAlignment="1">
      <alignment horizontal="left"/>
    </xf>
    <xf numFmtId="0" fontId="5" fillId="0" borderId="22" xfId="0" applyFont="1" applyBorder="1" applyAlignment="1">
      <alignment horizontal="left"/>
    </xf>
    <xf numFmtId="3" fontId="0" fillId="0" borderId="37" xfId="0" applyNumberFormat="1" applyFont="1" applyBorder="1" applyAlignment="1">
      <alignment horizontal="center" vertical="center" wrapText="1"/>
    </xf>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5" fillId="0" borderId="41" xfId="0" applyFont="1" applyBorder="1" applyAlignment="1">
      <alignment horizontal="left" vertical="center" wrapText="1"/>
    </xf>
    <xf numFmtId="0" fontId="2" fillId="0" borderId="38" xfId="0" applyFont="1" applyBorder="1"/>
    <xf numFmtId="0" fontId="2" fillId="2" borderId="23"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5" fillId="0" borderId="5" xfId="0" applyFont="1" applyBorder="1" applyAlignment="1">
      <alignment horizontal="left" vertical="center" wrapText="1"/>
    </xf>
    <xf numFmtId="0" fontId="5" fillId="0" borderId="45" xfId="0" applyFont="1" applyBorder="1" applyAlignment="1">
      <alignment horizontal="left" vertical="center" wrapText="1"/>
    </xf>
    <xf numFmtId="0" fontId="5" fillId="0" borderId="33" xfId="0" applyFont="1" applyBorder="1" applyAlignment="1">
      <alignment horizontal="left" vertical="center" wrapText="1"/>
    </xf>
    <xf numFmtId="0" fontId="5" fillId="0" borderId="46" xfId="0" applyFont="1" applyBorder="1" applyAlignment="1">
      <alignment horizontal="left" vertical="center" wrapText="1"/>
    </xf>
    <xf numFmtId="0" fontId="5" fillId="0" borderId="26" xfId="0" applyFont="1" applyBorder="1" applyAlignment="1">
      <alignment horizontal="left" vertical="center" wrapText="1"/>
    </xf>
    <xf numFmtId="0" fontId="5" fillId="0" borderId="37" xfId="0" applyFont="1" applyBorder="1" applyAlignment="1">
      <alignment horizontal="left" vertical="center" wrapText="1"/>
    </xf>
    <xf numFmtId="0" fontId="0" fillId="0" borderId="37" xfId="0" applyBorder="1"/>
    <xf numFmtId="0" fontId="0" fillId="0" borderId="38" xfId="0" applyBorder="1"/>
    <xf numFmtId="0" fontId="3" fillId="0" borderId="26" xfId="0" applyFont="1" applyBorder="1" applyAlignment="1">
      <alignment horizontal="left" vertical="center" wrapText="1" indent="1"/>
    </xf>
    <xf numFmtId="0" fontId="3" fillId="0" borderId="5" xfId="0" applyFont="1" applyBorder="1" applyAlignment="1">
      <alignment horizontal="center" vertical="center" wrapText="1"/>
    </xf>
    <xf numFmtId="3" fontId="3" fillId="0" borderId="5" xfId="0" applyNumberFormat="1" applyFont="1" applyBorder="1" applyAlignment="1">
      <alignment horizontal="center" vertical="center" wrapText="1"/>
    </xf>
    <xf numFmtId="0" fontId="5" fillId="0" borderId="39" xfId="0" applyFont="1" applyBorder="1" applyAlignment="1">
      <alignment horizontal="left" vertical="center" wrapText="1" indent="1"/>
    </xf>
    <xf numFmtId="0" fontId="5" fillId="0" borderId="5" xfId="0" applyFont="1" applyBorder="1" applyAlignment="1">
      <alignment horizontal="center" vertical="center" wrapText="1"/>
    </xf>
    <xf numFmtId="0" fontId="5" fillId="0" borderId="34" xfId="0" applyFont="1" applyBorder="1" applyAlignment="1">
      <alignment horizontal="left" vertical="center" wrapText="1" indent="1"/>
    </xf>
    <xf numFmtId="0" fontId="5" fillId="0" borderId="28" xfId="0" applyFont="1" applyBorder="1"/>
    <xf numFmtId="3" fontId="3" fillId="0" borderId="35" xfId="0" applyNumberFormat="1" applyFont="1" applyBorder="1" applyAlignment="1">
      <alignment horizontal="center" vertical="center" wrapText="1"/>
    </xf>
    <xf numFmtId="0" fontId="5" fillId="0" borderId="26" xfId="0" applyFont="1" applyBorder="1" applyAlignment="1">
      <alignment horizontal="left" vertical="center" wrapText="1" indent="1"/>
    </xf>
    <xf numFmtId="0" fontId="3" fillId="0" borderId="5" xfId="0" applyFont="1" applyBorder="1"/>
    <xf numFmtId="3" fontId="3" fillId="0" borderId="5" xfId="0" applyNumberFormat="1" applyFont="1" applyFill="1" applyBorder="1" applyAlignment="1">
      <alignment horizontal="center" vertical="center" wrapText="1"/>
    </xf>
    <xf numFmtId="0" fontId="3" fillId="0" borderId="34" xfId="0" applyFont="1" applyBorder="1" applyAlignment="1">
      <alignment horizontal="left" vertical="center" wrapText="1" indent="1"/>
    </xf>
    <xf numFmtId="0" fontId="3" fillId="0" borderId="35" xfId="0" applyFont="1" applyBorder="1"/>
    <xf numFmtId="3" fontId="3" fillId="0" borderId="35" xfId="0" applyNumberFormat="1" applyFont="1" applyFill="1" applyBorder="1" applyAlignment="1">
      <alignment horizontal="center" vertical="center" wrapText="1"/>
    </xf>
    <xf numFmtId="0" fontId="0" fillId="0" borderId="0" xfId="0"/>
  </cellXfs>
  <cellStyles count="2">
    <cellStyle name="Komma" xfId="1" builtinId="3"/>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workbookViewId="0">
      <selection activeCell="C19" sqref="C19"/>
    </sheetView>
  </sheetViews>
  <sheetFormatPr defaultRowHeight="15" x14ac:dyDescent="0.25"/>
  <cols>
    <col min="1" max="1" width="28.5703125" bestFit="1" customWidth="1"/>
    <col min="2" max="2" width="7.42578125" customWidth="1"/>
    <col min="3" max="3" width="7" bestFit="1" customWidth="1"/>
    <col min="5" max="5" width="16" customWidth="1"/>
    <col min="6" max="6" width="11.28515625" customWidth="1"/>
    <col min="7" max="7" width="8" customWidth="1"/>
    <col min="8" max="8" width="11" bestFit="1" customWidth="1"/>
    <col min="9" max="9" width="16.5703125" bestFit="1" customWidth="1"/>
    <col min="10" max="10" width="10" bestFit="1" customWidth="1"/>
    <col min="11" max="11" width="6.5703125" bestFit="1" customWidth="1"/>
    <col min="13" max="13" width="25.85546875" bestFit="1" customWidth="1"/>
    <col min="14" max="14" width="10" bestFit="1" customWidth="1"/>
    <col min="15" max="15" width="6.5703125" bestFit="1" customWidth="1"/>
  </cols>
  <sheetData>
    <row r="1" spans="1:16" ht="15.75" thickBot="1" x14ac:dyDescent="0.3">
      <c r="A1" s="10" t="s">
        <v>46</v>
      </c>
      <c r="B1" s="10">
        <v>10</v>
      </c>
      <c r="C1" s="12" t="s">
        <v>47</v>
      </c>
    </row>
    <row r="2" spans="1:16" ht="19.5" thickBot="1" x14ac:dyDescent="0.35">
      <c r="E2" s="76" t="s">
        <v>39</v>
      </c>
      <c r="F2" s="77"/>
      <c r="G2" s="77"/>
      <c r="H2" s="77"/>
      <c r="I2" s="77"/>
      <c r="J2" s="77"/>
      <c r="K2" s="77"/>
      <c r="L2" s="77"/>
      <c r="M2" s="77"/>
      <c r="N2" s="77"/>
      <c r="O2" s="78"/>
    </row>
    <row r="3" spans="1:16" x14ac:dyDescent="0.25">
      <c r="A3" s="89" t="s">
        <v>21</v>
      </c>
      <c r="B3" s="90"/>
      <c r="C3" s="91"/>
      <c r="E3" s="92" t="s">
        <v>22</v>
      </c>
      <c r="F3" s="84"/>
      <c r="G3" s="85"/>
      <c r="H3" s="17"/>
      <c r="I3" s="83" t="s">
        <v>23</v>
      </c>
      <c r="J3" s="84"/>
      <c r="K3" s="85"/>
      <c r="L3" s="17"/>
      <c r="M3" s="83" t="s">
        <v>24</v>
      </c>
      <c r="N3" s="84"/>
      <c r="O3" s="88"/>
    </row>
    <row r="4" spans="1:16" x14ac:dyDescent="0.25">
      <c r="A4" s="50" t="s">
        <v>9</v>
      </c>
      <c r="B4" s="51"/>
      <c r="C4" s="52"/>
      <c r="E4" s="18" t="s">
        <v>78</v>
      </c>
      <c r="F4" s="7">
        <v>2000000</v>
      </c>
      <c r="G4" s="16" t="s">
        <v>27</v>
      </c>
      <c r="H4" s="8"/>
      <c r="I4" s="9" t="s">
        <v>80</v>
      </c>
      <c r="J4" s="7">
        <v>18000</v>
      </c>
      <c r="K4" s="16" t="s">
        <v>27</v>
      </c>
      <c r="L4" s="8"/>
      <c r="M4" s="10" t="s">
        <v>81</v>
      </c>
      <c r="N4" s="7">
        <v>7500</v>
      </c>
      <c r="O4" s="19" t="s">
        <v>27</v>
      </c>
    </row>
    <row r="5" spans="1:16" x14ac:dyDescent="0.25">
      <c r="A5" s="56" t="s">
        <v>14</v>
      </c>
      <c r="B5" s="48">
        <v>100</v>
      </c>
      <c r="C5" s="53" t="s">
        <v>45</v>
      </c>
      <c r="E5" s="20"/>
      <c r="F5" s="8"/>
      <c r="G5" s="8"/>
      <c r="H5" s="8"/>
      <c r="I5" s="10" t="s">
        <v>28</v>
      </c>
      <c r="J5" s="10">
        <v>4</v>
      </c>
      <c r="K5" s="12" t="s">
        <v>27</v>
      </c>
      <c r="L5" s="8"/>
      <c r="M5" s="6" t="s">
        <v>29</v>
      </c>
      <c r="N5" s="15">
        <v>8</v>
      </c>
      <c r="O5" s="21" t="s">
        <v>31</v>
      </c>
    </row>
    <row r="6" spans="1:16" x14ac:dyDescent="0.25">
      <c r="A6" s="5" t="s">
        <v>15</v>
      </c>
      <c r="B6" s="51">
        <v>70</v>
      </c>
      <c r="C6" s="52" t="s">
        <v>45</v>
      </c>
      <c r="E6" s="20"/>
      <c r="F6" s="8"/>
      <c r="G6" s="8"/>
      <c r="H6" s="8"/>
      <c r="I6" s="8"/>
      <c r="J6" s="8"/>
      <c r="K6" s="8"/>
      <c r="L6" s="8"/>
      <c r="M6" s="14" t="s">
        <v>30</v>
      </c>
      <c r="N6" s="13">
        <v>6</v>
      </c>
      <c r="O6" s="22" t="s">
        <v>31</v>
      </c>
    </row>
    <row r="7" spans="1:16" x14ac:dyDescent="0.25">
      <c r="A7" s="57" t="s">
        <v>16</v>
      </c>
      <c r="B7" s="48">
        <v>40</v>
      </c>
      <c r="C7" s="53" t="s">
        <v>45</v>
      </c>
      <c r="E7" s="20"/>
      <c r="F7" s="8"/>
      <c r="G7" s="8"/>
      <c r="H7" s="8"/>
      <c r="I7" s="8"/>
      <c r="J7" s="8"/>
      <c r="K7" s="8"/>
      <c r="L7" s="8"/>
      <c r="M7" s="8"/>
      <c r="N7" s="8"/>
      <c r="O7" s="23"/>
    </row>
    <row r="8" spans="1:16" x14ac:dyDescent="0.25">
      <c r="A8" s="5" t="s">
        <v>17</v>
      </c>
      <c r="B8" s="51">
        <v>90</v>
      </c>
      <c r="C8" s="52" t="s">
        <v>45</v>
      </c>
      <c r="E8" s="20"/>
      <c r="F8" s="8"/>
      <c r="G8" s="8"/>
      <c r="H8" s="8"/>
      <c r="I8" s="8"/>
      <c r="J8" s="8"/>
      <c r="K8" s="8"/>
      <c r="L8" s="8"/>
      <c r="M8" s="8"/>
      <c r="N8" s="8"/>
      <c r="O8" s="23"/>
    </row>
    <row r="9" spans="1:16" ht="15" customHeight="1" x14ac:dyDescent="0.25">
      <c r="A9" s="50" t="s">
        <v>19</v>
      </c>
      <c r="B9" s="51"/>
      <c r="C9" s="52"/>
      <c r="E9" s="93" t="s">
        <v>25</v>
      </c>
      <c r="F9" s="80"/>
      <c r="G9" s="94"/>
      <c r="H9" s="8"/>
      <c r="I9" s="89" t="s">
        <v>36</v>
      </c>
      <c r="J9" s="90"/>
      <c r="K9" s="91"/>
      <c r="L9" s="8"/>
      <c r="M9" s="79" t="s">
        <v>26</v>
      </c>
      <c r="N9" s="80"/>
      <c r="O9" s="81"/>
    </row>
    <row r="10" spans="1:16" x14ac:dyDescent="0.25">
      <c r="A10" s="5" t="s">
        <v>20</v>
      </c>
      <c r="B10" s="51">
        <v>45</v>
      </c>
      <c r="C10" s="52" t="s">
        <v>45</v>
      </c>
      <c r="E10" s="24" t="s">
        <v>79</v>
      </c>
      <c r="F10" s="7">
        <v>1500</v>
      </c>
      <c r="G10" s="16" t="s">
        <v>27</v>
      </c>
      <c r="H10" s="8"/>
      <c r="I10" s="6" t="s">
        <v>33</v>
      </c>
      <c r="J10" s="11">
        <v>5</v>
      </c>
      <c r="K10" s="12" t="s">
        <v>31</v>
      </c>
      <c r="L10" s="8"/>
      <c r="M10" s="10" t="s">
        <v>82</v>
      </c>
      <c r="N10" s="7">
        <v>30000</v>
      </c>
      <c r="O10" s="19" t="s">
        <v>27</v>
      </c>
    </row>
    <row r="11" spans="1:16" ht="15.75" thickBot="1" x14ac:dyDescent="0.3">
      <c r="A11" s="58" t="s">
        <v>16</v>
      </c>
      <c r="B11" s="54">
        <v>40</v>
      </c>
      <c r="C11" s="55" t="s">
        <v>45</v>
      </c>
      <c r="E11" s="25" t="s">
        <v>32</v>
      </c>
      <c r="F11" s="26">
        <v>5000000</v>
      </c>
      <c r="G11" s="27" t="s">
        <v>27</v>
      </c>
      <c r="H11" s="28"/>
      <c r="I11" s="29" t="s">
        <v>34</v>
      </c>
      <c r="J11" s="26">
        <v>2000000</v>
      </c>
      <c r="K11" s="30" t="s">
        <v>35</v>
      </c>
      <c r="L11" s="28"/>
      <c r="M11" s="29" t="s">
        <v>50</v>
      </c>
      <c r="N11" s="26">
        <v>300</v>
      </c>
      <c r="O11" s="31" t="s">
        <v>49</v>
      </c>
    </row>
    <row r="12" spans="1:16" ht="19.5" thickBot="1" x14ac:dyDescent="0.35">
      <c r="A12" s="5" t="s">
        <v>18</v>
      </c>
      <c r="B12" s="51">
        <v>60</v>
      </c>
      <c r="C12" s="52" t="s">
        <v>45</v>
      </c>
      <c r="E12" s="76" t="s">
        <v>40</v>
      </c>
      <c r="F12" s="77"/>
      <c r="G12" s="77"/>
      <c r="H12" s="77"/>
      <c r="I12" s="77"/>
      <c r="J12" s="77"/>
      <c r="K12" s="77"/>
      <c r="L12" s="77"/>
      <c r="M12" s="77"/>
      <c r="N12" s="77"/>
      <c r="O12" s="78"/>
      <c r="P12" s="8"/>
    </row>
    <row r="13" spans="1:16" x14ac:dyDescent="0.25">
      <c r="E13" s="95" t="s">
        <v>42</v>
      </c>
      <c r="F13" s="96"/>
      <c r="G13" s="97"/>
      <c r="H13" s="38">
        <v>3</v>
      </c>
      <c r="I13" s="17"/>
      <c r="J13" s="17"/>
      <c r="K13" s="17"/>
      <c r="L13" s="17"/>
      <c r="M13" s="17"/>
      <c r="N13" s="17"/>
      <c r="O13" s="39"/>
      <c r="P13" s="8"/>
    </row>
    <row r="14" spans="1:16" x14ac:dyDescent="0.25">
      <c r="E14" s="98" t="s">
        <v>43</v>
      </c>
      <c r="F14" s="99"/>
      <c r="G14" s="100"/>
      <c r="H14" s="7">
        <v>20000</v>
      </c>
      <c r="I14" s="8"/>
      <c r="J14" s="8"/>
      <c r="K14" s="8"/>
      <c r="L14" s="8"/>
      <c r="M14" s="8"/>
      <c r="N14" s="8"/>
      <c r="O14" s="23"/>
    </row>
    <row r="15" spans="1:16" x14ac:dyDescent="0.25">
      <c r="A15" s="82" t="s">
        <v>12</v>
      </c>
      <c r="B15" s="82"/>
      <c r="C15" s="34"/>
      <c r="E15" s="101" t="s">
        <v>41</v>
      </c>
      <c r="F15" s="102"/>
      <c r="G15" s="102"/>
      <c r="H15" s="7">
        <v>15</v>
      </c>
      <c r="I15" s="8"/>
      <c r="J15" s="8"/>
      <c r="K15" s="8"/>
      <c r="L15" s="8"/>
      <c r="M15" s="8"/>
      <c r="N15" s="8"/>
      <c r="O15" s="23"/>
    </row>
    <row r="16" spans="1:16" x14ac:dyDescent="0.25">
      <c r="A16" s="1" t="s">
        <v>4</v>
      </c>
      <c r="B16" s="2">
        <v>0.1</v>
      </c>
      <c r="C16" s="49"/>
      <c r="E16" s="103" t="s">
        <v>44</v>
      </c>
      <c r="F16" s="104"/>
      <c r="G16" s="104"/>
      <c r="H16" s="7">
        <v>50000000</v>
      </c>
      <c r="I16" s="8"/>
      <c r="J16" s="8"/>
      <c r="K16" s="8"/>
      <c r="L16" s="8"/>
      <c r="M16" s="8"/>
      <c r="N16" s="8"/>
      <c r="O16" s="23"/>
    </row>
    <row r="17" spans="1:15" ht="15.75" thickBot="1" x14ac:dyDescent="0.3">
      <c r="A17" s="1" t="s">
        <v>6</v>
      </c>
      <c r="B17" s="2">
        <v>0.2</v>
      </c>
      <c r="C17" s="49"/>
      <c r="E17" s="86" t="s">
        <v>48</v>
      </c>
      <c r="F17" s="87"/>
      <c r="G17" s="87"/>
      <c r="H17" s="59">
        <v>5000</v>
      </c>
      <c r="I17" s="28"/>
      <c r="J17" s="28"/>
      <c r="K17" s="28"/>
      <c r="L17" s="28"/>
      <c r="M17" s="28"/>
      <c r="N17" s="28"/>
      <c r="O17" s="31"/>
    </row>
    <row r="18" spans="1:15" x14ac:dyDescent="0.25">
      <c r="A18" s="3" t="s">
        <v>9</v>
      </c>
      <c r="B18" s="4"/>
      <c r="C18" s="49"/>
    </row>
    <row r="19" spans="1:15" x14ac:dyDescent="0.25">
      <c r="A19" s="1" t="s">
        <v>5</v>
      </c>
      <c r="B19" s="2">
        <v>0.1</v>
      </c>
      <c r="C19" s="35"/>
    </row>
    <row r="20" spans="1:15" x14ac:dyDescent="0.25">
      <c r="A20" s="1" t="s">
        <v>10</v>
      </c>
      <c r="B20" s="2">
        <v>0.1</v>
      </c>
      <c r="C20" s="35"/>
    </row>
    <row r="21" spans="1:15" x14ac:dyDescent="0.25">
      <c r="A21" s="40" t="s">
        <v>51</v>
      </c>
      <c r="B21" s="2">
        <v>0.1</v>
      </c>
      <c r="C21" s="49"/>
    </row>
    <row r="22" spans="1:15" x14ac:dyDescent="0.25">
      <c r="A22" s="1" t="s">
        <v>7</v>
      </c>
      <c r="B22" s="2">
        <v>0.1</v>
      </c>
      <c r="C22" s="49"/>
    </row>
    <row r="23" spans="1:15" x14ac:dyDescent="0.25">
      <c r="A23" s="3" t="s">
        <v>11</v>
      </c>
      <c r="B23" s="4"/>
      <c r="C23" s="49"/>
    </row>
    <row r="24" spans="1:15" x14ac:dyDescent="0.25">
      <c r="A24" s="1" t="s">
        <v>10</v>
      </c>
      <c r="B24" s="2">
        <v>0.1</v>
      </c>
      <c r="C24" s="35"/>
    </row>
    <row r="25" spans="1:15" x14ac:dyDescent="0.25">
      <c r="A25" s="40" t="s">
        <v>51</v>
      </c>
      <c r="B25" s="2">
        <v>0.1</v>
      </c>
      <c r="C25" s="49"/>
    </row>
    <row r="26" spans="1:15" x14ac:dyDescent="0.25">
      <c r="A26" s="1" t="s">
        <v>7</v>
      </c>
      <c r="B26" s="2">
        <v>0.1</v>
      </c>
      <c r="C26" s="49"/>
    </row>
  </sheetData>
  <mergeCells count="15">
    <mergeCell ref="E17:G17"/>
    <mergeCell ref="M3:O3"/>
    <mergeCell ref="I9:K9"/>
    <mergeCell ref="E3:G3"/>
    <mergeCell ref="E9:G9"/>
    <mergeCell ref="E13:G13"/>
    <mergeCell ref="E14:G14"/>
    <mergeCell ref="E15:G15"/>
    <mergeCell ref="E16:G16"/>
    <mergeCell ref="E2:O2"/>
    <mergeCell ref="M9:O9"/>
    <mergeCell ref="E12:O12"/>
    <mergeCell ref="A15:B15"/>
    <mergeCell ref="I3:K3"/>
    <mergeCell ref="A3:C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heetViews>
  <sheetFormatPr defaultRowHeight="15" x14ac:dyDescent="0.25"/>
  <cols>
    <col min="1" max="3" width="36.7109375" customWidth="1"/>
  </cols>
  <sheetData>
    <row r="1" spans="1:3" x14ac:dyDescent="0.25">
      <c r="A1" s="74" t="s">
        <v>56</v>
      </c>
    </row>
    <row r="3" spans="1:3" x14ac:dyDescent="0.25">
      <c r="A3" t="s">
        <v>57</v>
      </c>
      <c r="B3" t="s">
        <v>58</v>
      </c>
      <c r="C3">
        <v>0</v>
      </c>
    </row>
    <row r="4" spans="1:3" x14ac:dyDescent="0.25">
      <c r="A4" t="s">
        <v>59</v>
      </c>
    </row>
    <row r="5" spans="1:3" x14ac:dyDescent="0.25">
      <c r="A5" t="s">
        <v>60</v>
      </c>
    </row>
    <row r="7" spans="1:3" x14ac:dyDescent="0.25">
      <c r="A7" s="74" t="s">
        <v>61</v>
      </c>
      <c r="B7" t="s">
        <v>62</v>
      </c>
    </row>
    <row r="8" spans="1:3" x14ac:dyDescent="0.25">
      <c r="B8">
        <v>3</v>
      </c>
    </row>
    <row r="10" spans="1:3" x14ac:dyDescent="0.25">
      <c r="A10" t="s">
        <v>63</v>
      </c>
    </row>
    <row r="11" spans="1:3" x14ac:dyDescent="0.25">
      <c r="A11" t="e">
        <f>CB_DATA_!#REF!</f>
        <v>#REF!</v>
      </c>
      <c r="B11" t="e">
        <f>MCA!#REF!</f>
        <v>#REF!</v>
      </c>
      <c r="C11" t="e">
        <f>Inputs!#REF!</f>
        <v>#REF!</v>
      </c>
    </row>
    <row r="13" spans="1:3" x14ac:dyDescent="0.25">
      <c r="A13" t="s">
        <v>64</v>
      </c>
    </row>
    <row r="14" spans="1:3" x14ac:dyDescent="0.25">
      <c r="A14" t="s">
        <v>68</v>
      </c>
      <c r="B14" t="s">
        <v>72</v>
      </c>
      <c r="C14" t="s">
        <v>74</v>
      </c>
    </row>
    <row r="16" spans="1:3" x14ac:dyDescent="0.25">
      <c r="A16" t="s">
        <v>65</v>
      </c>
    </row>
    <row r="19" spans="1:3" x14ac:dyDescent="0.25">
      <c r="A19" t="s">
        <v>66</v>
      </c>
    </row>
    <row r="20" spans="1:3" x14ac:dyDescent="0.25">
      <c r="A20">
        <v>31</v>
      </c>
      <c r="B20">
        <v>31</v>
      </c>
      <c r="C20">
        <v>31</v>
      </c>
    </row>
    <row r="25" spans="1:3" x14ac:dyDescent="0.25">
      <c r="A25" s="74" t="s">
        <v>67</v>
      </c>
    </row>
    <row r="26" spans="1:3" x14ac:dyDescent="0.25">
      <c r="A26" s="75" t="s">
        <v>69</v>
      </c>
      <c r="B26" s="75" t="s">
        <v>73</v>
      </c>
      <c r="C26" s="75" t="s">
        <v>73</v>
      </c>
    </row>
    <row r="27" spans="1:3" x14ac:dyDescent="0.25">
      <c r="A27" t="s">
        <v>70</v>
      </c>
      <c r="B27" t="s">
        <v>83</v>
      </c>
      <c r="C27" t="s">
        <v>77</v>
      </c>
    </row>
    <row r="28" spans="1:3" x14ac:dyDescent="0.25">
      <c r="A28" s="75" t="s">
        <v>71</v>
      </c>
      <c r="B28" s="75" t="s">
        <v>71</v>
      </c>
      <c r="C28" s="75" t="s">
        <v>71</v>
      </c>
    </row>
    <row r="29" spans="1:3" x14ac:dyDescent="0.25">
      <c r="A29" s="75" t="s">
        <v>73</v>
      </c>
      <c r="B29" s="75" t="s">
        <v>69</v>
      </c>
      <c r="C29" s="75" t="s">
        <v>69</v>
      </c>
    </row>
    <row r="30" spans="1:3" x14ac:dyDescent="0.25">
      <c r="A30" t="s">
        <v>84</v>
      </c>
      <c r="B30" t="s">
        <v>76</v>
      </c>
      <c r="C30" t="s">
        <v>75</v>
      </c>
    </row>
    <row r="31" spans="1:3" x14ac:dyDescent="0.25">
      <c r="A31" s="75" t="s">
        <v>71</v>
      </c>
      <c r="B31" s="75" t="s">
        <v>71</v>
      </c>
      <c r="C31" s="75" t="s">
        <v>71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62"/>
  <sheetViews>
    <sheetView tabSelected="1" workbookViewId="0">
      <selection activeCell="F43" sqref="F43"/>
    </sheetView>
  </sheetViews>
  <sheetFormatPr defaultRowHeight="15" x14ac:dyDescent="0.25"/>
  <cols>
    <col min="1" max="1" width="51.5703125" customWidth="1"/>
    <col min="3" max="3" width="11.5703125" bestFit="1" customWidth="1"/>
    <col min="4" max="4" width="11.140625" bestFit="1" customWidth="1"/>
    <col min="6" max="6" width="28.5703125" bestFit="1" customWidth="1"/>
    <col min="7" max="7" width="8.5703125" bestFit="1" customWidth="1"/>
    <col min="8" max="8" width="10.5703125" bestFit="1" customWidth="1"/>
    <col min="9" max="9" width="11.140625" bestFit="1" customWidth="1"/>
    <col min="11" max="11" width="28.5703125" bestFit="1" customWidth="1"/>
    <col min="16" max="16" width="31.85546875" bestFit="1" customWidth="1"/>
  </cols>
  <sheetData>
    <row r="2" spans="1:19" ht="15.75" thickBot="1" x14ac:dyDescent="0.3">
      <c r="A2" t="s">
        <v>52</v>
      </c>
      <c r="F2" t="s">
        <v>53</v>
      </c>
      <c r="K2" t="s">
        <v>54</v>
      </c>
      <c r="P2" t="s">
        <v>55</v>
      </c>
    </row>
    <row r="3" spans="1:19" ht="15.75" thickBot="1" x14ac:dyDescent="0.3">
      <c r="A3" s="60"/>
      <c r="B3" s="61" t="s">
        <v>0</v>
      </c>
      <c r="C3" s="61" t="s">
        <v>1</v>
      </c>
      <c r="D3" s="62" t="s">
        <v>2</v>
      </c>
      <c r="F3" s="60"/>
      <c r="G3" s="61" t="s">
        <v>0</v>
      </c>
      <c r="H3" s="61" t="s">
        <v>1</v>
      </c>
      <c r="I3" s="62" t="s">
        <v>2</v>
      </c>
      <c r="K3" s="60"/>
      <c r="L3" s="61" t="s">
        <v>0</v>
      </c>
      <c r="M3" s="61" t="s">
        <v>1</v>
      </c>
      <c r="N3" s="62" t="s">
        <v>2</v>
      </c>
      <c r="P3" s="60"/>
      <c r="Q3" s="61" t="s">
        <v>0</v>
      </c>
      <c r="R3" s="61" t="s">
        <v>1</v>
      </c>
      <c r="S3" s="62" t="s">
        <v>2</v>
      </c>
    </row>
    <row r="4" spans="1:19" ht="15.75" thickBot="1" x14ac:dyDescent="0.3">
      <c r="A4" s="114" t="s">
        <v>3</v>
      </c>
      <c r="B4" s="115"/>
      <c r="C4" s="115"/>
      <c r="D4" s="116"/>
      <c r="F4" s="114" t="s">
        <v>3</v>
      </c>
      <c r="G4" s="115"/>
      <c r="H4" s="115"/>
      <c r="I4" s="116"/>
      <c r="K4" s="114" t="s">
        <v>3</v>
      </c>
      <c r="L4" s="115"/>
      <c r="M4" s="115"/>
      <c r="N4" s="116"/>
      <c r="P4" s="114" t="s">
        <v>3</v>
      </c>
      <c r="Q4" s="115"/>
      <c r="R4" s="115"/>
      <c r="S4" s="116"/>
    </row>
    <row r="5" spans="1:19" x14ac:dyDescent="0.25">
      <c r="A5" s="108" t="s">
        <v>37</v>
      </c>
      <c r="B5" s="109"/>
      <c r="C5" s="109"/>
      <c r="D5" s="110"/>
      <c r="F5" s="108" t="s">
        <v>37</v>
      </c>
      <c r="G5" s="109"/>
      <c r="H5" s="109"/>
      <c r="I5" s="110"/>
      <c r="K5" s="108" t="s">
        <v>37</v>
      </c>
      <c r="L5" s="109"/>
      <c r="M5" s="109"/>
      <c r="N5" s="110"/>
      <c r="P5" s="108" t="s">
        <v>37</v>
      </c>
      <c r="Q5" s="109"/>
      <c r="R5" s="109"/>
      <c r="S5" s="110"/>
    </row>
    <row r="6" spans="1:19" x14ac:dyDescent="0.25">
      <c r="A6" s="40" t="s">
        <v>4</v>
      </c>
      <c r="B6" s="4">
        <v>0</v>
      </c>
      <c r="C6" s="4">
        <f>Inputs!H13</f>
        <v>3</v>
      </c>
      <c r="D6" s="41">
        <v>5</v>
      </c>
      <c r="F6" s="40" t="s">
        <v>4</v>
      </c>
      <c r="G6" s="33">
        <v>0</v>
      </c>
      <c r="H6" s="33">
        <f>C6/MAX($C6:$D6)</f>
        <v>0.6</v>
      </c>
      <c r="I6" s="63">
        <f>D6/MAX($C6:$D6)</f>
        <v>1</v>
      </c>
      <c r="K6" s="40" t="s">
        <v>4</v>
      </c>
      <c r="L6" s="33">
        <v>0</v>
      </c>
      <c r="M6" s="33">
        <f>H6*Inputs!$B$16</f>
        <v>0.06</v>
      </c>
      <c r="N6" s="63">
        <f>I6*Inputs!$B$16</f>
        <v>0.1</v>
      </c>
      <c r="P6" s="40" t="s">
        <v>4</v>
      </c>
      <c r="Q6" s="33">
        <f>L6</f>
        <v>0</v>
      </c>
      <c r="R6" s="33">
        <f t="shared" ref="R6:S6" si="0">M6</f>
        <v>0.06</v>
      </c>
      <c r="S6" s="63">
        <f t="shared" si="0"/>
        <v>0.1</v>
      </c>
    </row>
    <row r="7" spans="1:19" x14ac:dyDescent="0.25">
      <c r="A7" s="117" t="s">
        <v>38</v>
      </c>
      <c r="B7" s="118"/>
      <c r="C7" s="118"/>
      <c r="D7" s="119"/>
      <c r="F7" s="117" t="s">
        <v>38</v>
      </c>
      <c r="G7" s="118"/>
      <c r="H7" s="118"/>
      <c r="I7" s="119"/>
      <c r="K7" s="117" t="s">
        <v>38</v>
      </c>
      <c r="L7" s="118"/>
      <c r="M7" s="118"/>
      <c r="N7" s="119"/>
      <c r="P7" s="117" t="s">
        <v>38</v>
      </c>
      <c r="Q7" s="118"/>
      <c r="R7" s="118"/>
      <c r="S7" s="119"/>
    </row>
    <row r="8" spans="1:19" x14ac:dyDescent="0.25">
      <c r="A8" s="40" t="s">
        <v>87</v>
      </c>
      <c r="B8" s="4">
        <v>0</v>
      </c>
      <c r="C8" s="32">
        <f>Inputs!H14</f>
        <v>20000</v>
      </c>
      <c r="D8" s="42">
        <v>15000</v>
      </c>
      <c r="F8" s="40" t="s">
        <v>87</v>
      </c>
      <c r="G8" s="33">
        <v>0</v>
      </c>
      <c r="H8" s="33">
        <f>C8/MAX($C8:$D8)</f>
        <v>1</v>
      </c>
      <c r="I8" s="63">
        <f>D8/MAX($C8:$D8)</f>
        <v>0.75</v>
      </c>
      <c r="K8" s="40" t="s">
        <v>87</v>
      </c>
      <c r="L8" s="33">
        <v>0</v>
      </c>
      <c r="M8" s="33">
        <f>H8*Inputs!$B$17</f>
        <v>0.2</v>
      </c>
      <c r="N8" s="63">
        <f>I8*Inputs!$B$17</f>
        <v>0.15000000000000002</v>
      </c>
      <c r="P8" s="40" t="s">
        <v>87</v>
      </c>
      <c r="Q8" s="33">
        <f>L8</f>
        <v>0</v>
      </c>
      <c r="R8" s="33">
        <f t="shared" ref="R8:S8" si="1">M8</f>
        <v>0.2</v>
      </c>
      <c r="S8" s="63">
        <f t="shared" si="1"/>
        <v>0.15000000000000002</v>
      </c>
    </row>
    <row r="9" spans="1:19" x14ac:dyDescent="0.25">
      <c r="A9" s="108" t="s">
        <v>9</v>
      </c>
      <c r="B9" s="109"/>
      <c r="C9" s="109"/>
      <c r="D9" s="110"/>
      <c r="F9" s="108" t="s">
        <v>9</v>
      </c>
      <c r="G9" s="109"/>
      <c r="H9" s="109"/>
      <c r="I9" s="110"/>
      <c r="K9" s="108" t="s">
        <v>9</v>
      </c>
      <c r="L9" s="109"/>
      <c r="M9" s="109"/>
      <c r="N9" s="110"/>
      <c r="P9" s="108" t="s">
        <v>9</v>
      </c>
      <c r="Q9" s="109"/>
      <c r="R9" s="109"/>
      <c r="S9" s="110"/>
    </row>
    <row r="10" spans="1:19" x14ac:dyDescent="0.25">
      <c r="A10" s="40" t="s">
        <v>5</v>
      </c>
      <c r="B10" s="4">
        <v>0</v>
      </c>
      <c r="C10" s="4">
        <f>Inputs!H15</f>
        <v>15</v>
      </c>
      <c r="D10" s="41">
        <v>20</v>
      </c>
      <c r="F10" s="40" t="s">
        <v>5</v>
      </c>
      <c r="G10" s="33">
        <v>0</v>
      </c>
      <c r="H10" s="33">
        <f t="shared" ref="H10:I12" si="2">C10/MAX($C10:$D10)</f>
        <v>0.75</v>
      </c>
      <c r="I10" s="63">
        <f t="shared" si="2"/>
        <v>1</v>
      </c>
      <c r="K10" s="40" t="s">
        <v>5</v>
      </c>
      <c r="L10" s="33">
        <v>0</v>
      </c>
      <c r="M10" s="33">
        <f>H10*Inputs!$B$19</f>
        <v>7.5000000000000011E-2</v>
      </c>
      <c r="N10" s="63">
        <f>I10*Inputs!$B$19</f>
        <v>0.1</v>
      </c>
      <c r="P10" s="40" t="s">
        <v>5</v>
      </c>
      <c r="Q10" s="33">
        <f>L10</f>
        <v>0</v>
      </c>
      <c r="R10" s="33">
        <f t="shared" ref="R10:S12" si="3">M10</f>
        <v>7.5000000000000011E-2</v>
      </c>
      <c r="S10" s="63">
        <f t="shared" si="3"/>
        <v>0.1</v>
      </c>
    </row>
    <row r="11" spans="1:19" x14ac:dyDescent="0.25">
      <c r="A11" s="40" t="s">
        <v>51</v>
      </c>
      <c r="B11" s="4">
        <v>0</v>
      </c>
      <c r="C11" s="32">
        <f>Inputs!H16+Inputs!N11*Inputs!N10</f>
        <v>59000000</v>
      </c>
      <c r="D11" s="42">
        <v>75000000</v>
      </c>
      <c r="F11" s="40" t="s">
        <v>51</v>
      </c>
      <c r="G11" s="33">
        <v>0</v>
      </c>
      <c r="H11" s="33">
        <f t="shared" si="2"/>
        <v>0.78666666666666663</v>
      </c>
      <c r="I11" s="63">
        <f t="shared" si="2"/>
        <v>1</v>
      </c>
      <c r="K11" s="40" t="s">
        <v>51</v>
      </c>
      <c r="L11" s="33">
        <v>0</v>
      </c>
      <c r="M11" s="33">
        <f>H11*Inputs!$B$21</f>
        <v>7.8666666666666663E-2</v>
      </c>
      <c r="N11" s="63">
        <f>I11*Inputs!$B$21</f>
        <v>0.1</v>
      </c>
      <c r="P11" s="40" t="s">
        <v>51</v>
      </c>
      <c r="Q11" s="33">
        <f>L11</f>
        <v>0</v>
      </c>
      <c r="R11" s="33">
        <f t="shared" si="3"/>
        <v>7.8666666666666663E-2</v>
      </c>
      <c r="S11" s="63">
        <f t="shared" si="3"/>
        <v>0.1</v>
      </c>
    </row>
    <row r="12" spans="1:19" ht="15.75" thickBot="1" x14ac:dyDescent="0.3">
      <c r="A12" s="40" t="s">
        <v>85</v>
      </c>
      <c r="B12" s="4">
        <v>0</v>
      </c>
      <c r="C12" s="32">
        <f>Inputs!N4*Inputs!N5*Inputs!B8*Inputs!B1+Inputs!H17*4*Inputs!B8*Inputs!B1</f>
        <v>72000000</v>
      </c>
      <c r="D12" s="42">
        <v>50000000</v>
      </c>
      <c r="F12" s="40" t="s">
        <v>85</v>
      </c>
      <c r="G12" s="33">
        <v>0</v>
      </c>
      <c r="H12" s="33">
        <f t="shared" si="2"/>
        <v>1</v>
      </c>
      <c r="I12" s="63">
        <f t="shared" si="2"/>
        <v>0.69444444444444442</v>
      </c>
      <c r="K12" s="40" t="s">
        <v>85</v>
      </c>
      <c r="L12" s="33">
        <v>0</v>
      </c>
      <c r="M12" s="33">
        <f>H12*Inputs!$B$22</f>
        <v>0.1</v>
      </c>
      <c r="N12" s="63">
        <f>I12*Inputs!$B$22</f>
        <v>6.9444444444444448E-2</v>
      </c>
      <c r="P12" s="40" t="s">
        <v>85</v>
      </c>
      <c r="Q12" s="33">
        <f>L12</f>
        <v>0</v>
      </c>
      <c r="R12" s="33">
        <f t="shared" si="3"/>
        <v>0.1</v>
      </c>
      <c r="S12" s="63">
        <f t="shared" si="3"/>
        <v>6.9444444444444448E-2</v>
      </c>
    </row>
    <row r="13" spans="1:19" ht="15.75" thickBot="1" x14ac:dyDescent="0.3">
      <c r="A13" s="111" t="s">
        <v>8</v>
      </c>
      <c r="B13" s="112"/>
      <c r="C13" s="112"/>
      <c r="D13" s="113"/>
      <c r="F13" s="111" t="s">
        <v>8</v>
      </c>
      <c r="G13" s="112"/>
      <c r="H13" s="112"/>
      <c r="I13" s="113"/>
      <c r="K13" s="111" t="s">
        <v>8</v>
      </c>
      <c r="L13" s="112"/>
      <c r="M13" s="112"/>
      <c r="N13" s="113"/>
      <c r="P13" s="111" t="s">
        <v>8</v>
      </c>
      <c r="Q13" s="112"/>
      <c r="R13" s="112"/>
      <c r="S13" s="113"/>
    </row>
    <row r="14" spans="1:19" x14ac:dyDescent="0.25">
      <c r="A14" s="108" t="s">
        <v>9</v>
      </c>
      <c r="B14" s="109"/>
      <c r="C14" s="109"/>
      <c r="D14" s="110"/>
      <c r="F14" s="108" t="s">
        <v>9</v>
      </c>
      <c r="G14" s="109"/>
      <c r="H14" s="109"/>
      <c r="I14" s="110"/>
      <c r="K14" s="108" t="s">
        <v>9</v>
      </c>
      <c r="L14" s="109"/>
      <c r="M14" s="109"/>
      <c r="N14" s="110"/>
      <c r="P14" s="108" t="s">
        <v>9</v>
      </c>
      <c r="Q14" s="109"/>
      <c r="R14" s="109"/>
      <c r="S14" s="110"/>
    </row>
    <row r="15" spans="1:19" x14ac:dyDescent="0.25">
      <c r="A15" s="40" t="s">
        <v>86</v>
      </c>
      <c r="B15" s="4">
        <v>0</v>
      </c>
      <c r="C15" s="32">
        <f>Inputs!F4*0.5*Inputs!B7+Inputs!J4*2*Inputs!B6+Inputs!J4*Inputs!J5*(3*Inputs!B6+1*Inputs!B5)*10+0.5*Inputs!B7*Inputs!N10*Inputs!B1</f>
        <v>271720000</v>
      </c>
      <c r="D15" s="42">
        <v>150000000</v>
      </c>
      <c r="F15" s="40" t="s">
        <v>86</v>
      </c>
      <c r="G15" s="64">
        <v>0</v>
      </c>
      <c r="H15" s="64">
        <f>C15/MAX($C15:$D15)</f>
        <v>1</v>
      </c>
      <c r="I15" s="65">
        <f>D15/MAX($C15:$D15)</f>
        <v>0.55203886353599296</v>
      </c>
      <c r="K15" s="40" t="s">
        <v>86</v>
      </c>
      <c r="L15" s="64">
        <v>0</v>
      </c>
      <c r="M15" s="64">
        <f>H15*Inputs!$B$20</f>
        <v>0.1</v>
      </c>
      <c r="N15" s="65">
        <f>I15*Inputs!$B$20</f>
        <v>5.5203886353599296E-2</v>
      </c>
      <c r="P15" s="40" t="s">
        <v>86</v>
      </c>
      <c r="Q15" s="64">
        <f>L15</f>
        <v>0</v>
      </c>
      <c r="R15" s="64">
        <f t="shared" ref="R15:S17" si="4">M15</f>
        <v>0.1</v>
      </c>
      <c r="S15" s="65">
        <f t="shared" si="4"/>
        <v>5.5203886353599296E-2</v>
      </c>
    </row>
    <row r="16" spans="1:19" x14ac:dyDescent="0.25">
      <c r="A16" s="40" t="s">
        <v>51</v>
      </c>
      <c r="B16" s="4">
        <v>0</v>
      </c>
      <c r="C16" s="4">
        <v>0</v>
      </c>
      <c r="D16" s="42">
        <v>100000000</v>
      </c>
      <c r="F16" s="40" t="s">
        <v>51</v>
      </c>
      <c r="G16" s="64">
        <v>0</v>
      </c>
      <c r="H16" s="64">
        <f t="shared" ref="H16:I17" si="5">C16/MAX($C16:$D16)</f>
        <v>0</v>
      </c>
      <c r="I16" s="65">
        <f t="shared" si="5"/>
        <v>1</v>
      </c>
      <c r="K16" s="40" t="s">
        <v>51</v>
      </c>
      <c r="L16" s="64">
        <v>0</v>
      </c>
      <c r="M16" s="64">
        <f>H16*Inputs!$B$21</f>
        <v>0</v>
      </c>
      <c r="N16" s="65">
        <f>I16*Inputs!$B$21</f>
        <v>0.1</v>
      </c>
      <c r="P16" s="40" t="s">
        <v>51</v>
      </c>
      <c r="Q16" s="64">
        <f>L16</f>
        <v>0</v>
      </c>
      <c r="R16" s="64">
        <f t="shared" si="4"/>
        <v>0</v>
      </c>
      <c r="S16" s="65">
        <f t="shared" si="4"/>
        <v>0.1</v>
      </c>
    </row>
    <row r="17" spans="1:19" x14ac:dyDescent="0.25">
      <c r="A17" s="40" t="s">
        <v>85</v>
      </c>
      <c r="B17" s="4">
        <v>0</v>
      </c>
      <c r="C17" s="32">
        <f>Inputs!F11*Inputs!B1+Inputs!F10*2*Inputs!B7*Inputs!B1+Inputs!N4/2*Inputs!N6*Inputs!B12*Inputs!B1+Inputs!J11*Inputs!B1</f>
        <v>84700000</v>
      </c>
      <c r="D17" s="42">
        <v>75000000</v>
      </c>
      <c r="F17" s="40" t="s">
        <v>85</v>
      </c>
      <c r="G17" s="64">
        <v>0</v>
      </c>
      <c r="H17" s="64">
        <f t="shared" si="5"/>
        <v>1</v>
      </c>
      <c r="I17" s="65">
        <f t="shared" si="5"/>
        <v>0.88547815820543097</v>
      </c>
      <c r="K17" s="40" t="s">
        <v>85</v>
      </c>
      <c r="L17" s="64">
        <v>0</v>
      </c>
      <c r="M17" s="64">
        <f>H17*Inputs!$B$22</f>
        <v>0.1</v>
      </c>
      <c r="N17" s="65">
        <f>I17*Inputs!$B$22</f>
        <v>8.8547815820543108E-2</v>
      </c>
      <c r="P17" s="40" t="s">
        <v>85</v>
      </c>
      <c r="Q17" s="64">
        <f>L17</f>
        <v>0</v>
      </c>
      <c r="R17" s="64">
        <f t="shared" si="4"/>
        <v>0.1</v>
      </c>
      <c r="S17" s="65">
        <f t="shared" si="4"/>
        <v>8.8547815820543108E-2</v>
      </c>
    </row>
    <row r="18" spans="1:19" ht="15" customHeight="1" x14ac:dyDescent="0.25">
      <c r="A18" s="105" t="s">
        <v>11</v>
      </c>
      <c r="B18" s="106"/>
      <c r="C18" s="106"/>
      <c r="D18" s="107"/>
      <c r="F18" s="105" t="s">
        <v>11</v>
      </c>
      <c r="G18" s="106"/>
      <c r="H18" s="106"/>
      <c r="I18" s="107"/>
      <c r="K18" s="105" t="s">
        <v>11</v>
      </c>
      <c r="L18" s="106"/>
      <c r="M18" s="106"/>
      <c r="N18" s="107"/>
      <c r="P18" s="105" t="s">
        <v>11</v>
      </c>
      <c r="Q18" s="106"/>
      <c r="R18" s="106"/>
      <c r="S18" s="107"/>
    </row>
    <row r="19" spans="1:19" x14ac:dyDescent="0.25">
      <c r="A19" s="40" t="s">
        <v>86</v>
      </c>
      <c r="B19" s="4">
        <v>0</v>
      </c>
      <c r="C19" s="32">
        <f>4*Inputs!B10*52*Inputs!B1+38*Inputs!B11*52*Inputs!B1</f>
        <v>884000</v>
      </c>
      <c r="D19" s="41">
        <v>0</v>
      </c>
      <c r="F19" s="40" t="s">
        <v>86</v>
      </c>
      <c r="G19" s="64">
        <v>0</v>
      </c>
      <c r="H19" s="64">
        <f>C19/MAX($C19:$D19)</f>
        <v>1</v>
      </c>
      <c r="I19" s="65">
        <f>D19/MAX($C19:$D19)</f>
        <v>0</v>
      </c>
      <c r="K19" s="40" t="s">
        <v>86</v>
      </c>
      <c r="L19" s="64">
        <v>0</v>
      </c>
      <c r="M19" s="64">
        <f>H19*Inputs!$B$24</f>
        <v>0.1</v>
      </c>
      <c r="N19" s="65">
        <f>I19*Inputs!$B$24</f>
        <v>0</v>
      </c>
      <c r="P19" s="40" t="s">
        <v>86</v>
      </c>
      <c r="Q19" s="64">
        <f>L19</f>
        <v>0</v>
      </c>
      <c r="R19" s="64">
        <f t="shared" ref="R19:S21" si="6">M19</f>
        <v>0.1</v>
      </c>
      <c r="S19" s="65">
        <f t="shared" si="6"/>
        <v>0</v>
      </c>
    </row>
    <row r="20" spans="1:19" x14ac:dyDescent="0.25">
      <c r="A20" s="40" t="s">
        <v>51</v>
      </c>
      <c r="B20" s="4">
        <v>0</v>
      </c>
      <c r="C20" s="32">
        <f>100000+250000+Inputs!N10*Inputs!N11</f>
        <v>9350000</v>
      </c>
      <c r="D20" s="42">
        <v>5000000</v>
      </c>
      <c r="F20" s="40" t="s">
        <v>51</v>
      </c>
      <c r="G20" s="64">
        <v>0</v>
      </c>
      <c r="H20" s="64">
        <f t="shared" ref="H20:H21" si="7">C20/MAX($C20:$D20)</f>
        <v>1</v>
      </c>
      <c r="I20" s="65">
        <f t="shared" ref="I20" si="8">D20/MAX($C20:$D20)</f>
        <v>0.53475935828877008</v>
      </c>
      <c r="K20" s="40" t="s">
        <v>51</v>
      </c>
      <c r="L20" s="64">
        <v>0</v>
      </c>
      <c r="M20" s="64">
        <f>H20*Inputs!$B$25</f>
        <v>0.1</v>
      </c>
      <c r="N20" s="65">
        <f>I20*Inputs!$B$25</f>
        <v>5.3475935828877011E-2</v>
      </c>
      <c r="P20" s="40" t="s">
        <v>51</v>
      </c>
      <c r="Q20" s="64">
        <f>L20</f>
        <v>0</v>
      </c>
      <c r="R20" s="64">
        <f t="shared" si="6"/>
        <v>0.1</v>
      </c>
      <c r="S20" s="65">
        <f t="shared" si="6"/>
        <v>5.3475935828877011E-2</v>
      </c>
    </row>
    <row r="21" spans="1:19" ht="15.75" thickBot="1" x14ac:dyDescent="0.3">
      <c r="A21" s="43" t="s">
        <v>85</v>
      </c>
      <c r="B21" s="44">
        <v>0</v>
      </c>
      <c r="C21" s="45">
        <f>Inputs!F10*2*Inputs!B11*Inputs!B1+Inputs!J10*Inputs!B11*52*Inputs!B1</f>
        <v>1304000</v>
      </c>
      <c r="D21" s="46">
        <v>10000000</v>
      </c>
      <c r="F21" s="43" t="s">
        <v>85</v>
      </c>
      <c r="G21" s="66">
        <v>0</v>
      </c>
      <c r="H21" s="66">
        <f t="shared" si="7"/>
        <v>0.13039999999999999</v>
      </c>
      <c r="I21" s="67">
        <f>D21/MAX($C21:$D21)</f>
        <v>1</v>
      </c>
      <c r="K21" s="43" t="s">
        <v>85</v>
      </c>
      <c r="L21" s="66">
        <v>0</v>
      </c>
      <c r="M21" s="66">
        <f>H21*Inputs!$B$26</f>
        <v>1.304E-2</v>
      </c>
      <c r="N21" s="67">
        <f>I21*Inputs!$B$26</f>
        <v>0.1</v>
      </c>
      <c r="P21" s="47" t="s">
        <v>85</v>
      </c>
      <c r="Q21" s="69">
        <f>L21</f>
        <v>0</v>
      </c>
      <c r="R21" s="69">
        <f t="shared" si="6"/>
        <v>1.304E-2</v>
      </c>
      <c r="S21" s="70">
        <f t="shared" si="6"/>
        <v>0.1</v>
      </c>
    </row>
    <row r="22" spans="1:19" ht="15.75" thickBot="1" x14ac:dyDescent="0.3">
      <c r="A22" s="36"/>
      <c r="B22" s="35"/>
      <c r="C22" s="37"/>
      <c r="D22" s="37"/>
      <c r="F22" s="37"/>
      <c r="P22" s="68" t="s">
        <v>13</v>
      </c>
      <c r="Q22" s="71">
        <f>Q6+Q8+Q10+Q11+Q12-Q15-Q16-Q17-Q19-Q20-Q21</f>
        <v>0</v>
      </c>
      <c r="R22" s="71">
        <f t="shared" ref="R22:S22" si="9">R6+R8+R10+R11+R12-R15-R16-R17-R19-R20-R21</f>
        <v>0.10062666666666675</v>
      </c>
      <c r="S22" s="72">
        <f t="shared" si="9"/>
        <v>0.12221680644142499</v>
      </c>
    </row>
    <row r="24" spans="1:19" ht="15.75" thickBot="1" x14ac:dyDescent="0.3">
      <c r="A24" t="s">
        <v>52</v>
      </c>
    </row>
    <row r="25" spans="1:19" ht="15.75" thickBot="1" x14ac:dyDescent="0.3">
      <c r="A25" s="60"/>
      <c r="B25" s="61" t="s">
        <v>0</v>
      </c>
      <c r="C25" s="61" t="s">
        <v>1</v>
      </c>
      <c r="D25" s="62" t="s">
        <v>2</v>
      </c>
    </row>
    <row r="26" spans="1:19" ht="15.75" thickBot="1" x14ac:dyDescent="0.3">
      <c r="A26" s="114" t="s">
        <v>3</v>
      </c>
      <c r="B26" s="115"/>
      <c r="C26" s="115"/>
      <c r="D26" s="116"/>
    </row>
    <row r="27" spans="1:19" x14ac:dyDescent="0.25">
      <c r="A27" s="131" t="s">
        <v>37</v>
      </c>
      <c r="B27" s="132"/>
      <c r="C27" s="132"/>
      <c r="D27" s="133"/>
    </row>
    <row r="28" spans="1:19" x14ac:dyDescent="0.25">
      <c r="A28" s="123" t="s">
        <v>4</v>
      </c>
      <c r="B28" s="73">
        <v>0</v>
      </c>
      <c r="C28" s="73">
        <v>3</v>
      </c>
      <c r="D28" s="126">
        <v>5</v>
      </c>
      <c r="F28" s="160"/>
      <c r="G28" s="160"/>
      <c r="H28" s="160"/>
      <c r="J28" s="160"/>
      <c r="K28" s="160"/>
      <c r="L28" s="160"/>
      <c r="N28" s="160"/>
      <c r="O28" s="160"/>
      <c r="P28" s="160"/>
    </row>
    <row r="29" spans="1:19" x14ac:dyDescent="0.25">
      <c r="A29" s="127" t="s">
        <v>38</v>
      </c>
      <c r="B29" s="128"/>
      <c r="C29" s="128"/>
      <c r="D29" s="129"/>
    </row>
    <row r="30" spans="1:19" x14ac:dyDescent="0.25">
      <c r="A30" s="123" t="s">
        <v>87</v>
      </c>
      <c r="B30" s="73">
        <v>0</v>
      </c>
      <c r="C30" s="124">
        <v>20000</v>
      </c>
      <c r="D30" s="125">
        <v>15000</v>
      </c>
    </row>
    <row r="31" spans="1:19" x14ac:dyDescent="0.25">
      <c r="A31" s="120" t="s">
        <v>9</v>
      </c>
      <c r="B31" s="121"/>
      <c r="C31" s="121"/>
      <c r="D31" s="122"/>
    </row>
    <row r="32" spans="1:19" x14ac:dyDescent="0.25">
      <c r="A32" s="123" t="s">
        <v>5</v>
      </c>
      <c r="B32" s="73">
        <v>0</v>
      </c>
      <c r="C32" s="73">
        <v>15</v>
      </c>
      <c r="D32" s="126">
        <v>20</v>
      </c>
    </row>
    <row r="33" spans="1:16" x14ac:dyDescent="0.25">
      <c r="A33" s="123" t="s">
        <v>51</v>
      </c>
      <c r="B33" s="73">
        <v>0</v>
      </c>
      <c r="C33" s="124">
        <v>59000000</v>
      </c>
      <c r="D33" s="125">
        <v>75000000</v>
      </c>
    </row>
    <row r="34" spans="1:16" x14ac:dyDescent="0.25">
      <c r="A34" s="146" t="s">
        <v>96</v>
      </c>
      <c r="B34" s="147"/>
      <c r="C34" s="148">
        <v>9000000</v>
      </c>
      <c r="D34" s="130"/>
      <c r="F34" s="160"/>
      <c r="G34" s="160"/>
      <c r="H34" s="160"/>
      <c r="J34" s="160"/>
      <c r="K34" s="160"/>
      <c r="L34" s="160"/>
      <c r="N34" s="160"/>
      <c r="O34" s="160"/>
      <c r="P34" s="160"/>
    </row>
    <row r="35" spans="1:16" x14ac:dyDescent="0.25">
      <c r="A35" s="146" t="s">
        <v>97</v>
      </c>
      <c r="B35" s="147"/>
      <c r="C35" s="148">
        <v>50000000</v>
      </c>
      <c r="D35" s="130"/>
    </row>
    <row r="36" spans="1:16" x14ac:dyDescent="0.25">
      <c r="A36" s="123" t="s">
        <v>85</v>
      </c>
      <c r="B36" s="73">
        <v>0</v>
      </c>
      <c r="C36" s="124">
        <v>72000000</v>
      </c>
      <c r="D36" s="125">
        <v>50000000</v>
      </c>
    </row>
    <row r="37" spans="1:16" x14ac:dyDescent="0.25">
      <c r="A37" s="149" t="s">
        <v>98</v>
      </c>
      <c r="B37" s="150"/>
      <c r="C37" s="148">
        <v>54000000</v>
      </c>
      <c r="D37" s="125"/>
    </row>
    <row r="38" spans="1:16" ht="15.75" thickBot="1" x14ac:dyDescent="0.3">
      <c r="A38" s="151" t="s">
        <v>99</v>
      </c>
      <c r="B38" s="152"/>
      <c r="C38" s="153">
        <v>18000000</v>
      </c>
      <c r="D38" s="134"/>
    </row>
    <row r="39" spans="1:16" ht="15.75" thickBot="1" x14ac:dyDescent="0.3">
      <c r="A39" s="135" t="s">
        <v>8</v>
      </c>
      <c r="B39" s="136"/>
      <c r="C39" s="136"/>
      <c r="D39" s="137"/>
    </row>
    <row r="40" spans="1:16" x14ac:dyDescent="0.25">
      <c r="A40" s="139" t="s">
        <v>9</v>
      </c>
      <c r="B40" s="140"/>
      <c r="C40" s="140"/>
      <c r="D40" s="141"/>
    </row>
    <row r="41" spans="1:16" x14ac:dyDescent="0.25">
      <c r="A41" s="123" t="s">
        <v>86</v>
      </c>
      <c r="B41" s="73">
        <v>0</v>
      </c>
      <c r="C41" s="124">
        <v>271720000</v>
      </c>
      <c r="D41" s="125">
        <v>150000000</v>
      </c>
    </row>
    <row r="42" spans="1:16" x14ac:dyDescent="0.25">
      <c r="A42" s="146" t="s">
        <v>88</v>
      </c>
      <c r="B42" s="147"/>
      <c r="C42" s="148">
        <v>40000000</v>
      </c>
      <c r="D42" s="42"/>
    </row>
    <row r="43" spans="1:16" x14ac:dyDescent="0.25">
      <c r="A43" s="146" t="s">
        <v>90</v>
      </c>
      <c r="B43" s="147"/>
      <c r="C43" s="148">
        <v>2520000</v>
      </c>
      <c r="D43" s="42"/>
    </row>
    <row r="44" spans="1:16" x14ac:dyDescent="0.25">
      <c r="A44" s="146" t="s">
        <v>91</v>
      </c>
      <c r="B44" s="147"/>
      <c r="C44" s="148">
        <v>223200000</v>
      </c>
      <c r="D44" s="42"/>
    </row>
    <row r="45" spans="1:16" x14ac:dyDescent="0.25">
      <c r="A45" s="146" t="s">
        <v>96</v>
      </c>
      <c r="B45" s="147"/>
      <c r="C45" s="148">
        <v>6000000</v>
      </c>
      <c r="D45" s="42"/>
    </row>
    <row r="46" spans="1:16" x14ac:dyDescent="0.25">
      <c r="A46" s="123" t="s">
        <v>51</v>
      </c>
      <c r="B46" s="73">
        <v>0</v>
      </c>
      <c r="C46" s="73">
        <v>0</v>
      </c>
      <c r="D46" s="125">
        <v>100000000</v>
      </c>
    </row>
    <row r="47" spans="1:16" x14ac:dyDescent="0.25">
      <c r="A47" s="123" t="s">
        <v>85</v>
      </c>
      <c r="B47" s="73">
        <v>0</v>
      </c>
      <c r="C47" s="124">
        <v>84700000</v>
      </c>
      <c r="D47" s="125">
        <v>75000000</v>
      </c>
    </row>
    <row r="48" spans="1:16" x14ac:dyDescent="0.25">
      <c r="A48" s="154" t="s">
        <v>98</v>
      </c>
      <c r="B48" s="150"/>
      <c r="C48" s="148">
        <v>13500000</v>
      </c>
      <c r="D48" s="125"/>
    </row>
    <row r="49" spans="1:4" x14ac:dyDescent="0.25">
      <c r="A49" s="146" t="s">
        <v>93</v>
      </c>
      <c r="B49" s="155"/>
      <c r="C49" s="156">
        <v>1200000</v>
      </c>
      <c r="D49" s="125"/>
    </row>
    <row r="50" spans="1:4" x14ac:dyDescent="0.25">
      <c r="A50" s="146" t="s">
        <v>94</v>
      </c>
      <c r="B50" s="155"/>
      <c r="C50" s="156">
        <v>50000000</v>
      </c>
      <c r="D50" s="125"/>
    </row>
    <row r="51" spans="1:4" x14ac:dyDescent="0.25">
      <c r="A51" s="146" t="s">
        <v>95</v>
      </c>
      <c r="B51" s="155"/>
      <c r="C51" s="156">
        <v>20000000</v>
      </c>
      <c r="D51" s="125"/>
    </row>
    <row r="52" spans="1:4" x14ac:dyDescent="0.25">
      <c r="A52" s="142" t="s">
        <v>11</v>
      </c>
      <c r="B52" s="138"/>
      <c r="C52" s="138"/>
      <c r="D52" s="143"/>
    </row>
    <row r="53" spans="1:4" x14ac:dyDescent="0.25">
      <c r="A53" s="123" t="s">
        <v>86</v>
      </c>
      <c r="B53" s="73">
        <v>0</v>
      </c>
      <c r="C53" s="124">
        <v>884000</v>
      </c>
      <c r="D53" s="126">
        <v>0</v>
      </c>
    </row>
    <row r="54" spans="1:4" x14ac:dyDescent="0.25">
      <c r="A54" s="146" t="s">
        <v>89</v>
      </c>
      <c r="B54" s="147"/>
      <c r="C54" s="148">
        <v>93600</v>
      </c>
      <c r="D54" s="41"/>
    </row>
    <row r="55" spans="1:4" x14ac:dyDescent="0.25">
      <c r="A55" s="146" t="s">
        <v>96</v>
      </c>
      <c r="B55" s="147"/>
      <c r="C55" s="148">
        <v>790400</v>
      </c>
      <c r="D55" s="41"/>
    </row>
    <row r="56" spans="1:4" x14ac:dyDescent="0.25">
      <c r="A56" s="123" t="s">
        <v>51</v>
      </c>
      <c r="B56" s="73">
        <v>0</v>
      </c>
      <c r="C56" s="124">
        <v>9350000</v>
      </c>
      <c r="D56" s="125">
        <v>5000000</v>
      </c>
    </row>
    <row r="57" spans="1:4" x14ac:dyDescent="0.25">
      <c r="A57" s="154" t="s">
        <v>98</v>
      </c>
      <c r="B57" s="150"/>
      <c r="C57" s="148">
        <v>100000</v>
      </c>
      <c r="D57" s="125"/>
    </row>
    <row r="58" spans="1:4" x14ac:dyDescent="0.25">
      <c r="A58" s="154" t="s">
        <v>100</v>
      </c>
      <c r="B58" s="150"/>
      <c r="C58" s="148">
        <v>250000</v>
      </c>
      <c r="D58" s="125"/>
    </row>
    <row r="59" spans="1:4" x14ac:dyDescent="0.25">
      <c r="A59" s="154" t="s">
        <v>101</v>
      </c>
      <c r="B59" s="150"/>
      <c r="C59" s="148">
        <v>9000000</v>
      </c>
      <c r="D59" s="125"/>
    </row>
    <row r="60" spans="1:4" x14ac:dyDescent="0.25">
      <c r="A60" s="123" t="s">
        <v>85</v>
      </c>
      <c r="B60" s="73">
        <v>0</v>
      </c>
      <c r="C60" s="124">
        <v>1304000</v>
      </c>
      <c r="D60" s="125">
        <v>10000000</v>
      </c>
    </row>
    <row r="61" spans="1:4" x14ac:dyDescent="0.25">
      <c r="A61" s="146" t="s">
        <v>92</v>
      </c>
      <c r="B61" s="155"/>
      <c r="C61" s="156">
        <v>1200000</v>
      </c>
      <c r="D61" s="144"/>
    </row>
    <row r="62" spans="1:4" ht="15.75" thickBot="1" x14ac:dyDescent="0.3">
      <c r="A62" s="157" t="s">
        <v>95</v>
      </c>
      <c r="B62" s="158"/>
      <c r="C62" s="159">
        <v>104000</v>
      </c>
      <c r="D62" s="145"/>
    </row>
  </sheetData>
  <mergeCells count="41">
    <mergeCell ref="A40:D40"/>
    <mergeCell ref="A52:D52"/>
    <mergeCell ref="F28:H28"/>
    <mergeCell ref="J28:L28"/>
    <mergeCell ref="N28:P28"/>
    <mergeCell ref="F34:H34"/>
    <mergeCell ref="J34:L34"/>
    <mergeCell ref="N34:P34"/>
    <mergeCell ref="A26:D26"/>
    <mergeCell ref="A27:D27"/>
    <mergeCell ref="A29:D29"/>
    <mergeCell ref="A31:D31"/>
    <mergeCell ref="A39:D39"/>
    <mergeCell ref="K14:N14"/>
    <mergeCell ref="K18:N18"/>
    <mergeCell ref="F13:I13"/>
    <mergeCell ref="P18:S18"/>
    <mergeCell ref="P4:S4"/>
    <mergeCell ref="P5:S5"/>
    <mergeCell ref="P7:S7"/>
    <mergeCell ref="P9:S9"/>
    <mergeCell ref="P13:S13"/>
    <mergeCell ref="P14:S14"/>
    <mergeCell ref="K4:N4"/>
    <mergeCell ref="K5:N5"/>
    <mergeCell ref="K7:N7"/>
    <mergeCell ref="K9:N9"/>
    <mergeCell ref="K13:N13"/>
    <mergeCell ref="A18:D18"/>
    <mergeCell ref="A14:D14"/>
    <mergeCell ref="A13:D13"/>
    <mergeCell ref="A4:D4"/>
    <mergeCell ref="F4:I4"/>
    <mergeCell ref="F5:I5"/>
    <mergeCell ref="F7:I7"/>
    <mergeCell ref="F9:I9"/>
    <mergeCell ref="A9:D9"/>
    <mergeCell ref="A5:D5"/>
    <mergeCell ref="A7:D7"/>
    <mergeCell ref="F14:I14"/>
    <mergeCell ref="F18:I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Inputs</vt:lpstr>
      <vt:lpstr>MCA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ROOSEN Jorg</dc:creator>
  <cp:lastModifiedBy>ROOSEN Jorg</cp:lastModifiedBy>
  <dcterms:created xsi:type="dcterms:W3CDTF">2019-02-12T15:15:34Z</dcterms:created>
  <dcterms:modified xsi:type="dcterms:W3CDTF">2019-02-19T15:40:00Z</dcterms:modified>
</cp:coreProperties>
</file>