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obcy.gov.pl\udscdfs\katalogi wydziałowe\BSZ\Statystyki nowe\szablony raportów cyklicznych\meldunek miesięczny\"/>
    </mc:Choice>
  </mc:AlternateContent>
  <bookViews>
    <workbookView xWindow="0" yWindow="0" windowWidth="28800" windowHeight="12135"/>
  </bookViews>
  <sheets>
    <sheet name="Meldunek tygodniowy" sheetId="1" r:id="rId1"/>
    <sheet name="Arkusz15" sheetId="20" state="hidden" r:id="rId2"/>
    <sheet name="Arkusz1" sheetId="19" state="hidden" r:id="rId3"/>
    <sheet name="Arkusz2" sheetId="2" state="hidden" r:id="rId4"/>
    <sheet name="Arkusz3" sheetId="3" state="hidden" r:id="rId5"/>
    <sheet name="Arkusz4" sheetId="4" state="hidden" r:id="rId6"/>
    <sheet name="Arkusz5" sheetId="5" state="hidden" r:id="rId7"/>
    <sheet name="Arkusz18" sheetId="18" state="hidden" r:id="rId8"/>
    <sheet name="Arkusz16" sheetId="16" state="hidden" r:id="rId9"/>
    <sheet name="Arkusz17" sheetId="17" state="hidden" r:id="rId10"/>
    <sheet name="Arkusz6" sheetId="6" state="hidden" r:id="rId11"/>
    <sheet name="Arkusz7" sheetId="7" state="hidden" r:id="rId12"/>
    <sheet name="Arkusz8" sheetId="8" state="hidden" r:id="rId13"/>
    <sheet name="Arkusz9" sheetId="9" state="hidden" r:id="rId14"/>
    <sheet name="Arkusz10" sheetId="10" state="hidden" r:id="rId15"/>
    <sheet name="Arkusz11" sheetId="11" state="hidden" r:id="rId16"/>
    <sheet name="Arkusz12" sheetId="12" state="hidden" r:id="rId17"/>
    <sheet name="Arkusz13" sheetId="13" state="hidden" r:id="rId18"/>
    <sheet name="Arkusz14" sheetId="14" state="hidden" r:id="rId19"/>
  </sheets>
  <definedNames>
    <definedName name="AHDPROD_SP_Meldunek_parametry" localSheetId="7" hidden="1">Arkusz18!$A$1:$C$2</definedName>
    <definedName name="AHDPROD_SP_Meldunek_sekcja_I_tab_1" localSheetId="3" hidden="1">Arkusz2!$A$1:$G$37</definedName>
    <definedName name="AHDPROD_SP_Meldunek_sekcja_I_tab_2" localSheetId="4" hidden="1">Arkusz3!$A$1:$G$37</definedName>
    <definedName name="AHDPROD_SP_Meldunek_sekcja_II_tab_1" localSheetId="5" hidden="1">Arkusz4!$A$1:$E$7</definedName>
    <definedName name="AHDPROD_SP_Meldunek_sekcja_II_tab_2" localSheetId="6" hidden="1">Arkusz5!$A$1:$E$7</definedName>
    <definedName name="AHDPROD_SP_Meldunek_sekcja_III_tab_1" localSheetId="10" hidden="1">Arkusz6!$A$1:$G$7</definedName>
    <definedName name="AHDPROD_SP_Meldunek_sekcja_III_tab_2" localSheetId="11" hidden="1">Arkusz7!$A$1:$G$7</definedName>
    <definedName name="AHDPROD_SP_Meldunek_sekcja_IV" localSheetId="12" hidden="1">Arkusz8!$A$1:$C$26</definedName>
    <definedName name="AHDPROD_SP_Meldunek_sekcja_IX_tab_1" localSheetId="8" hidden="1">Arkusz16!$A$1:$D$13</definedName>
    <definedName name="AHDPROD_SP_Meldunek_sekcja_IX_tab_2" localSheetId="9" hidden="1">Arkusz17!$A$1:$D$13</definedName>
    <definedName name="AHDPROD_SP_Meldunek_sekcja_V_tab_1" localSheetId="13" hidden="1">Arkusz9!$A$1:$C$13</definedName>
    <definedName name="AHDPROD_SP_Meldunek_sekcja_V_tab_2" localSheetId="14" hidden="1">Arkusz10!$A$1:$D$9</definedName>
    <definedName name="AHDPROD_SP_Meldunek_sekcja_V_tab_3" localSheetId="15" hidden="1">Arkusz11!$A$1:$C$13</definedName>
    <definedName name="AHDPROD_SP_Meldunek_sekcja_V_tab_4" localSheetId="16" hidden="1">Arkusz12!$A$1:$D$9</definedName>
    <definedName name="AHDPROD_SP_Meldunek_sekcja_VI_tab_1" localSheetId="17" hidden="1">Arkusz13!$A$1:$E$145</definedName>
    <definedName name="AHDPROD_SP_Meldunek_sekcja_VI_tab_2" localSheetId="18" hidden="1">Arkusz14!$A$1:$D$4</definedName>
    <definedName name="AHDPROD_SP_Meldunek_sekcja_VII" localSheetId="1" hidden="1">Arkusz15!$A$1:$C$12</definedName>
    <definedName name="AHDPROD_SP_Meldunek_sekcja_VIII" localSheetId="2" hidden="1">Arkusz1!$A$1:$D$4</definedName>
  </definedNames>
  <calcPr calcId="152511"/>
</workbook>
</file>

<file path=xl/calcChain.xml><?xml version="1.0" encoding="utf-8"?>
<calcChain xmlns="http://schemas.openxmlformats.org/spreadsheetml/2006/main">
  <c r="H399" i="1" l="1"/>
  <c r="K399" i="1"/>
  <c r="T328" i="1" l="1"/>
  <c r="T327" i="1"/>
  <c r="T326" i="1"/>
  <c r="T325" i="1"/>
  <c r="T324" i="1"/>
  <c r="T323" i="1"/>
  <c r="T322" i="1"/>
  <c r="T321" i="1"/>
  <c r="T320" i="1"/>
  <c r="T319" i="1"/>
  <c r="T318" i="1"/>
  <c r="T317" i="1"/>
  <c r="T316" i="1"/>
  <c r="T315" i="1"/>
  <c r="T314" i="1"/>
  <c r="S328" i="1"/>
  <c r="T329" i="1" l="1"/>
  <c r="S315" i="1"/>
  <c r="S316" i="1"/>
  <c r="S317" i="1"/>
  <c r="S318" i="1"/>
  <c r="S319" i="1"/>
  <c r="S320" i="1"/>
  <c r="S321" i="1"/>
  <c r="S322" i="1"/>
  <c r="S323" i="1"/>
  <c r="S324" i="1"/>
  <c r="S325" i="1"/>
  <c r="S326" i="1"/>
  <c r="S327" i="1"/>
  <c r="S314" i="1"/>
  <c r="R315" i="1"/>
  <c r="R316" i="1"/>
  <c r="R317" i="1"/>
  <c r="R318" i="1"/>
  <c r="R319" i="1"/>
  <c r="R320" i="1"/>
  <c r="R321" i="1"/>
  <c r="R322" i="1"/>
  <c r="R323" i="1"/>
  <c r="R324" i="1"/>
  <c r="R325" i="1"/>
  <c r="R326" i="1"/>
  <c r="R327" i="1"/>
  <c r="R328" i="1"/>
  <c r="R314" i="1"/>
  <c r="Q315" i="1"/>
  <c r="Q316" i="1"/>
  <c r="Q317" i="1"/>
  <c r="Q318" i="1"/>
  <c r="Q319" i="1"/>
  <c r="Q320" i="1"/>
  <c r="Q321" i="1"/>
  <c r="Q322" i="1"/>
  <c r="Q323" i="1"/>
  <c r="Q324" i="1"/>
  <c r="Q325" i="1"/>
  <c r="Q326" i="1"/>
  <c r="Q327" i="1"/>
  <c r="Q328" i="1"/>
  <c r="Q314" i="1"/>
  <c r="P315" i="1"/>
  <c r="P316" i="1"/>
  <c r="P317" i="1"/>
  <c r="P318" i="1"/>
  <c r="P319" i="1"/>
  <c r="P320" i="1"/>
  <c r="P321" i="1"/>
  <c r="P322" i="1"/>
  <c r="P323" i="1"/>
  <c r="P324" i="1"/>
  <c r="P325" i="1"/>
  <c r="P326" i="1"/>
  <c r="P327" i="1"/>
  <c r="P328" i="1"/>
  <c r="P314" i="1"/>
  <c r="O315" i="1"/>
  <c r="O316" i="1"/>
  <c r="O317" i="1"/>
  <c r="O318" i="1"/>
  <c r="O319" i="1"/>
  <c r="O320" i="1"/>
  <c r="O321" i="1"/>
  <c r="O322" i="1"/>
  <c r="O323" i="1"/>
  <c r="O324" i="1"/>
  <c r="O325" i="1"/>
  <c r="O326" i="1"/>
  <c r="O327" i="1"/>
  <c r="O328" i="1"/>
  <c r="O314" i="1"/>
  <c r="N315" i="1"/>
  <c r="N316" i="1"/>
  <c r="N317" i="1"/>
  <c r="N318" i="1"/>
  <c r="N319" i="1"/>
  <c r="N320" i="1"/>
  <c r="N321" i="1"/>
  <c r="N322" i="1"/>
  <c r="N323" i="1"/>
  <c r="N324" i="1"/>
  <c r="N325" i="1"/>
  <c r="N326" i="1"/>
  <c r="N327" i="1"/>
  <c r="N328" i="1"/>
  <c r="N314" i="1"/>
  <c r="L315" i="1"/>
  <c r="L316" i="1"/>
  <c r="L317" i="1"/>
  <c r="L318" i="1"/>
  <c r="L319" i="1"/>
  <c r="L320" i="1"/>
  <c r="L321" i="1"/>
  <c r="L322" i="1"/>
  <c r="L323" i="1"/>
  <c r="L324" i="1"/>
  <c r="L325" i="1"/>
  <c r="L326" i="1"/>
  <c r="L327" i="1"/>
  <c r="L328" i="1"/>
  <c r="U328" i="1" l="1"/>
  <c r="U320" i="1"/>
  <c r="V320" i="1" s="1"/>
  <c r="U316" i="1"/>
  <c r="V316" i="1" s="1"/>
  <c r="U324" i="1"/>
  <c r="V324" i="1" s="1"/>
  <c r="U327" i="1"/>
  <c r="U323" i="1"/>
  <c r="V323" i="1" s="1"/>
  <c r="U319" i="1"/>
  <c r="V319" i="1" s="1"/>
  <c r="U315" i="1"/>
  <c r="V315" i="1" s="1"/>
  <c r="U318" i="1"/>
  <c r="V318" i="1" s="1"/>
  <c r="U326" i="1"/>
  <c r="V326" i="1" s="1"/>
  <c r="U322" i="1"/>
  <c r="V322" i="1" s="1"/>
  <c r="U314" i="1"/>
  <c r="U325" i="1"/>
  <c r="V325" i="1" s="1"/>
  <c r="U321" i="1"/>
  <c r="V321" i="1" s="1"/>
  <c r="U317" i="1"/>
  <c r="V317" i="1" s="1"/>
  <c r="V327" i="1"/>
  <c r="V328" i="1"/>
  <c r="J181" i="1"/>
  <c r="V182" i="1" l="1"/>
  <c r="S182" i="1"/>
  <c r="P182" i="1"/>
  <c r="M182" i="1"/>
  <c r="J182" i="1"/>
  <c r="O25" i="1" l="1"/>
  <c r="S25" i="1" s="1"/>
  <c r="I23" i="1" l="1"/>
  <c r="M23" i="1" s="1"/>
  <c r="O22" i="1"/>
  <c r="S22" i="1" s="1"/>
  <c r="T112" i="1" l="1"/>
  <c r="T113" i="1"/>
  <c r="T114" i="1"/>
  <c r="T115" i="1"/>
  <c r="T116" i="1"/>
  <c r="T111" i="1"/>
  <c r="R112" i="1"/>
  <c r="R113" i="1"/>
  <c r="R114" i="1"/>
  <c r="R115" i="1"/>
  <c r="R116" i="1"/>
  <c r="R111" i="1"/>
  <c r="P112" i="1"/>
  <c r="P113" i="1"/>
  <c r="P114" i="1"/>
  <c r="P115" i="1"/>
  <c r="P116" i="1"/>
  <c r="P111" i="1"/>
  <c r="M112" i="1"/>
  <c r="M113" i="1"/>
  <c r="M114" i="1"/>
  <c r="M115" i="1"/>
  <c r="M116" i="1"/>
  <c r="M111" i="1"/>
  <c r="H112" i="1"/>
  <c r="H113" i="1"/>
  <c r="H114" i="1"/>
  <c r="H115" i="1"/>
  <c r="H116" i="1"/>
  <c r="F112" i="1"/>
  <c r="F113" i="1"/>
  <c r="F114" i="1"/>
  <c r="F115" i="1"/>
  <c r="F116" i="1"/>
  <c r="D112" i="1"/>
  <c r="D113" i="1"/>
  <c r="D114" i="1"/>
  <c r="D115" i="1"/>
  <c r="D116" i="1"/>
  <c r="A112" i="1"/>
  <c r="A113" i="1"/>
  <c r="A114" i="1"/>
  <c r="A115" i="1"/>
  <c r="A116" i="1"/>
  <c r="R117" i="1" l="1"/>
  <c r="T117" i="1"/>
  <c r="P117" i="1"/>
  <c r="G435" i="1"/>
  <c r="G426" i="1"/>
  <c r="M261" i="1"/>
  <c r="L312" i="1"/>
  <c r="M227" i="1"/>
  <c r="G135" i="1"/>
  <c r="G19" i="1"/>
  <c r="G147" i="1"/>
  <c r="M108" i="1"/>
  <c r="A108" i="1"/>
  <c r="G51" i="1"/>
  <c r="E9" i="1"/>
  <c r="P439" i="1"/>
  <c r="M439" i="1"/>
  <c r="J439" i="1"/>
  <c r="G439" i="1"/>
  <c r="P438" i="1"/>
  <c r="M438" i="1"/>
  <c r="J438" i="1"/>
  <c r="G438" i="1"/>
  <c r="P437" i="1"/>
  <c r="M437" i="1"/>
  <c r="M440" i="1" s="1"/>
  <c r="J437" i="1"/>
  <c r="J440" i="1" s="1"/>
  <c r="G437" i="1"/>
  <c r="G440" i="1" s="1"/>
  <c r="P430" i="1"/>
  <c r="M430" i="1"/>
  <c r="J430" i="1"/>
  <c r="G430" i="1"/>
  <c r="J429" i="1"/>
  <c r="M429" i="1"/>
  <c r="P429" i="1"/>
  <c r="G429" i="1"/>
  <c r="P428" i="1"/>
  <c r="M428" i="1"/>
  <c r="M431" i="1" s="1"/>
  <c r="J428" i="1"/>
  <c r="G428" i="1"/>
  <c r="Q356" i="1"/>
  <c r="N356" i="1"/>
  <c r="L356" i="1"/>
  <c r="L314" i="1"/>
  <c r="Q292" i="1"/>
  <c r="O292" i="1"/>
  <c r="Q291" i="1"/>
  <c r="O291" i="1"/>
  <c r="Q290" i="1"/>
  <c r="O290" i="1"/>
  <c r="Q289" i="1"/>
  <c r="O289" i="1"/>
  <c r="Q265" i="1"/>
  <c r="O265" i="1"/>
  <c r="M265" i="1"/>
  <c r="K265" i="1"/>
  <c r="Q264" i="1"/>
  <c r="O264" i="1"/>
  <c r="M264" i="1"/>
  <c r="K264" i="1"/>
  <c r="Q263" i="1"/>
  <c r="Q266" i="1" s="1"/>
  <c r="O263" i="1"/>
  <c r="M263" i="1"/>
  <c r="M266" i="1" s="1"/>
  <c r="K263" i="1"/>
  <c r="Q231" i="1"/>
  <c r="O231" i="1"/>
  <c r="M231" i="1"/>
  <c r="K231" i="1"/>
  <c r="Q230" i="1"/>
  <c r="O230" i="1"/>
  <c r="M230" i="1"/>
  <c r="K230" i="1"/>
  <c r="Q229" i="1"/>
  <c r="O229" i="1"/>
  <c r="M229" i="1"/>
  <c r="K229" i="1"/>
  <c r="Q256" i="1"/>
  <c r="O256" i="1"/>
  <c r="Q255" i="1"/>
  <c r="O255" i="1"/>
  <c r="Q254" i="1"/>
  <c r="O254" i="1"/>
  <c r="Q253" i="1"/>
  <c r="O253" i="1"/>
  <c r="V181" i="1"/>
  <c r="S181" i="1"/>
  <c r="P181" i="1"/>
  <c r="M181" i="1"/>
  <c r="V180" i="1"/>
  <c r="S180" i="1"/>
  <c r="P180" i="1"/>
  <c r="M180" i="1"/>
  <c r="J180" i="1"/>
  <c r="V179" i="1"/>
  <c r="S179" i="1"/>
  <c r="P179" i="1"/>
  <c r="M179" i="1"/>
  <c r="J179" i="1"/>
  <c r="V178" i="1"/>
  <c r="S178" i="1"/>
  <c r="P178" i="1"/>
  <c r="M178" i="1"/>
  <c r="J178" i="1"/>
  <c r="V177" i="1"/>
  <c r="S177" i="1"/>
  <c r="P177" i="1"/>
  <c r="M177" i="1"/>
  <c r="J177" i="1"/>
  <c r="S150" i="1"/>
  <c r="S151" i="1"/>
  <c r="S152" i="1"/>
  <c r="S153" i="1"/>
  <c r="S154" i="1"/>
  <c r="S149" i="1"/>
  <c r="P150" i="1"/>
  <c r="P151" i="1"/>
  <c r="P152" i="1"/>
  <c r="P153" i="1"/>
  <c r="P154" i="1"/>
  <c r="P149" i="1"/>
  <c r="M150" i="1"/>
  <c r="M151" i="1"/>
  <c r="M152" i="1"/>
  <c r="M153" i="1"/>
  <c r="M154" i="1"/>
  <c r="M149" i="1"/>
  <c r="J150" i="1"/>
  <c r="J151" i="1"/>
  <c r="J152" i="1"/>
  <c r="J153" i="1"/>
  <c r="J154" i="1"/>
  <c r="J149" i="1"/>
  <c r="G150" i="1"/>
  <c r="G151" i="1"/>
  <c r="G152" i="1"/>
  <c r="G153" i="1"/>
  <c r="G154" i="1"/>
  <c r="G149" i="1"/>
  <c r="C150" i="1"/>
  <c r="C151" i="1"/>
  <c r="C152" i="1"/>
  <c r="C153" i="1"/>
  <c r="C154" i="1"/>
  <c r="C149" i="1"/>
  <c r="S138" i="1"/>
  <c r="S139" i="1"/>
  <c r="S140" i="1"/>
  <c r="S141" i="1"/>
  <c r="S142" i="1"/>
  <c r="S137" i="1"/>
  <c r="P138" i="1"/>
  <c r="P139" i="1"/>
  <c r="P140" i="1"/>
  <c r="P141" i="1"/>
  <c r="P142" i="1"/>
  <c r="P137" i="1"/>
  <c r="M138" i="1"/>
  <c r="M139" i="1"/>
  <c r="M140" i="1"/>
  <c r="M141" i="1"/>
  <c r="M142" i="1"/>
  <c r="M137" i="1"/>
  <c r="J138" i="1"/>
  <c r="J139" i="1"/>
  <c r="J140" i="1"/>
  <c r="J141" i="1"/>
  <c r="J142" i="1"/>
  <c r="J137" i="1"/>
  <c r="G138" i="1"/>
  <c r="G139" i="1"/>
  <c r="G140" i="1"/>
  <c r="G141" i="1"/>
  <c r="G142" i="1"/>
  <c r="G137" i="1"/>
  <c r="C138" i="1"/>
  <c r="C139" i="1"/>
  <c r="C140" i="1"/>
  <c r="C141" i="1"/>
  <c r="C142" i="1"/>
  <c r="C137" i="1"/>
  <c r="H111" i="1"/>
  <c r="F111" i="1"/>
  <c r="D111" i="1"/>
  <c r="A111" i="1"/>
  <c r="Q55" i="1"/>
  <c r="U55" i="1" s="1"/>
  <c r="Q56" i="1"/>
  <c r="U56" i="1" s="1"/>
  <c r="Q57" i="1"/>
  <c r="U57" i="1" s="1"/>
  <c r="Q58" i="1"/>
  <c r="U58" i="1" s="1"/>
  <c r="Q59" i="1"/>
  <c r="U59" i="1" s="1"/>
  <c r="Q54" i="1"/>
  <c r="U54" i="1" s="1"/>
  <c r="O55" i="1"/>
  <c r="S55" i="1" s="1"/>
  <c r="O56" i="1"/>
  <c r="S56" i="1" s="1"/>
  <c r="O57" i="1"/>
  <c r="S57" i="1" s="1"/>
  <c r="O58" i="1"/>
  <c r="S58" i="1" s="1"/>
  <c r="O59" i="1"/>
  <c r="S59" i="1" s="1"/>
  <c r="O54" i="1"/>
  <c r="S54" i="1" s="1"/>
  <c r="I55" i="1"/>
  <c r="M55" i="1" s="1"/>
  <c r="I56" i="1"/>
  <c r="M56" i="1" s="1"/>
  <c r="I57" i="1"/>
  <c r="M57" i="1" s="1"/>
  <c r="I58" i="1"/>
  <c r="M58" i="1" s="1"/>
  <c r="I59" i="1"/>
  <c r="M59" i="1" s="1"/>
  <c r="I54" i="1"/>
  <c r="M54" i="1" s="1"/>
  <c r="G54" i="1"/>
  <c r="K54" i="1" s="1"/>
  <c r="G55" i="1"/>
  <c r="K55" i="1" s="1"/>
  <c r="G56" i="1"/>
  <c r="K56" i="1" s="1"/>
  <c r="G57" i="1"/>
  <c r="K57" i="1" s="1"/>
  <c r="G58" i="1"/>
  <c r="K58" i="1" s="1"/>
  <c r="G59" i="1"/>
  <c r="K59" i="1" s="1"/>
  <c r="C55" i="1"/>
  <c r="C56" i="1"/>
  <c r="C57" i="1"/>
  <c r="C58" i="1"/>
  <c r="C59" i="1"/>
  <c r="C54" i="1"/>
  <c r="Q23" i="1"/>
  <c r="U23" i="1" s="1"/>
  <c r="Q24" i="1"/>
  <c r="U24" i="1" s="1"/>
  <c r="Q25" i="1"/>
  <c r="U25" i="1" s="1"/>
  <c r="Q26" i="1"/>
  <c r="U26" i="1" s="1"/>
  <c r="Q27" i="1"/>
  <c r="U27" i="1" s="1"/>
  <c r="Q22" i="1"/>
  <c r="U22" i="1" s="1"/>
  <c r="O23" i="1"/>
  <c r="S23" i="1" s="1"/>
  <c r="O24" i="1"/>
  <c r="S24" i="1" s="1"/>
  <c r="O26" i="1"/>
  <c r="S26" i="1" s="1"/>
  <c r="O27" i="1"/>
  <c r="S27" i="1" s="1"/>
  <c r="C23" i="1"/>
  <c r="C24" i="1"/>
  <c r="C25" i="1"/>
  <c r="C26" i="1"/>
  <c r="C27" i="1"/>
  <c r="I24" i="1"/>
  <c r="M24" i="1" s="1"/>
  <c r="I25" i="1"/>
  <c r="M25" i="1" s="1"/>
  <c r="I26" i="1"/>
  <c r="M26" i="1" s="1"/>
  <c r="I27" i="1"/>
  <c r="M27" i="1" s="1"/>
  <c r="I22" i="1"/>
  <c r="M22" i="1" s="1"/>
  <c r="G23" i="1"/>
  <c r="K23" i="1" s="1"/>
  <c r="G24" i="1"/>
  <c r="K24" i="1" s="1"/>
  <c r="G25" i="1"/>
  <c r="K25" i="1" s="1"/>
  <c r="G26" i="1"/>
  <c r="K26" i="1" s="1"/>
  <c r="G27" i="1"/>
  <c r="K27" i="1" s="1"/>
  <c r="G22" i="1"/>
  <c r="K22" i="1" s="1"/>
  <c r="C22" i="1"/>
  <c r="P440" i="1" l="1"/>
  <c r="M28" i="1"/>
  <c r="K266" i="1"/>
  <c r="J183" i="1"/>
  <c r="V183" i="1"/>
  <c r="S183" i="1"/>
  <c r="V314" i="1"/>
  <c r="P183" i="1"/>
  <c r="M183" i="1"/>
  <c r="O266" i="1"/>
  <c r="G431" i="1"/>
  <c r="J431" i="1"/>
  <c r="Q293" i="1"/>
  <c r="S155" i="1"/>
  <c r="P431" i="1"/>
  <c r="G143" i="1"/>
  <c r="M143" i="1"/>
  <c r="S143" i="1"/>
  <c r="F117" i="1"/>
  <c r="O293" i="1"/>
  <c r="J155" i="1"/>
  <c r="P155" i="1"/>
  <c r="G155" i="1"/>
  <c r="M155" i="1"/>
  <c r="P143" i="1"/>
  <c r="J143" i="1"/>
  <c r="D117" i="1"/>
  <c r="H117" i="1"/>
  <c r="S329" i="1"/>
  <c r="R329" i="1"/>
  <c r="Q329" i="1"/>
  <c r="P329" i="1"/>
  <c r="O329" i="1"/>
  <c r="N329" i="1"/>
  <c r="L329" i="1"/>
  <c r="Q257" i="1"/>
  <c r="O257" i="1"/>
  <c r="Q232" i="1"/>
  <c r="O232" i="1"/>
  <c r="M232" i="1"/>
  <c r="K232" i="1"/>
  <c r="Q60" i="1"/>
  <c r="O60" i="1"/>
  <c r="M60" i="1"/>
  <c r="K60" i="1"/>
  <c r="I60" i="1"/>
  <c r="G60" i="1"/>
  <c r="Q28" i="1"/>
  <c r="O28" i="1"/>
  <c r="I28" i="1"/>
  <c r="G28" i="1"/>
  <c r="U329" i="1" l="1"/>
  <c r="V329" i="1"/>
  <c r="S28" i="1"/>
  <c r="U28" i="1"/>
  <c r="S60" i="1"/>
  <c r="U60" i="1"/>
  <c r="K28" i="1"/>
</calcChain>
</file>

<file path=xl/connections.xml><?xml version="1.0" encoding="utf-8"?>
<connections xmlns="http://schemas.openxmlformats.org/spreadsheetml/2006/main">
  <connection id="1" keepAlive="1" name="SP_Meldunek_parametry" type="5" refreshedVersion="5" savePassword="1" deleted="1" background="1" saveData="1" credentials="none">
    <dbPr connection="" command=""/>
  </connection>
  <connection id="2" keepAlive="1" name="SP_Meldunek_sekcja_I_tab_1" type="5" refreshedVersion="5" savePassword="1" deleted="1" background="1" saveData="1" credentials="none">
    <dbPr connection="" command=""/>
  </connection>
  <connection id="3" keepAlive="1" name="SP_Meldunek_sekcja_I_tab_2" type="5" refreshedVersion="5" savePassword="1" deleted="1" background="1" saveData="1" credentials="none">
    <dbPr connection="" command=""/>
  </connection>
  <connection id="4" keepAlive="1" name="SP_Meldunek_sekcja_II_tab_1" type="5" refreshedVersion="5" savePassword="1" deleted="1" background="1" saveData="1" credentials="none">
    <dbPr connection="" command=""/>
  </connection>
  <connection id="5" keepAlive="1" name="SP_Meldunek_sekcja_II_tab_2" type="5" refreshedVersion="5" savePassword="1" deleted="1" background="1" saveData="1" credentials="none">
    <dbPr connection="" command=""/>
  </connection>
  <connection id="6" keepAlive="1" name="SP_Meldunek_sekcja_III_tab_1" type="5" refreshedVersion="5" savePassword="1" deleted="1" background="1" saveData="1" credentials="none">
    <dbPr connection="" command=""/>
  </connection>
  <connection id="7" keepAlive="1" name="SP_Meldunek_sekcja_III_tab_2" type="5" refreshedVersion="5" savePassword="1" deleted="1" background="1" saveData="1" credentials="none">
    <dbPr connection="" command=""/>
  </connection>
  <connection id="8" keepAlive="1" name="SP_Meldunek_sekcja_IV" type="5" refreshedVersion="5" savePassword="1" deleted="1" background="1" saveData="1" credentials="none">
    <dbPr connection="" command=""/>
  </connection>
  <connection id="9" keepAlive="1" name="SP_Meldunek_sekcja_IX_tab_1" type="5" refreshedVersion="5" savePassword="1" deleted="1" background="1" saveData="1" credentials="none">
    <dbPr connection="" command=""/>
  </connection>
  <connection id="10" keepAlive="1" name="SP_Meldunek_sekcja_IX_tab_2" type="5" refreshedVersion="5" savePassword="1" deleted="1" background="1" saveData="1" credentials="none">
    <dbPr connection="" command=""/>
  </connection>
  <connection id="11" keepAlive="1" name="SP_Meldunek_sekcja_V_tab_1" type="5" refreshedVersion="5" savePassword="1" deleted="1" background="1" saveData="1" credentials="none">
    <dbPr connection="" command=""/>
  </connection>
  <connection id="12" keepAlive="1" name="SP_Meldunek_sekcja_V_tab_2" type="5" refreshedVersion="5" savePassword="1" deleted="1" background="1" saveData="1" credentials="none">
    <dbPr connection="" command=""/>
  </connection>
  <connection id="13" keepAlive="1" name="SP_Meldunek_sekcja_V_tab_3" type="5" refreshedVersion="5" savePassword="1" deleted="1" background="1" saveData="1" credentials="none">
    <dbPr connection="" command=""/>
  </connection>
  <connection id="14" keepAlive="1" name="SP_Meldunek_sekcja_V_tab_4" type="5" refreshedVersion="5" savePassword="1" deleted="1" background="1" saveData="1" credentials="none">
    <dbPr connection="" command=""/>
  </connection>
  <connection id="15" keepAlive="1" name="SP_Meldunek_sekcja_VI_tab_1" type="5" refreshedVersion="5" savePassword="1" deleted="1" background="1" saveData="1" credentials="none">
    <dbPr connection="" command=""/>
  </connection>
  <connection id="16" keepAlive="1" name="SP_Meldunek_sekcja_VI_tab_2" type="5" refreshedVersion="5" savePassword="1" deleted="1" background="1" saveData="1" credentials="none">
    <dbPr connection="" command=""/>
  </connection>
  <connection id="17" keepAlive="1" name="SP_Meldunek_sekcja_VII" type="5" refreshedVersion="5" savePassword="1" background="1" saveData="1" credentials="none">
    <dbPr connection="Provider=SQLOLEDB.1;Password=udsc1234;Persist Security Info=True;User ID=udsc;Initial Catalog=AHDPROD;Data Source=ahd_prod01\ahd;Use Procedure for Prepare=1;Auto Translate=True;Packet Size=4096;Workstation ID=AHD_PROD01;Use Encryption for Data=False;Tag with column collation when possible=False" command="exec dbo.SP_Meldunek_sekcja_VII"/>
  </connection>
  <connection id="18" keepAlive="1" name="SP_Meldunek_sekcja_VIII" type="5" refreshedVersion="5" savePassword="1" deleted="1" background="1" saveData="1" credentials="none">
    <dbPr connection="" command=""/>
  </connection>
</connections>
</file>

<file path=xl/sharedStrings.xml><?xml version="1.0" encoding="utf-8"?>
<sst xmlns="http://schemas.openxmlformats.org/spreadsheetml/2006/main" count="1000" uniqueCount="177">
  <si>
    <t>Obywatelstwo</t>
  </si>
  <si>
    <t>Razem</t>
  </si>
  <si>
    <t>Sprawa</t>
  </si>
  <si>
    <t>wnioski</t>
  </si>
  <si>
    <t>pobyt tolerowany</t>
  </si>
  <si>
    <t>świadczenia poza ośrodkiem</t>
  </si>
  <si>
    <t>opuścili ośrodek</t>
  </si>
  <si>
    <t>nowo przyjęci</t>
  </si>
  <si>
    <t>osoby</t>
  </si>
  <si>
    <t>Cudzoziemcy</t>
  </si>
  <si>
    <t>Osoby</t>
  </si>
  <si>
    <t>zaproszenie</t>
  </si>
  <si>
    <t>utrzymanie</t>
  </si>
  <si>
    <t>wpis</t>
  </si>
  <si>
    <t>wpis SIS</t>
  </si>
  <si>
    <t>wykreślenie</t>
  </si>
  <si>
    <t>wykreślenie SIS</t>
  </si>
  <si>
    <t>wnioski cudz.</t>
  </si>
  <si>
    <t>konsultacje</t>
  </si>
  <si>
    <t>telegramy</t>
  </si>
  <si>
    <t>inne państwo</t>
  </si>
  <si>
    <t>konsul RP</t>
  </si>
  <si>
    <t>fakultatywne</t>
  </si>
  <si>
    <t>decyzje</t>
  </si>
  <si>
    <t>Czynności</t>
  </si>
  <si>
    <t>pobyt rezyd. UE</t>
  </si>
  <si>
    <t>pozytywne</t>
  </si>
  <si>
    <t>negatywne</t>
  </si>
  <si>
    <t>umorzenia</t>
  </si>
  <si>
    <t>Wnioskujący</t>
  </si>
  <si>
    <t>przebywający 
w ośrodku</t>
  </si>
  <si>
    <t>VIII. Konsultacje wizowe</t>
  </si>
  <si>
    <t>Wnioski</t>
  </si>
  <si>
    <t>PIERWSZE</t>
  </si>
  <si>
    <t>KOLEJNE</t>
  </si>
  <si>
    <t xml:space="preserve">Wnioski </t>
  </si>
  <si>
    <t>pobyt czasowy</t>
  </si>
  <si>
    <t>pobyt stały</t>
  </si>
  <si>
    <t>pobyt rezydenta długoterminowego UE</t>
  </si>
  <si>
    <t>prawo pobytu ob. UE</t>
  </si>
  <si>
    <t>prawo stałego pobytu obywatela UE</t>
  </si>
  <si>
    <t>pobyt humanitarny</t>
  </si>
  <si>
    <t>wydalenie</t>
  </si>
  <si>
    <t>zobowiązanie do powrotu</t>
  </si>
  <si>
    <t>cofnięcie zakazu wjazdu</t>
  </si>
  <si>
    <t>polski dokument podróży</t>
  </si>
  <si>
    <t>polski dokument tożsamości cudzoziemca</t>
  </si>
  <si>
    <t>wiza (nowa + Schengen)</t>
  </si>
  <si>
    <t>prawo pobytu członka rodziny ob. UE</t>
  </si>
  <si>
    <t>prawo stałego pobytu członka rodziny ob.. UE</t>
  </si>
  <si>
    <t>IX.  Informacja o Małym Ruchu Granicznym</t>
  </si>
  <si>
    <t>X. Ogólne trendy</t>
  </si>
  <si>
    <t>Placówka</t>
  </si>
  <si>
    <t>RAZEM</t>
  </si>
  <si>
    <t>Lwów</t>
  </si>
  <si>
    <t>Łuck</t>
  </si>
  <si>
    <t>uchylenie 
i umorzenie</t>
  </si>
  <si>
    <t>Transfer</t>
  </si>
  <si>
    <t>SUMA</t>
  </si>
  <si>
    <t>Państwo</t>
  </si>
  <si>
    <t>Wniosek IN</t>
  </si>
  <si>
    <t>Decyzja pozytywna</t>
  </si>
  <si>
    <t>Wniosek OUT</t>
  </si>
  <si>
    <t>Status uchodźcy</t>
  </si>
  <si>
    <t>Ochrona uzupełniająca</t>
  </si>
  <si>
    <t>Pobyt tolerowany</t>
  </si>
  <si>
    <t>Umorzenie</t>
  </si>
  <si>
    <t>VII. Wykaz cudzoziemców, których pobyt na terytorium RP jest niepożądany</t>
  </si>
  <si>
    <t>Zezwolenia cofnięte</t>
  </si>
  <si>
    <t>Zezwolenia wydane</t>
  </si>
  <si>
    <t xml:space="preserve">V. Wnioski, które wpłynęły do wojewodów w sprawie zezwolenia na pobyt czasowy, pobyt stały i pobyt rezydenta długoterminowego UE oraz wydane w tych sprawach decyzje:
</t>
  </si>
  <si>
    <t xml:space="preserve">Informacja o działalności 
Urzędu do Spraw Cudzoziemców 
</t>
  </si>
  <si>
    <t>Ochrona międzynarodowa</t>
  </si>
  <si>
    <r>
      <t>*</t>
    </r>
    <r>
      <rPr>
        <i/>
        <sz val="6"/>
        <color theme="1"/>
        <rFont val="Tahoma"/>
        <family val="2"/>
        <charset val="238"/>
      </rPr>
      <t xml:space="preserve"> zgodnie z nowym aquis azylowym od 1.01.2014 r. wznowienie postępowania po tzw. transferze dublińskim liczy się jako kolejny wniosek o nadanie statusu uchodźcy</t>
    </r>
  </si>
  <si>
    <t>II. Stosowanie Rozporządzenia  Dublińskiego*:</t>
  </si>
  <si>
    <t>* ustanawiającego kryteria określania, które państwo członkowskie jest odpowiedzialne za rozpatrzenie wniosku o ochronę międzynarodową</t>
  </si>
  <si>
    <t>Suma</t>
  </si>
  <si>
    <t>Legalizacja pobytu</t>
  </si>
  <si>
    <t>Negatywna</t>
  </si>
  <si>
    <t>suma</t>
  </si>
  <si>
    <t>prawo pob. obyw. UE</t>
  </si>
  <si>
    <t>prawo st. pobytu obyw. UE</t>
  </si>
  <si>
    <t xml:space="preserve">prawo pob. członka rodz. obyw. UE </t>
  </si>
  <si>
    <t>prawo st. pob. członka rodz. obyw. UE</t>
  </si>
  <si>
    <t>wydane dokumenty</t>
  </si>
  <si>
    <t>Suma decyzji</t>
  </si>
  <si>
    <t>odwołania</t>
  </si>
  <si>
    <t>korekta wpisów</t>
  </si>
  <si>
    <t>odmowa wpisu</t>
  </si>
  <si>
    <t>alerty pobytowe</t>
  </si>
  <si>
    <t>inne</t>
  </si>
  <si>
    <t>uchylenie i przekazanie do ponownego rozp.</t>
  </si>
  <si>
    <t>pob. stały dla członków rodzin repatrianta</t>
  </si>
  <si>
    <t>wydane zezwolenia</t>
  </si>
  <si>
    <t>inne decyzje</t>
  </si>
  <si>
    <t>Kaliningrad</t>
  </si>
  <si>
    <t>Zezwolenia unieważnione</t>
  </si>
  <si>
    <t>Odmowy wydania</t>
  </si>
  <si>
    <t>VI. Odwołania od decyzji wydanych w I instancji w sprawie legalizacji pobytu cudzoziemców na terytorium RP, odpowiedzi na skargi oraz wnioski o udzielenie zezwolenia na pobyt stały dla członków rodzin repatriantów:</t>
  </si>
  <si>
    <t>zawiesz. wpisów</t>
  </si>
  <si>
    <t>małoletni bez opieki</t>
  </si>
  <si>
    <t>łącznie pod opieką UdSC</t>
  </si>
  <si>
    <t>decyzje pozytywne</t>
  </si>
  <si>
    <t>Lp</t>
  </si>
  <si>
    <t>Obywatelstwo_pl</t>
  </si>
  <si>
    <t>Grupa</t>
  </si>
  <si>
    <t>Typ</t>
  </si>
  <si>
    <t>Lp_typ</t>
  </si>
  <si>
    <t>Liczba</t>
  </si>
  <si>
    <t>Lp_grupa</t>
  </si>
  <si>
    <t>Pozostałe</t>
  </si>
  <si>
    <t>WZNOWIENIA*</t>
  </si>
  <si>
    <t>Decyzje pozytywne</t>
  </si>
  <si>
    <t>Nazwa_kraju</t>
  </si>
  <si>
    <t>Ilosc</t>
  </si>
  <si>
    <t>Tydzien</t>
  </si>
  <si>
    <t>przebywający w ośrodku</t>
  </si>
  <si>
    <t>Opis_rozstrzygniecia</t>
  </si>
  <si>
    <t>Opis</t>
  </si>
  <si>
    <t>NEGATYWNA</t>
  </si>
  <si>
    <t>POZYTYWNA</t>
  </si>
  <si>
    <t>UMORZENIE</t>
  </si>
  <si>
    <t>Lp_opis</t>
  </si>
  <si>
    <t>odwołanie</t>
  </si>
  <si>
    <t>prawo stałego pobytu członka rodziny ob. UE</t>
  </si>
  <si>
    <t>uchylenie i umorzenie</t>
  </si>
  <si>
    <t>Placowka</t>
  </si>
  <si>
    <t>Kolumna1</t>
  </si>
  <si>
    <t>Kolumna2</t>
  </si>
  <si>
    <t>Kolumna3</t>
  </si>
  <si>
    <t>Miejsce na komentarz</t>
  </si>
  <si>
    <t>UKRAINA</t>
  </si>
  <si>
    <t>ROSJA</t>
  </si>
  <si>
    <t>NIEMCY</t>
  </si>
  <si>
    <t>FRANCJA</t>
  </si>
  <si>
    <t>AUSTRIA</t>
  </si>
  <si>
    <t>Wnioskujacy</t>
  </si>
  <si>
    <t>Decyzje</t>
  </si>
  <si>
    <t>Inne_panstwo</t>
  </si>
  <si>
    <t>Konsul_RP</t>
  </si>
  <si>
    <t>Czynnosc</t>
  </si>
  <si>
    <t>zawieszenie wpisów</t>
  </si>
  <si>
    <t>małoletni</t>
  </si>
  <si>
    <t>WNIOSEK O ZAREJESTROWANIE POBYTU OBYWATELA UE</t>
  </si>
  <si>
    <t>WNIOSEK O WYDANIE DOK. POTW. PRAWO STAŁEGO POBYTU</t>
  </si>
  <si>
    <t>WNIOSEK O WYDANIE KP CZŁ. RODZINY OBYWATELA UE</t>
  </si>
  <si>
    <t>WNIOSEK O WYDANIE KSP CZŁ. RODZINY OBYWATELA UE</t>
  </si>
  <si>
    <t>TADŻYKISTAN</t>
  </si>
  <si>
    <t>WZNOWIENIA</t>
  </si>
  <si>
    <t>BELGIA</t>
  </si>
  <si>
    <t>SZWECJA</t>
  </si>
  <si>
    <t>I. Przyjęte wnioski o udzielenie ochrony międzynarodowej w RP:</t>
  </si>
  <si>
    <t>III. Wydane decyzje w sprawie o udzielenie ochrony międzynarodowej:</t>
  </si>
  <si>
    <t>IV. Cudzoziemcy, w sprawie których wszczęto postępowanie o udzielenie ochrony międzynarodowej i którym zapewniono zakwaterowanie w ośrodkach dla cudzoziemców:</t>
  </si>
  <si>
    <t>01.02.2018</t>
  </si>
  <si>
    <t>28.02.2018</t>
  </si>
  <si>
    <t>01.01.2018</t>
  </si>
  <si>
    <t>ARMENIA</t>
  </si>
  <si>
    <t>BIAŁORUŚ</t>
  </si>
  <si>
    <t>NIDERLANDY</t>
  </si>
  <si>
    <t>BUŁGARIA</t>
  </si>
  <si>
    <t>TURCJA</t>
  </si>
  <si>
    <t>AZERBEJDŻAN</t>
  </si>
  <si>
    <t>22.02.2018 - 28.02.2018</t>
  </si>
  <si>
    <t>15.02.2018 - 21.02.2018</t>
  </si>
  <si>
    <t>08.02.2018 - 14.02.2018</t>
  </si>
  <si>
    <t>01.02.2018 - 07.02.2018</t>
  </si>
  <si>
    <t>25.01.2018 - 31.01.2018</t>
  </si>
  <si>
    <t>Liczba odwołań od decyzji wojewodów systematycznie rośnie od 2015 r. i od tej pory utrzymuje się na poziomie trzykrotnie wyższym niż w poprzednich latach. 
W okresie od stycznia do lutego 2018 r. cudzoziemcy złożyli  ponad 1000 odwołań od decyzji organów pierwszej instancji, z czego 66% odwołań dotyczyło pobytu czasowego, 25% - zobowiązania do powrotu. Cudzoziemcy uzyskali w tym samym czasie 623 decyzji Szefa UdSC w sprawach o legalizację pobytu na terytorium RP, z czego 15% stanowiło utrzymanie decyzji, od której się odwołano. 11% decyzji uchylono i przekazano do ponownego rozpatrzenia, a 9% postępowań odwoławczych zakończyło się uchyleniem decyzji organu pierwszej instancji i udzieleniem zezwolenia.</t>
  </si>
  <si>
    <t>Głównym beneficjentem MRG są obywatele Ukrainy. Brak Rosji w statystykach wydanych pozwoleń MRG związany jest z zawieszeniem MRG w stosunku do obywateli tego kraju. 
Od początku 2018 r.  wszystkie zezwolenia MRG wydano na Ukrainie, 78% we Lwowie,  pozostałe 22% - przez wydział konsularny w Łucku. Wydania zezwoleń MRG odmówiono 8 osobom. Cofnięcie zezwoleń miało miejsce w stosunku do 73 posiadaczy tych zezwoleń.  21 zezwoleń unieważniono.</t>
  </si>
  <si>
    <t>* Zdecydowanie większy napływ cudzoziemców do Polski obserwujemy od 2014 r. 
* Liczba ważnych dokumentów potwierdzających prawo pobytu na terytorium RP - wg stanu na dzień 1.01.2018 r. - wynosi ponad 325 tys.
* Sytuacja migracyjna w Polsce jest nadal zdominowana przez zwiększony napływ obywateli Ukrainy. Wzrost liczby obywateli tego państwa na terytorium RP jest stale monitorowany.
Obywatele Ukrainy stanowią najliczniejszą grupę narodowościową w populacji cudzoziemców - około 145 tys. 76% z nich przebywa w Polsce na podstawie zezwolenia na pobyt czasowy, 21% ma zezwolenie na pobyt stały, niespełna 3% to rezydenci długoterminowi UE. Zezwolenia związane z którąś formą ochrony (status uchodźcy, ochrona uzupełniająca, pobyt tolerowany, pobyt humanitarny) mają 753 osoby. Zdecydowana większość obywateli Ukrainy przybywających do Polski preferuje legalizację pobytu umożliwiającą podjęcie pracy (nie ma takiej możliwości w trakcie pierwszych 6 miesięcy procedury uchodźczej) i samodzielne utrzymanie rodziny. 
* O zezwolenie na pobyt stały występują głównie cudzoziemcy, którzy od lat przedłużali swój pobyt czasowy w Polsce. Zdecydowana większość z nich to osoby polskiego pochodzenia, w tym legitymujące się Kartą Polaka bądź małżonkowie obywateli RP. 
* Wśród pobytów czasowych największym zainteresowaniem cieszą się te uzasadniane podjęciem pracy, w tym tzw. jednolite zezwolenia na pobyt i pracę  (71% wniosków o pobyt czasowy uzasadnionych chęcią podjęcia pracy).
* Dominują migracje czasowe (9 razy więcej wniosków o pobyt czasowy niż stały).
* Wnioski o udzielenie ochrony międzynarodowej stanowiły w 2017 r. ok 3% ogółu wszystkich wniosków cudzoziemców; W 2018 to już jedynie 2%</t>
  </si>
  <si>
    <t xml:space="preserve">W lutym 2018 r. przyjęto ponad 70,5 tys. wniosków w sprawie konsultacji wizowych,  przy czym 95% z nich inicjowało inne państwo. 
W tym samym okresie wydano ponad 63,6 tys. decyzji - 94% z nich wobec wniosków innych państw. </t>
  </si>
  <si>
    <t>W 2018 r. wnioski o udzielenie ochrony złożyły 694 osoby. Najliczniejszymi wnioskodawcami byli zdecydowanie obywatele Rosji (462 os., 67%), dalej Ukrainy (76 os., 11%) i Tadżykistanu (41 os, 6%).Widoczny jest dalszy spadek liczby składanych wniosków co stanowi kontynuację trendu z poprzedniego roku. W porównaniu z tym samym okresem w 2017 r. liczba osób ubiegających się o ochronę międzynarodową w bieżącym roku jest niższa o 38% (najniższa od 2001 r.).W wielu państwach europejskich zaobserwowano wyraźny wzrost zainteresowania ochroną międzynarodową ze strony obywateli Gruzji (ruch bezwizowy z UE od marca 2017). Jednak w przypadku Polski sytuacja jest wręcz odwrotna. Gruzini uaktywnili się w zakresie zezwoleń pobytowych przy wyraźnie mniejszej liczbie wniosków o ochonę.  59% wszystkich wniosków stanowią wnioski pierwsze 
Porporcje płci i wieku wnioskodawców rozkładały się następująco: 49% os. pełnoletnie (21% kobiety, 28% mężczyźni), 41% osoby niepełnoletnie (21% dziewczynki, 20% chłopcy).
Połowa wnioskodawców przekroczyła granicę Polski przez przejścia graniczne na wschodzie kraju - 35% wniosków przyjęła placówka SG w Terespolu, 6% - w Białej Podlaskiej. 30% wszystkich wniosków złożono na lotnisku Okęcie.
Liczba wniosków w porównaniu do porzednego miesiąca jest niższa o 35%, w porównaniu do okresu styczeń-luty 2017 r. o 38%.</t>
  </si>
  <si>
    <t xml:space="preserve">Zdecydowaną większość działań związanych ze stosowaniem Procedur Dublińskich stanowią sprawy dotyczące przejęcia odpowiedzialności za wniosek o udzielenie ochrony złożony na terytorium innego państwa członkowskiego (tzw. IN). Liczba wniosków dublińskich (IN) złożonych w 2018 r. jest wyższa niż liczba osób ubiegających się o udzielenie ochrony w RP i 23-krotnie przekracza liczbę takich wniosków złożonych przez Polskę (OUT). Jest to związane z położeniem geograficznym naszego kraju (zewnętrzne państwo Strefy Schengen) i traktowaniem terytorium RP jako strefy tranzytowej do krajów docelowych UE (głównie Niemcy, Francja, Austria, Niderlandy, Belgia i Szwecja).  58% wniosków IN dotyczyło obywateli Rosji, 9% - Ukrainy.
Liczba cudzoziemców objętych wnioskami IN wyniosła od początku roku 804 os. (- 16% w porównaniu z okresem I-II 2017). Polska wystąpiła z takim wnioskiem do innych krajów europejskich (OUT) w przypadku 35 os., z czego 89% wniosków IN i 34% wniosków OUT zostało rozpatrzonych pozytywnie. 49% wniosków IN oraz 17% wniosków OUT dotyczy współpracy z Niemcami. </t>
  </si>
  <si>
    <t xml:space="preserve">W 2018 r. Szef Urzędu wydał w sumie 689 decyzji, z czego 86 os. (13%) otrzymało jedną z form ochrony, 257 os. (37%) decyzje odmowne, a 346 postępowań (50%) umorzono.
Najwięcej decyzji o udzieleniu ochrony otrzymali obywatele:
* Ukrainy - 39 os. (45%), uznawalność 45%
* Rosji - 10 os. (10%), uznawalność 7%
* Turcji - 6 os. (7%), uznawalność 43%                                                                                                                                                                                                                                                                               Ponadto cudzoziemcy otrzymali jeszcze 5 decyzji o udzieleniu ochrony wydane przez Radę do Spraw Uchodźców ( 1 obywatel Białorusi - ochrona uzupełnijąca, 4 obywateli Gruzji - pobyt tolerowany).
Połowa decyzji wydanych przez Szefa Urzędu (podobnie jak w zeszłym roku) to umorzenia wydane w związku z brakiem zainteresowania kontynuacją postępowania ze strony cudzoziemca, z czego 78% z nich dotyczyło Rosjan (271os.), 4% (12 os.) obywateli Ukrainy.  
Uznawalność w 2018 r. wynosi 25% (tyle samo z pobytem tolerowanym). </t>
  </si>
  <si>
    <t>Szef Urzędu do Spraw Cudzoziemców miał na koniec lutego pod swoją opieką  3 309 os. Od marca 2017. - w związku ze spadkiem liczby wniosków - zmniejsza się również liczba osób korzystających z opieki Urzędu (ze śr. 4,3 tys. na 3,3 tys.). 
Ponad połowa wnioskodawców przebywa poza ośrodkami dla cudzoziemców - 57% świadczeniobiorców  wynajmuje mieszkania i utrzymuje się ze środków otrzymywanych z Urzędu. 
W przypadku najliczniejszych obywatelstw wnioskodawców można zaobserwować zdecydowane preferencje odnośnie miejsca pobytu na czas trwania postępowania w RP. Na pobyt w ośrodku decydują się głównie obywatele Rosji - 1225 os. Oczekiwanie na zakończenie procedury poza ośrodkiem preferują głównie Ukraińcy - 684 os, Rosjanie - 596 os. oraz ob. Tadżykistanu  108 os.</t>
  </si>
  <si>
    <t xml:space="preserve">Liczba wniosków z obszaru legalizacji pobytu przekroczyła 32,8 tys.  88% dotyczyło zezwolenia na pobyt czasowy, 10% - zezwolenia na pobyt stały, 2% - zezwolenia na pobyt rezydenta długoterminowego UE. W sprawie zezwolenia na pobyt czasowy spośród ponad 29 tys. wniosków 64% (18,6 tys.) złożyli obywatele Ukrainy, 5% - Hindusi,  4% - Gruzini i po 3% Chińczycy, Wietnamczycy i Białorusini, po 2% - Turcy i Rosjanie. O zezwolenie na pobyt stały ubiegało się ponad 3,2 tys. cudzoziemców, w tym 53% (1,7 tys. os.) to obywatele Ukrainy, 33% - Białorusini, 3% - Rosjanie. Wnioski o zezwolenie na pobyt rezydenta długoterminowego UE, (693 os.) zdominowali również obywatele Ukrainy (273) - złożyli 39% wniosków, 19% - Wietnamczycy, 6% -  Chińczycy, 6% - Rosjanie.
Porównując  okres od stycznia do końca lutego 2017 i 2018 zauważalny jest 15% wzrost w liczbie składanych wniosków (w tym czterokrotny wzrost liczby składanych wniosków przez obywateli Gruzji). Organem przyjmującym najwięcej wniosków jest Wojewoda Mazowiecki (10,5 tys. – 32%). Cudzoziemcy licznie napływają również do Województw: Wielkopolskiego (3,2 tys.), Dolnośląskiego (3,0 tys.), Małopolskiego (2,9) i Pomorskiego (2,5 tys.).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</si>
</sst>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zł&quot;* #,##0_);_(&quot;zł&quot;* \(#,##0\);_(&quot;zł&quot;* &quot;-&quot;_);_(@_)"/>
    <numFmt numFmtId="165" formatCode="yyyy/mm/dd;@"/>
    <numFmt numFmtId="166" formatCode="0.000"/>
    <numFmt numFmtId="167" formatCode="0.0000"/>
  </numFmts>
  <fonts count="37"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b/>
      <sz val="10"/>
      <color theme="1"/>
      <name val="Tahoma"/>
      <family val="2"/>
      <charset val="238"/>
    </font>
    <font>
      <sz val="8"/>
      <name val="Tahoma"/>
      <family val="2"/>
      <charset val="238"/>
    </font>
    <font>
      <sz val="9"/>
      <color theme="1"/>
      <name val="Tahoma"/>
      <family val="2"/>
      <charset val="238"/>
    </font>
    <font>
      <i/>
      <sz val="9"/>
      <color theme="1"/>
      <name val="Tahoma"/>
      <family val="2"/>
      <charset val="238"/>
    </font>
    <font>
      <i/>
      <sz val="8"/>
      <color theme="1"/>
      <name val="Tahoma"/>
      <family val="2"/>
      <charset val="238"/>
    </font>
    <font>
      <sz val="10"/>
      <color theme="1"/>
      <name val="Tahoma"/>
      <family val="2"/>
      <charset val="238"/>
    </font>
    <font>
      <b/>
      <sz val="18"/>
      <name val="Cambria"/>
      <family val="2"/>
      <charset val="238"/>
      <scheme val="major"/>
    </font>
    <font>
      <b/>
      <sz val="15"/>
      <name val="Calibri"/>
      <family val="2"/>
      <charset val="238"/>
      <scheme val="minor"/>
    </font>
    <font>
      <b/>
      <i/>
      <sz val="14"/>
      <color theme="1"/>
      <name val="Cambria"/>
      <family val="1"/>
      <charset val="238"/>
    </font>
    <font>
      <sz val="11"/>
      <name val="Calibri"/>
      <family val="2"/>
      <charset val="238"/>
      <scheme val="minor"/>
    </font>
    <font>
      <b/>
      <sz val="7"/>
      <name val="Tahoma"/>
      <family val="2"/>
      <charset val="238"/>
    </font>
    <font>
      <sz val="6"/>
      <color theme="1"/>
      <name val="Tahoma"/>
      <family val="2"/>
      <charset val="238"/>
    </font>
    <font>
      <i/>
      <sz val="6"/>
      <color theme="1"/>
      <name val="Tahoma"/>
      <family val="2"/>
      <charset val="238"/>
    </font>
    <font>
      <b/>
      <sz val="8"/>
      <name val="Tahoma"/>
      <family val="2"/>
      <charset val="238"/>
    </font>
    <font>
      <b/>
      <sz val="9"/>
      <name val="Tahoma"/>
      <family val="2"/>
      <charset val="238"/>
    </font>
    <font>
      <sz val="9"/>
      <name val="Tahoma"/>
      <family val="2"/>
      <charset val="238"/>
    </font>
    <font>
      <sz val="9"/>
      <name val="Calibri"/>
      <family val="2"/>
      <charset val="23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9F9"/>
        <bgColor indexed="64"/>
      </patternFill>
    </fill>
    <fill>
      <patternFill patternType="solid">
        <fgColor rgb="FFE8E8E8"/>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E8E8E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7" fillId="21" borderId="0" applyNumberFormat="0" applyBorder="0" applyAlignment="0" applyProtection="0"/>
    <xf numFmtId="0" fontId="1" fillId="23"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32" borderId="0" applyNumberFormat="0" applyBorder="0" applyAlignment="0" applyProtection="0"/>
    <xf numFmtId="0" fontId="19" fillId="0" borderId="0"/>
    <xf numFmtId="0" fontId="1" fillId="8" borderId="8" applyNumberFormat="0" applyFont="0" applyAlignment="0" applyProtection="0"/>
    <xf numFmtId="0" fontId="18" fillId="0" borderId="0"/>
    <xf numFmtId="9" fontId="1" fillId="0" borderId="0" applyFont="0" applyFill="0" applyBorder="0" applyAlignment="0" applyProtection="0"/>
  </cellStyleXfs>
  <cellXfs count="314">
    <xf numFmtId="0" fontId="0" fillId="0" borderId="0" xfId="0"/>
    <xf numFmtId="0" fontId="0" fillId="0" borderId="0" xfId="0"/>
    <xf numFmtId="0" fontId="0" fillId="0" borderId="0" xfId="0"/>
    <xf numFmtId="0" fontId="0" fillId="0" borderId="0" xfId="0" applyProtection="1">
      <protection locked="0"/>
    </xf>
    <xf numFmtId="0" fontId="0" fillId="0" borderId="0" xfId="0" applyBorder="1" applyProtection="1">
      <protection locked="0"/>
    </xf>
    <xf numFmtId="14" fontId="0" fillId="0" borderId="0" xfId="0" applyNumberFormat="1" applyProtection="1">
      <protection locked="0"/>
    </xf>
    <xf numFmtId="165" fontId="0" fillId="0" borderId="0" xfId="0" applyNumberFormat="1" applyProtection="1">
      <protection locked="0"/>
    </xf>
    <xf numFmtId="0" fontId="0" fillId="0" borderId="0" xfId="0" applyAlignment="1" applyProtection="1">
      <protection locked="0"/>
    </xf>
    <xf numFmtId="0" fontId="28" fillId="0" borderId="0" xfId="0" applyFont="1" applyAlignment="1" applyProtection="1">
      <alignment vertical="center"/>
      <protection locked="0"/>
    </xf>
    <xf numFmtId="0" fontId="29" fillId="0" borderId="0" xfId="0" applyFont="1" applyProtection="1">
      <protection locked="0"/>
    </xf>
    <xf numFmtId="0" fontId="20" fillId="0" borderId="0" xfId="0" applyFont="1" applyAlignment="1" applyProtection="1">
      <alignment horizontal="left" vertical="center"/>
      <protection locked="0"/>
    </xf>
    <xf numFmtId="0" fontId="19" fillId="0" borderId="0" xfId="43" applyProtection="1">
      <protection locked="0"/>
    </xf>
    <xf numFmtId="0" fontId="31" fillId="0" borderId="0" xfId="0" applyFont="1" applyAlignment="1" applyProtection="1">
      <alignment horizontal="center" vertical="center" wrapText="1"/>
      <protection locked="0"/>
    </xf>
    <xf numFmtId="165" fontId="31" fillId="0" borderId="0" xfId="0" applyNumberFormat="1" applyFont="1" applyAlignment="1" applyProtection="1">
      <alignment horizontal="center" vertical="center" wrapText="1"/>
      <protection locked="0"/>
    </xf>
    <xf numFmtId="0" fontId="0" fillId="0" borderId="0" xfId="0" applyAlignment="1" applyProtection="1">
      <alignment wrapText="1"/>
      <protection locked="0"/>
    </xf>
    <xf numFmtId="165" fontId="0" fillId="0" borderId="0" xfId="0" applyNumberFormat="1" applyAlignment="1" applyProtection="1">
      <alignment wrapText="1"/>
      <protection locked="0"/>
    </xf>
    <xf numFmtId="0" fontId="23" fillId="0" borderId="0" xfId="0" applyFont="1" applyAlignment="1" applyProtection="1">
      <alignment vertical="top" wrapText="1"/>
      <protection locked="0"/>
    </xf>
    <xf numFmtId="0" fontId="20" fillId="0" borderId="0" xfId="0" applyFont="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24" fillId="0" borderId="0" xfId="0" applyFont="1" applyAlignment="1" applyProtection="1">
      <alignment vertical="top"/>
      <protection locked="0"/>
    </xf>
    <xf numFmtId="165" fontId="24" fillId="0" borderId="0" xfId="0" applyNumberFormat="1" applyFont="1" applyAlignment="1" applyProtection="1">
      <alignment vertical="top"/>
      <protection locked="0"/>
    </xf>
    <xf numFmtId="0" fontId="34" fillId="35" borderId="0" xfId="0" applyFont="1" applyFill="1" applyBorder="1" applyAlignment="1" applyProtection="1">
      <alignment horizontal="center" vertical="center"/>
      <protection locked="0"/>
    </xf>
    <xf numFmtId="3" fontId="34" fillId="35" borderId="0" xfId="0" applyNumberFormat="1" applyFont="1" applyFill="1" applyBorder="1" applyAlignment="1" applyProtection="1">
      <alignment horizontal="center" vertical="center"/>
      <protection locked="0"/>
    </xf>
    <xf numFmtId="3" fontId="34" fillId="35" borderId="0" xfId="24" applyNumberFormat="1" applyFont="1" applyFill="1" applyBorder="1" applyAlignment="1" applyProtection="1">
      <alignment horizontal="center" vertical="center" wrapText="1"/>
      <protection locked="0"/>
    </xf>
    <xf numFmtId="165" fontId="34" fillId="35" borderId="0" xfId="24" applyNumberFormat="1"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textRotation="90" wrapText="1"/>
      <protection locked="0"/>
    </xf>
    <xf numFmtId="0" fontId="30" fillId="35" borderId="0" xfId="10" applyFont="1" applyFill="1" applyBorder="1" applyAlignment="1" applyProtection="1">
      <alignment horizontal="center" vertical="center" wrapText="1"/>
      <protection locked="0"/>
    </xf>
    <xf numFmtId="0" fontId="30" fillId="35" borderId="0" xfId="10" applyFont="1" applyFill="1" applyBorder="1" applyAlignment="1" applyProtection="1">
      <alignment horizontal="center" vertical="center"/>
      <protection locked="0"/>
    </xf>
    <xf numFmtId="0" fontId="34" fillId="35" borderId="0" xfId="10" applyFont="1" applyFill="1" applyBorder="1" applyAlignment="1" applyProtection="1">
      <alignment horizontal="center" vertical="center"/>
      <protection locked="0"/>
    </xf>
    <xf numFmtId="0" fontId="30" fillId="35" borderId="0" xfId="10" applyFont="1" applyFill="1" applyBorder="1" applyAlignment="1" applyProtection="1">
      <alignment horizontal="left" vertical="center" indent="1"/>
      <protection locked="0"/>
    </xf>
    <xf numFmtId="0" fontId="20" fillId="0" borderId="0" xfId="0" applyFont="1" applyAlignment="1" applyProtection="1">
      <alignment horizontal="left"/>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3" fontId="35" fillId="0" borderId="10" xfId="0" applyNumberFormat="1" applyFont="1" applyBorder="1" applyAlignment="1" applyProtection="1">
      <alignment horizontal="right" vertical="center"/>
    </xf>
    <xf numFmtId="3" fontId="34" fillId="35" borderId="45" xfId="10" applyNumberFormat="1" applyFont="1" applyFill="1" applyBorder="1" applyAlignment="1" applyProtection="1">
      <alignment horizontal="center" vertical="center"/>
    </xf>
    <xf numFmtId="0" fontId="0" fillId="0" borderId="50" xfId="0" applyBorder="1" applyProtection="1">
      <protection locked="0"/>
    </xf>
    <xf numFmtId="3" fontId="35" fillId="0" borderId="10" xfId="0" applyNumberFormat="1" applyFont="1" applyBorder="1" applyAlignment="1" applyProtection="1">
      <alignment horizontal="right" vertical="center"/>
    </xf>
    <xf numFmtId="0" fontId="0" fillId="0" borderId="0" xfId="0" applyProtection="1">
      <protection locked="0"/>
    </xf>
    <xf numFmtId="0" fontId="0" fillId="0" borderId="0" xfId="0" applyProtection="1">
      <protection locked="0"/>
    </xf>
    <xf numFmtId="0" fontId="34" fillId="0" borderId="0" xfId="24" applyFont="1" applyFill="1" applyBorder="1" applyAlignment="1" applyProtection="1">
      <alignment horizontal="center" vertical="center" wrapText="1"/>
      <protection locked="0"/>
    </xf>
    <xf numFmtId="3" fontId="34" fillId="0" borderId="0" xfId="0" applyNumberFormat="1" applyFont="1" applyFill="1" applyBorder="1" applyAlignment="1" applyProtection="1">
      <alignment horizontal="center" vertical="center"/>
    </xf>
    <xf numFmtId="0" fontId="34" fillId="36" borderId="0" xfId="10" applyFont="1" applyFill="1" applyBorder="1" applyAlignment="1" applyProtection="1">
      <alignment horizontal="center" vertical="center"/>
      <protection locked="0"/>
    </xf>
    <xf numFmtId="3" fontId="34" fillId="36" borderId="0" xfId="10" applyNumberFormat="1" applyFont="1" applyFill="1" applyBorder="1" applyAlignment="1" applyProtection="1">
      <alignment horizontal="center" vertical="center"/>
    </xf>
    <xf numFmtId="0" fontId="34" fillId="36" borderId="21" xfId="0" applyFont="1" applyFill="1" applyBorder="1" applyAlignment="1" applyProtection="1">
      <alignment horizontal="center" vertical="center" textRotation="90" wrapText="1"/>
      <protection locked="0"/>
    </xf>
    <xf numFmtId="3" fontId="35" fillId="0" borderId="10" xfId="0" applyNumberFormat="1" applyFont="1" applyBorder="1" applyAlignment="1" applyProtection="1">
      <alignment horizontal="right" vertical="center"/>
    </xf>
    <xf numFmtId="3" fontId="34" fillId="35" borderId="45" xfId="10" applyNumberFormat="1" applyFont="1" applyFill="1" applyBorder="1" applyAlignment="1" applyProtection="1">
      <alignment horizontal="center" vertical="center"/>
    </xf>
    <xf numFmtId="3" fontId="34" fillId="35" borderId="45" xfId="10" applyNumberFormat="1" applyFont="1" applyFill="1" applyBorder="1" applyAlignment="1" applyProtection="1">
      <alignment horizontal="center" vertical="center"/>
    </xf>
    <xf numFmtId="0" fontId="0" fillId="0" borderId="0" xfId="0" applyFill="1" applyBorder="1" applyProtection="1">
      <protection locked="0"/>
    </xf>
    <xf numFmtId="0" fontId="34" fillId="0" borderId="0" xfId="10" applyFont="1" applyFill="1" applyBorder="1" applyAlignment="1" applyProtection="1">
      <alignment horizontal="left" vertical="center"/>
      <protection locked="0"/>
    </xf>
    <xf numFmtId="0" fontId="34" fillId="0" borderId="0" xfId="10" applyFont="1" applyFill="1" applyBorder="1" applyAlignment="1" applyProtection="1">
      <alignment horizontal="center" vertical="center"/>
      <protection locked="0"/>
    </xf>
    <xf numFmtId="0" fontId="0" fillId="0" borderId="0" xfId="0" applyBorder="1" applyAlignment="1" applyProtection="1">
      <protection locked="0"/>
    </xf>
    <xf numFmtId="0" fontId="0" fillId="0" borderId="0" xfId="0" applyBorder="1" applyAlignment="1"/>
    <xf numFmtId="0" fontId="0" fillId="0" borderId="0" xfId="0" applyProtection="1">
      <protection locked="0"/>
    </xf>
    <xf numFmtId="9" fontId="0" fillId="0" borderId="0" xfId="46" applyFont="1" applyProtection="1">
      <protection locked="0"/>
    </xf>
    <xf numFmtId="2" fontId="0" fillId="0" borderId="0" xfId="0" applyNumberFormat="1" applyProtection="1">
      <protection locked="0"/>
    </xf>
    <xf numFmtId="166" fontId="0" fillId="0" borderId="0" xfId="0" applyNumberFormat="1" applyProtection="1">
      <protection locked="0"/>
    </xf>
    <xf numFmtId="167" fontId="0" fillId="0" borderId="0" xfId="0" applyNumberFormat="1" applyProtection="1">
      <protection locked="0"/>
    </xf>
    <xf numFmtId="3" fontId="34" fillId="0" borderId="0" xfId="10" applyNumberFormat="1" applyFont="1" applyFill="1" applyBorder="1" applyAlignment="1" applyProtection="1">
      <alignment horizontal="center" vertical="center"/>
    </xf>
    <xf numFmtId="0" fontId="0" fillId="0" borderId="0" xfId="0" applyProtection="1">
      <protection locked="0"/>
    </xf>
    <xf numFmtId="3" fontId="35" fillId="35" borderId="17" xfId="0" applyNumberFormat="1" applyFont="1" applyFill="1" applyBorder="1" applyAlignment="1" applyProtection="1">
      <alignment horizontal="right" vertical="center" wrapText="1"/>
    </xf>
    <xf numFmtId="3" fontId="35" fillId="35" borderId="26" xfId="0" applyNumberFormat="1" applyFont="1" applyFill="1" applyBorder="1" applyAlignment="1" applyProtection="1">
      <alignment horizontal="right" vertical="center" wrapText="1"/>
    </xf>
    <xf numFmtId="3" fontId="35" fillId="36" borderId="11" xfId="0" applyNumberFormat="1" applyFont="1" applyFill="1" applyBorder="1" applyAlignment="1" applyProtection="1">
      <alignment horizontal="right" vertical="center" wrapText="1"/>
    </xf>
    <xf numFmtId="3" fontId="35" fillId="36" borderId="35" xfId="0" applyNumberFormat="1" applyFont="1" applyFill="1" applyBorder="1" applyAlignment="1" applyProtection="1">
      <alignment horizontal="right" vertical="center" wrapText="1"/>
    </xf>
    <xf numFmtId="3" fontId="34" fillId="35" borderId="45" xfId="0" applyNumberFormat="1" applyFont="1" applyFill="1" applyBorder="1" applyAlignment="1" applyProtection="1">
      <alignment horizontal="center" vertical="center"/>
    </xf>
    <xf numFmtId="3" fontId="34" fillId="35" borderId="46" xfId="0" applyNumberFormat="1" applyFont="1" applyFill="1" applyBorder="1" applyAlignment="1" applyProtection="1">
      <alignment horizontal="center" vertical="center"/>
    </xf>
    <xf numFmtId="0" fontId="16" fillId="36" borderId="38" xfId="0" applyFont="1" applyFill="1" applyBorder="1" applyAlignment="1" applyProtection="1">
      <alignment horizontal="center" vertical="center" textRotation="90" wrapText="1"/>
      <protection locked="0"/>
    </xf>
    <xf numFmtId="0" fontId="16" fillId="36" borderId="39" xfId="0" applyFont="1" applyFill="1" applyBorder="1" applyAlignment="1" applyProtection="1">
      <alignment horizontal="center" vertical="center" textRotation="90" wrapText="1"/>
      <protection locked="0"/>
    </xf>
    <xf numFmtId="0" fontId="16" fillId="36" borderId="14" xfId="0" applyFont="1" applyFill="1" applyBorder="1" applyAlignment="1" applyProtection="1">
      <alignment horizontal="center" vertical="center" textRotation="90" wrapText="1"/>
      <protection locked="0"/>
    </xf>
    <xf numFmtId="0" fontId="16" fillId="36" borderId="36" xfId="0" applyFont="1" applyFill="1" applyBorder="1" applyAlignment="1" applyProtection="1">
      <alignment horizontal="center" vertical="center" textRotation="90" wrapText="1"/>
      <protection locked="0"/>
    </xf>
    <xf numFmtId="0" fontId="20" fillId="0" borderId="40" xfId="0" applyFont="1" applyBorder="1" applyAlignment="1" applyProtection="1">
      <alignment horizontal="center" vertical="center" wrapText="1"/>
    </xf>
    <xf numFmtId="0" fontId="16" fillId="36" borderId="2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protection locked="0"/>
    </xf>
    <xf numFmtId="0" fontId="16" fillId="36" borderId="25" xfId="0" applyFont="1" applyFill="1" applyBorder="1" applyAlignment="1" applyProtection="1">
      <alignment horizontal="center" vertical="center"/>
      <protection locked="0"/>
    </xf>
    <xf numFmtId="0" fontId="16" fillId="36" borderId="10" xfId="0" applyFont="1" applyFill="1" applyBorder="1" applyAlignment="1" applyProtection="1">
      <alignment horizontal="center" vertical="center"/>
      <protection locked="0"/>
    </xf>
    <xf numFmtId="0" fontId="16" fillId="36" borderId="21" xfId="0" applyFont="1" applyFill="1" applyBorder="1" applyAlignment="1" applyProtection="1">
      <alignment horizontal="center" vertical="center" textRotation="90"/>
      <protection locked="0"/>
    </xf>
    <xf numFmtId="0" fontId="16" fillId="36" borderId="10" xfId="0" applyFont="1" applyFill="1" applyBorder="1" applyAlignment="1" applyProtection="1">
      <alignment horizontal="center" vertical="center" textRotation="90"/>
      <protection locked="0"/>
    </xf>
    <xf numFmtId="0" fontId="35" fillId="35" borderId="25" xfId="0" applyFont="1" applyFill="1" applyBorder="1" applyAlignment="1" applyProtection="1">
      <alignment horizontal="left" vertical="center"/>
    </xf>
    <xf numFmtId="0" fontId="35" fillId="35" borderId="10" xfId="0" applyFont="1" applyFill="1" applyBorder="1" applyAlignment="1" applyProtection="1">
      <alignment horizontal="left" vertical="center"/>
    </xf>
    <xf numFmtId="3" fontId="35" fillId="35" borderId="10" xfId="0" applyNumberFormat="1" applyFont="1" applyFill="1" applyBorder="1" applyAlignment="1" applyProtection="1">
      <alignment horizontal="right" vertical="center" wrapText="1"/>
    </xf>
    <xf numFmtId="0" fontId="35" fillId="36" borderId="25" xfId="0" applyFont="1" applyFill="1" applyBorder="1" applyAlignment="1" applyProtection="1">
      <alignment horizontal="left" vertical="center"/>
    </xf>
    <xf numFmtId="0" fontId="35" fillId="36" borderId="10" xfId="0" applyFont="1" applyFill="1" applyBorder="1" applyAlignment="1" applyProtection="1">
      <alignment horizontal="left" vertical="center"/>
    </xf>
    <xf numFmtId="3" fontId="35" fillId="36" borderId="10" xfId="0" applyNumberFormat="1" applyFont="1" applyFill="1" applyBorder="1" applyAlignment="1" applyProtection="1">
      <alignment horizontal="right" vertical="center" wrapText="1"/>
    </xf>
    <xf numFmtId="3" fontId="35" fillId="0" borderId="42" xfId="0" applyNumberFormat="1" applyFont="1" applyFill="1" applyBorder="1" applyAlignment="1" applyProtection="1">
      <alignment horizontal="right" vertical="center"/>
    </xf>
    <xf numFmtId="3" fontId="35" fillId="34" borderId="10" xfId="0" applyNumberFormat="1" applyFont="1" applyFill="1" applyBorder="1" applyAlignment="1" applyProtection="1">
      <alignment horizontal="right" vertical="center"/>
    </xf>
    <xf numFmtId="0" fontId="34" fillId="36" borderId="10" xfId="0" applyFont="1" applyFill="1" applyBorder="1" applyAlignment="1" applyProtection="1">
      <alignment horizontal="center" vertical="center" textRotation="90"/>
      <protection locked="0"/>
    </xf>
    <xf numFmtId="0" fontId="34" fillId="36" borderId="32" xfId="0" applyFont="1" applyFill="1" applyBorder="1" applyAlignment="1" applyProtection="1">
      <alignment horizontal="center" vertical="center" textRotation="90"/>
      <protection locked="0"/>
    </xf>
    <xf numFmtId="3" fontId="34" fillId="35" borderId="47" xfId="24" applyNumberFormat="1" applyFont="1" applyFill="1" applyBorder="1" applyAlignment="1" applyProtection="1">
      <alignment horizontal="center" vertical="center" wrapText="1"/>
    </xf>
    <xf numFmtId="3" fontId="34" fillId="35" borderId="49" xfId="24" applyNumberFormat="1" applyFont="1" applyFill="1" applyBorder="1" applyAlignment="1" applyProtection="1">
      <alignment horizontal="center" vertical="center" wrapText="1"/>
    </xf>
    <xf numFmtId="3" fontId="35" fillId="36" borderId="17" xfId="0" applyNumberFormat="1" applyFont="1" applyFill="1" applyBorder="1" applyAlignment="1" applyProtection="1">
      <alignment horizontal="right" vertical="center" wrapText="1"/>
    </xf>
    <xf numFmtId="3" fontId="35" fillId="36" borderId="26" xfId="0" applyNumberFormat="1" applyFont="1" applyFill="1" applyBorder="1" applyAlignment="1" applyProtection="1">
      <alignment horizontal="right" vertical="center" wrapText="1"/>
    </xf>
    <xf numFmtId="0" fontId="34" fillId="36" borderId="20" xfId="0" applyFont="1" applyFill="1" applyBorder="1" applyAlignment="1" applyProtection="1">
      <alignment horizontal="center" vertical="center"/>
      <protection locked="0"/>
    </xf>
    <xf numFmtId="0" fontId="34" fillId="36" borderId="21" xfId="0" applyFont="1" applyFill="1" applyBorder="1" applyAlignment="1" applyProtection="1">
      <alignment horizontal="center" vertical="center"/>
      <protection locked="0"/>
    </xf>
    <xf numFmtId="0" fontId="34" fillId="36" borderId="25" xfId="0" applyFont="1" applyFill="1" applyBorder="1" applyAlignment="1" applyProtection="1">
      <alignment horizontal="center" vertical="center"/>
      <protection locked="0"/>
    </xf>
    <xf numFmtId="0" fontId="34" fillId="36" borderId="10" xfId="0" applyFont="1" applyFill="1" applyBorder="1" applyAlignment="1" applyProtection="1">
      <alignment horizontal="center" vertical="center"/>
      <protection locked="0"/>
    </xf>
    <xf numFmtId="0" fontId="34" fillId="36" borderId="21" xfId="0" applyFont="1" applyFill="1" applyBorder="1" applyAlignment="1" applyProtection="1">
      <alignment horizontal="center" vertical="center" wrapText="1"/>
    </xf>
    <xf numFmtId="0" fontId="34" fillId="36" borderId="31" xfId="0" applyFont="1" applyFill="1" applyBorder="1" applyAlignment="1" applyProtection="1">
      <alignment horizontal="center" vertical="center" wrapText="1"/>
    </xf>
    <xf numFmtId="3" fontId="35" fillId="0" borderId="10" xfId="0" applyNumberFormat="1" applyFont="1" applyBorder="1" applyAlignment="1" applyProtection="1">
      <alignment horizontal="right" vertical="center" wrapText="1"/>
    </xf>
    <xf numFmtId="3" fontId="35" fillId="0" borderId="32" xfId="0" applyNumberFormat="1" applyFont="1" applyBorder="1" applyAlignment="1" applyProtection="1">
      <alignment horizontal="right" vertical="center" wrapText="1"/>
    </xf>
    <xf numFmtId="0" fontId="35"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3" fontId="35" fillId="0" borderId="42" xfId="0" applyNumberFormat="1" applyFont="1" applyBorder="1" applyAlignment="1" applyProtection="1">
      <alignment horizontal="right" vertical="center"/>
    </xf>
    <xf numFmtId="0" fontId="34" fillId="35" borderId="44" xfId="0" applyFont="1" applyFill="1" applyBorder="1" applyAlignment="1" applyProtection="1">
      <alignment horizontal="center" vertical="center"/>
    </xf>
    <xf numFmtId="0" fontId="34" fillId="35" borderId="45" xfId="0" applyFont="1" applyFill="1" applyBorder="1" applyAlignment="1" applyProtection="1">
      <alignment horizontal="center" vertical="center"/>
    </xf>
    <xf numFmtId="0" fontId="35" fillId="34" borderId="25" xfId="0" applyFont="1" applyFill="1" applyBorder="1" applyAlignment="1" applyProtection="1">
      <alignment horizontal="left" vertical="center" wrapText="1" indent="1"/>
    </xf>
    <xf numFmtId="0" fontId="35" fillId="34" borderId="10" xfId="0" applyFont="1" applyFill="1" applyBorder="1" applyAlignment="1" applyProtection="1">
      <alignment horizontal="left" vertical="center" wrapText="1" indent="1"/>
    </xf>
    <xf numFmtId="0" fontId="35" fillId="34" borderId="10" xfId="0" applyFont="1" applyFill="1" applyBorder="1" applyAlignment="1" applyProtection="1">
      <alignment horizontal="right" vertical="center"/>
    </xf>
    <xf numFmtId="0" fontId="35" fillId="34" borderId="32" xfId="0" applyFont="1" applyFill="1" applyBorder="1" applyAlignment="1" applyProtection="1">
      <alignment horizontal="right" vertical="center"/>
    </xf>
    <xf numFmtId="0" fontId="35" fillId="35" borderId="10" xfId="0" applyFont="1" applyFill="1" applyBorder="1" applyAlignment="1" applyProtection="1">
      <alignment horizontal="right" vertical="center"/>
    </xf>
    <xf numFmtId="0" fontId="35" fillId="35" borderId="32" xfId="0" applyFont="1" applyFill="1" applyBorder="1" applyAlignment="1" applyProtection="1">
      <alignment horizontal="right" vertical="center"/>
    </xf>
    <xf numFmtId="3" fontId="35" fillId="35" borderId="42" xfId="0" applyNumberFormat="1" applyFont="1" applyFill="1" applyBorder="1" applyAlignment="1" applyProtection="1">
      <alignment horizontal="right" vertical="center"/>
    </xf>
    <xf numFmtId="3" fontId="35" fillId="35" borderId="10" xfId="0" applyNumberFormat="1" applyFont="1" applyFill="1" applyBorder="1" applyAlignment="1" applyProtection="1">
      <alignment horizontal="right" vertical="center"/>
    </xf>
    <xf numFmtId="0" fontId="34" fillId="35" borderId="17" xfId="0" applyFont="1" applyFill="1" applyBorder="1" applyAlignment="1" applyProtection="1">
      <alignment horizontal="center" vertical="center" textRotation="90" wrapText="1"/>
      <protection locked="0"/>
    </xf>
    <xf numFmtId="0" fontId="34" fillId="35" borderId="18" xfId="0" applyFont="1" applyFill="1" applyBorder="1" applyAlignment="1" applyProtection="1">
      <alignment horizontal="center" vertical="center" textRotation="90" wrapText="1"/>
      <protection locked="0"/>
    </xf>
    <xf numFmtId="0" fontId="34" fillId="35" borderId="19" xfId="0" applyFont="1" applyFill="1" applyBorder="1" applyAlignment="1" applyProtection="1">
      <alignment horizontal="center" vertical="center" textRotation="90" wrapText="1"/>
      <protection locked="0"/>
    </xf>
    <xf numFmtId="3" fontId="34" fillId="36" borderId="45" xfId="10" applyNumberFormat="1" applyFont="1" applyFill="1" applyBorder="1" applyAlignment="1" applyProtection="1">
      <alignment horizontal="center" vertical="center"/>
    </xf>
    <xf numFmtId="3" fontId="34" fillId="36" borderId="46" xfId="10" applyNumberFormat="1" applyFont="1" applyFill="1" applyBorder="1" applyAlignment="1" applyProtection="1">
      <alignment horizontal="center" vertical="center"/>
    </xf>
    <xf numFmtId="0" fontId="34" fillId="35" borderId="17" xfId="44" applyFont="1" applyFill="1" applyBorder="1" applyAlignment="1" applyProtection="1">
      <alignment horizontal="center" vertical="center"/>
      <protection locked="0"/>
    </xf>
    <xf numFmtId="0" fontId="34" fillId="35" borderId="26" xfId="44" applyFont="1" applyFill="1" applyBorder="1" applyAlignment="1" applyProtection="1">
      <alignment horizontal="center" vertical="center"/>
      <protection locked="0"/>
    </xf>
    <xf numFmtId="0" fontId="34" fillId="35" borderId="17" xfId="44" applyFont="1" applyFill="1" applyBorder="1" applyAlignment="1" applyProtection="1">
      <alignment horizontal="center" vertical="center" wrapText="1"/>
      <protection locked="0"/>
    </xf>
    <xf numFmtId="0" fontId="34" fillId="35" borderId="19" xfId="44" applyFont="1" applyFill="1" applyBorder="1" applyAlignment="1" applyProtection="1">
      <alignment horizontal="center" vertical="center" wrapText="1"/>
      <protection locked="0"/>
    </xf>
    <xf numFmtId="0" fontId="34" fillId="35" borderId="18" xfId="44" applyFont="1" applyFill="1" applyBorder="1" applyAlignment="1" applyProtection="1">
      <alignment horizontal="center" vertical="center"/>
      <protection locked="0"/>
    </xf>
    <xf numFmtId="0" fontId="34" fillId="35" borderId="19" xfId="44" applyFont="1" applyFill="1" applyBorder="1" applyAlignment="1" applyProtection="1">
      <alignment horizontal="center" vertical="center"/>
      <protection locked="0"/>
    </xf>
    <xf numFmtId="0" fontId="34" fillId="35" borderId="22" xfId="0" applyFont="1" applyFill="1" applyBorder="1" applyAlignment="1" applyProtection="1">
      <alignment horizontal="center" vertical="center"/>
    </xf>
    <xf numFmtId="0" fontId="34" fillId="35" borderId="23" xfId="0" applyFont="1" applyFill="1" applyBorder="1" applyAlignment="1" applyProtection="1">
      <alignment horizontal="center" vertical="center"/>
    </xf>
    <xf numFmtId="0" fontId="34" fillId="35" borderId="24" xfId="0" applyFont="1" applyFill="1" applyBorder="1" applyAlignment="1" applyProtection="1">
      <alignment horizontal="center" vertical="center"/>
    </xf>
    <xf numFmtId="0" fontId="35" fillId="35" borderId="11" xfId="43" applyFont="1" applyFill="1" applyBorder="1" applyAlignment="1" applyProtection="1">
      <alignment horizontal="right" vertical="center"/>
    </xf>
    <xf numFmtId="0" fontId="35" fillId="35" borderId="35" xfId="43" applyFont="1" applyFill="1" applyBorder="1" applyAlignment="1" applyProtection="1">
      <alignment horizontal="right" vertical="center"/>
    </xf>
    <xf numFmtId="0" fontId="35" fillId="35" borderId="13" xfId="43" applyFont="1" applyFill="1" applyBorder="1" applyAlignment="1" applyProtection="1">
      <alignment horizontal="right" vertical="center"/>
    </xf>
    <xf numFmtId="0" fontId="34" fillId="35" borderId="20" xfId="44" applyFont="1" applyFill="1" applyBorder="1" applyAlignment="1" applyProtection="1">
      <alignment horizontal="center" vertical="center"/>
      <protection locked="0"/>
    </xf>
    <xf numFmtId="0" fontId="34" fillId="35" borderId="21" xfId="44" applyFont="1" applyFill="1" applyBorder="1" applyAlignment="1" applyProtection="1">
      <alignment horizontal="center" vertical="center"/>
      <protection locked="0"/>
    </xf>
    <xf numFmtId="0" fontId="34" fillId="35" borderId="25" xfId="44" applyFont="1" applyFill="1" applyBorder="1" applyAlignment="1" applyProtection="1">
      <alignment horizontal="center" vertical="center"/>
      <protection locked="0"/>
    </xf>
    <xf numFmtId="0" fontId="34" fillId="35" borderId="10" xfId="44" applyFont="1" applyFill="1" applyBorder="1" applyAlignment="1" applyProtection="1">
      <alignment horizontal="center" vertical="center"/>
      <protection locked="0"/>
    </xf>
    <xf numFmtId="0" fontId="35" fillId="35" borderId="17" xfId="43" applyFont="1" applyFill="1" applyBorder="1" applyAlignment="1" applyProtection="1">
      <alignment horizontal="right" vertical="center"/>
    </xf>
    <xf numFmtId="0" fontId="35" fillId="35" borderId="26" xfId="43" applyFont="1" applyFill="1" applyBorder="1" applyAlignment="1" applyProtection="1">
      <alignment horizontal="right" vertical="center"/>
    </xf>
    <xf numFmtId="0" fontId="35" fillId="35" borderId="19" xfId="43" applyFont="1" applyFill="1" applyBorder="1" applyAlignment="1" applyProtection="1">
      <alignment horizontal="right" vertical="center"/>
    </xf>
    <xf numFmtId="0" fontId="35" fillId="34" borderId="17" xfId="43" applyFont="1" applyFill="1" applyBorder="1" applyAlignment="1" applyProtection="1">
      <alignment horizontal="right" vertical="center"/>
    </xf>
    <xf numFmtId="0" fontId="35" fillId="34" borderId="26" xfId="43" applyFont="1" applyFill="1" applyBorder="1" applyAlignment="1" applyProtection="1">
      <alignment horizontal="right" vertical="center"/>
    </xf>
    <xf numFmtId="0" fontId="35" fillId="34" borderId="19" xfId="43" applyFont="1" applyFill="1" applyBorder="1" applyAlignment="1" applyProtection="1">
      <alignment horizontal="right" vertical="center"/>
    </xf>
    <xf numFmtId="0" fontId="35" fillId="34" borderId="25" xfId="0" applyFont="1" applyFill="1" applyBorder="1" applyAlignment="1" applyProtection="1">
      <alignment horizontal="left" vertical="center"/>
    </xf>
    <xf numFmtId="0" fontId="35" fillId="34" borderId="10" xfId="0" applyFont="1" applyFill="1" applyBorder="1" applyAlignment="1" applyProtection="1">
      <alignment horizontal="left" vertical="center"/>
    </xf>
    <xf numFmtId="0" fontId="35" fillId="35" borderId="41" xfId="0" applyFont="1" applyFill="1" applyBorder="1" applyAlignment="1" applyProtection="1">
      <alignment horizontal="left" vertical="center"/>
    </xf>
    <xf numFmtId="0" fontId="35" fillId="35" borderId="42" xfId="0" applyFont="1" applyFill="1" applyBorder="1" applyAlignment="1" applyProtection="1">
      <alignment horizontal="left" vertical="center"/>
    </xf>
    <xf numFmtId="0" fontId="34" fillId="36" borderId="51" xfId="10" applyFont="1" applyFill="1" applyBorder="1" applyAlignment="1" applyProtection="1">
      <alignment horizontal="left" vertical="center"/>
    </xf>
    <xf numFmtId="0" fontId="34" fillId="36" borderId="52" xfId="10" applyFont="1" applyFill="1" applyBorder="1" applyAlignment="1" applyProtection="1">
      <alignment horizontal="left" vertical="center"/>
    </xf>
    <xf numFmtId="0" fontId="31" fillId="0" borderId="0" xfId="0" applyFont="1" applyAlignment="1" applyProtection="1">
      <alignment horizontal="center" vertical="center" wrapText="1"/>
      <protection locked="0"/>
    </xf>
    <xf numFmtId="0" fontId="35" fillId="0" borderId="25" xfId="0" applyFont="1" applyFill="1" applyBorder="1" applyAlignment="1" applyProtection="1">
      <alignment horizontal="left" vertical="center"/>
      <protection locked="0"/>
    </xf>
    <xf numFmtId="0" fontId="35" fillId="0" borderId="10" xfId="0" applyFont="1" applyFill="1" applyBorder="1" applyAlignment="1" applyProtection="1">
      <alignment horizontal="left" vertical="center"/>
      <protection locked="0"/>
    </xf>
    <xf numFmtId="0" fontId="34" fillId="35" borderId="20" xfId="0" applyFont="1" applyFill="1" applyBorder="1" applyAlignment="1" applyProtection="1">
      <alignment horizontal="center" vertical="center" wrapText="1"/>
      <protection locked="0"/>
    </xf>
    <xf numFmtId="0" fontId="34" fillId="35" borderId="21" xfId="0" applyFont="1" applyFill="1" applyBorder="1" applyAlignment="1" applyProtection="1">
      <alignment horizontal="center" vertical="center" wrapText="1"/>
      <protection locked="0"/>
    </xf>
    <xf numFmtId="0" fontId="35" fillId="34" borderId="10" xfId="43" applyFont="1" applyFill="1" applyBorder="1" applyAlignment="1" applyProtection="1">
      <alignment horizontal="right" vertical="center"/>
    </xf>
    <xf numFmtId="0" fontId="34" fillId="36" borderId="52" xfId="10" applyFont="1" applyFill="1" applyBorder="1" applyAlignment="1" applyProtection="1">
      <alignment horizontal="center" vertical="center"/>
    </xf>
    <xf numFmtId="0" fontId="34" fillId="36" borderId="53" xfId="10" applyFont="1" applyFill="1" applyBorder="1" applyAlignment="1" applyProtection="1">
      <alignment horizontal="center" vertical="center"/>
    </xf>
    <xf numFmtId="0" fontId="35" fillId="35" borderId="42" xfId="0" applyFont="1" applyFill="1" applyBorder="1" applyAlignment="1" applyProtection="1">
      <alignment horizontal="right" vertical="center"/>
    </xf>
    <xf numFmtId="0" fontId="0" fillId="33" borderId="0" xfId="0" applyFill="1" applyAlignment="1" applyProtection="1">
      <alignment horizontal="left" vertical="top" wrapText="1"/>
      <protection locked="0"/>
    </xf>
    <xf numFmtId="0" fontId="0" fillId="33" borderId="0" xfId="0" applyFill="1" applyAlignment="1" applyProtection="1">
      <alignment horizontal="left" vertical="top"/>
      <protection locked="0"/>
    </xf>
    <xf numFmtId="0" fontId="20" fillId="0" borderId="0" xfId="0" applyFont="1" applyAlignment="1" applyProtection="1">
      <alignment horizontal="left" vertical="center" wrapText="1"/>
      <protection locked="0"/>
    </xf>
    <xf numFmtId="0" fontId="35" fillId="35" borderId="43" xfId="0" applyFont="1" applyFill="1" applyBorder="1" applyAlignment="1" applyProtection="1">
      <alignment horizontal="right" vertical="center"/>
    </xf>
    <xf numFmtId="0" fontId="35" fillId="35" borderId="25" xfId="0" applyFont="1" applyFill="1" applyBorder="1" applyAlignment="1" applyProtection="1">
      <alignment horizontal="left" vertical="center" wrapText="1" indent="1"/>
    </xf>
    <xf numFmtId="0" fontId="35" fillId="35" borderId="10" xfId="0" applyFont="1" applyFill="1" applyBorder="1" applyAlignment="1" applyProtection="1">
      <alignment horizontal="left" vertical="center" wrapText="1" indent="1"/>
    </xf>
    <xf numFmtId="0" fontId="35" fillId="35" borderId="25" xfId="0" applyFont="1" applyFill="1" applyBorder="1" applyAlignment="1" applyProtection="1">
      <alignment horizontal="left" vertical="center" wrapText="1"/>
    </xf>
    <xf numFmtId="0" fontId="35" fillId="35" borderId="10" xfId="0" applyFont="1" applyFill="1" applyBorder="1" applyAlignment="1" applyProtection="1">
      <alignment horizontal="left" vertical="center" wrapText="1"/>
    </xf>
    <xf numFmtId="0" fontId="0" fillId="33" borderId="0" xfId="0" applyFont="1" applyFill="1" applyAlignment="1" applyProtection="1">
      <alignment horizontal="left" vertical="top" wrapText="1"/>
      <protection locked="0"/>
    </xf>
    <xf numFmtId="0" fontId="0" fillId="33" borderId="0" xfId="0" applyFont="1" applyFill="1" applyAlignment="1" applyProtection="1">
      <alignment horizontal="left" vertical="top"/>
      <protection locked="0"/>
    </xf>
    <xf numFmtId="0" fontId="35" fillId="33" borderId="25" xfId="0" applyFont="1" applyFill="1" applyBorder="1" applyAlignment="1" applyProtection="1">
      <alignment horizontal="left" vertical="center" indent="1"/>
      <protection locked="0"/>
    </xf>
    <xf numFmtId="0" fontId="35" fillId="33" borderId="10" xfId="0" applyFont="1" applyFill="1" applyBorder="1" applyAlignment="1" applyProtection="1">
      <alignment horizontal="left" vertical="center" indent="1"/>
      <protection locked="0"/>
    </xf>
    <xf numFmtId="3" fontId="35" fillId="33" borderId="10" xfId="24" applyNumberFormat="1" applyFont="1" applyFill="1" applyBorder="1" applyAlignment="1" applyProtection="1">
      <alignment horizontal="right" vertical="center"/>
    </xf>
    <xf numFmtId="3" fontId="35" fillId="33" borderId="17" xfId="24" applyNumberFormat="1" applyFont="1" applyFill="1" applyBorder="1" applyAlignment="1" applyProtection="1">
      <alignment horizontal="right" vertical="center"/>
    </xf>
    <xf numFmtId="3" fontId="35" fillId="33" borderId="18" xfId="24" applyNumberFormat="1" applyFont="1" applyFill="1" applyBorder="1" applyAlignment="1" applyProtection="1">
      <alignment horizontal="right" vertical="center"/>
    </xf>
    <xf numFmtId="3" fontId="35" fillId="33" borderId="19" xfId="24" applyNumberFormat="1" applyFont="1" applyFill="1" applyBorder="1" applyAlignment="1" applyProtection="1">
      <alignment horizontal="right" vertical="center"/>
    </xf>
    <xf numFmtId="0" fontId="35" fillId="0" borderId="25" xfId="24" applyFont="1" applyFill="1" applyBorder="1" applyAlignment="1" applyProtection="1">
      <alignment horizontal="left" vertical="center" indent="1"/>
      <protection locked="0"/>
    </xf>
    <xf numFmtId="0" fontId="35" fillId="0" borderId="10" xfId="24" applyFont="1" applyFill="1" applyBorder="1" applyAlignment="1" applyProtection="1">
      <alignment horizontal="left" vertical="center" indent="1"/>
      <protection locked="0"/>
    </xf>
    <xf numFmtId="0" fontId="35" fillId="34" borderId="44" xfId="0" applyFont="1" applyFill="1" applyBorder="1" applyAlignment="1" applyProtection="1">
      <alignment horizontal="left" vertical="center"/>
    </xf>
    <xf numFmtId="0" fontId="35" fillId="34" borderId="45" xfId="0" applyFont="1" applyFill="1" applyBorder="1" applyAlignment="1" applyProtection="1">
      <alignment horizontal="left" vertical="center"/>
    </xf>
    <xf numFmtId="3" fontId="35" fillId="0" borderId="10" xfId="0" applyNumberFormat="1" applyFont="1" applyBorder="1" applyAlignment="1" applyProtection="1">
      <alignment horizontal="right" vertical="center"/>
    </xf>
    <xf numFmtId="3" fontId="36" fillId="0" borderId="32" xfId="0" applyNumberFormat="1" applyFont="1" applyBorder="1" applyAlignment="1" applyProtection="1">
      <alignment horizontal="right" vertical="center"/>
    </xf>
    <xf numFmtId="0" fontId="35" fillId="34" borderId="25"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wrapText="1"/>
      <protection locked="0"/>
    </xf>
    <xf numFmtId="0" fontId="35" fillId="0" borderId="25" xfId="0" applyFont="1" applyFill="1" applyBorder="1" applyAlignment="1" applyProtection="1">
      <alignment horizontal="left" vertical="center" wrapText="1"/>
      <protection locked="0"/>
    </xf>
    <xf numFmtId="0" fontId="35" fillId="0" borderId="10" xfId="0" applyFont="1" applyFill="1" applyBorder="1" applyAlignment="1" applyProtection="1">
      <alignment horizontal="left" vertical="center" wrapText="1"/>
      <protection locked="0"/>
    </xf>
    <xf numFmtId="0" fontId="35" fillId="36" borderId="25" xfId="0" applyFont="1" applyFill="1" applyBorder="1" applyAlignment="1" applyProtection="1">
      <alignment vertical="center" wrapText="1"/>
      <protection locked="0"/>
    </xf>
    <xf numFmtId="0" fontId="35" fillId="36" borderId="10" xfId="0" applyFont="1" applyFill="1" applyBorder="1" applyAlignment="1" applyProtection="1">
      <alignment vertical="center" wrapText="1"/>
      <protection locked="0"/>
    </xf>
    <xf numFmtId="0" fontId="35" fillId="36" borderId="41" xfId="0" applyFont="1" applyFill="1" applyBorder="1" applyAlignment="1" applyProtection="1">
      <alignment horizontal="left" vertical="center"/>
    </xf>
    <xf numFmtId="0" fontId="35" fillId="36" borderId="42" xfId="0" applyFont="1" applyFill="1" applyBorder="1" applyAlignment="1" applyProtection="1">
      <alignment horizontal="left" vertical="center"/>
    </xf>
    <xf numFmtId="3" fontId="35" fillId="36" borderId="42" xfId="24" applyNumberFormat="1" applyFont="1" applyFill="1" applyBorder="1" applyAlignment="1" applyProtection="1">
      <alignment horizontal="right" vertical="center" wrapText="1"/>
    </xf>
    <xf numFmtId="0" fontId="34" fillId="36" borderId="20" xfId="0" applyFont="1" applyFill="1" applyBorder="1" applyAlignment="1" applyProtection="1">
      <alignment horizontal="center" vertical="center" wrapText="1"/>
      <protection locked="0"/>
    </xf>
    <xf numFmtId="0" fontId="34" fillId="36" borderId="21" xfId="0" applyFont="1" applyFill="1" applyBorder="1" applyAlignment="1" applyProtection="1">
      <alignment horizontal="center" vertical="center" wrapText="1"/>
      <protection locked="0"/>
    </xf>
    <xf numFmtId="3" fontId="35" fillId="35" borderId="28" xfId="0" applyNumberFormat="1" applyFont="1" applyFill="1" applyBorder="1" applyAlignment="1" applyProtection="1">
      <alignment horizontal="right" vertical="center" wrapText="1"/>
    </xf>
    <xf numFmtId="0" fontId="35" fillId="35" borderId="27" xfId="0" applyFont="1" applyFill="1" applyBorder="1" applyAlignment="1" applyProtection="1">
      <alignment horizontal="center" vertical="center"/>
      <protection locked="0"/>
    </xf>
    <xf numFmtId="0" fontId="35" fillId="35" borderId="28" xfId="0" applyFont="1" applyFill="1" applyBorder="1" applyAlignment="1" applyProtection="1">
      <alignment horizontal="center" vertical="center"/>
      <protection locked="0"/>
    </xf>
    <xf numFmtId="0" fontId="34" fillId="35" borderId="20" xfId="0" applyFont="1" applyFill="1" applyBorder="1" applyAlignment="1" applyProtection="1">
      <alignment horizontal="center" vertical="center"/>
      <protection locked="0"/>
    </xf>
    <xf numFmtId="0" fontId="34" fillId="35" borderId="21" xfId="0" applyFont="1" applyFill="1" applyBorder="1" applyAlignment="1" applyProtection="1">
      <alignment horizontal="center" vertical="center"/>
      <protection locked="0"/>
    </xf>
    <xf numFmtId="3" fontId="34" fillId="35" borderId="45" xfId="10" applyNumberFormat="1" applyFont="1" applyFill="1" applyBorder="1" applyAlignment="1" applyProtection="1">
      <alignment horizontal="center" vertical="center"/>
    </xf>
    <xf numFmtId="0" fontId="35" fillId="34" borderId="25" xfId="24" applyFont="1" applyFill="1" applyBorder="1" applyAlignment="1" applyProtection="1">
      <alignment horizontal="left" vertical="center"/>
      <protection locked="0"/>
    </xf>
    <xf numFmtId="0" fontId="35" fillId="34" borderId="10" xfId="24" applyFont="1" applyFill="1" applyBorder="1" applyAlignment="1" applyProtection="1">
      <alignment horizontal="left" vertical="center"/>
      <protection locked="0"/>
    </xf>
    <xf numFmtId="0" fontId="35" fillId="34" borderId="25" xfId="0" applyFont="1" applyFill="1" applyBorder="1" applyAlignment="1" applyProtection="1">
      <alignment horizontal="left" vertical="center" wrapText="1"/>
    </xf>
    <xf numFmtId="0" fontId="35" fillId="34" borderId="10" xfId="0" applyFont="1" applyFill="1" applyBorder="1" applyAlignment="1" applyProtection="1">
      <alignment horizontal="left" vertical="center" wrapText="1"/>
    </xf>
    <xf numFmtId="3" fontId="35" fillId="0" borderId="10" xfId="0" applyNumberFormat="1" applyFont="1" applyFill="1" applyBorder="1" applyAlignment="1" applyProtection="1">
      <alignment horizontal="right" vertical="center"/>
    </xf>
    <xf numFmtId="0" fontId="34" fillId="36" borderId="44" xfId="10" applyFont="1" applyFill="1" applyBorder="1" applyAlignment="1" applyProtection="1">
      <alignment vertical="center" wrapText="1"/>
    </xf>
    <xf numFmtId="0" fontId="34" fillId="36" borderId="45" xfId="10" applyFont="1" applyFill="1" applyBorder="1" applyAlignment="1" applyProtection="1">
      <alignment vertical="center" wrapText="1"/>
    </xf>
    <xf numFmtId="0" fontId="35" fillId="35" borderId="41" xfId="0" applyFont="1" applyFill="1" applyBorder="1" applyAlignment="1" applyProtection="1">
      <alignment horizontal="left" vertical="center" wrapText="1"/>
    </xf>
    <xf numFmtId="0" fontId="35" fillId="35" borderId="42" xfId="0" applyFont="1" applyFill="1" applyBorder="1" applyAlignment="1" applyProtection="1">
      <alignment horizontal="left" vertical="center" wrapText="1"/>
    </xf>
    <xf numFmtId="0" fontId="34" fillId="35" borderId="21" xfId="0" applyFont="1" applyFill="1" applyBorder="1" applyAlignment="1" applyProtection="1">
      <alignment horizontal="center" vertical="center"/>
    </xf>
    <xf numFmtId="0" fontId="34" fillId="35" borderId="31" xfId="0" applyFont="1" applyFill="1" applyBorder="1" applyAlignment="1" applyProtection="1">
      <alignment horizontal="center" vertical="center"/>
    </xf>
    <xf numFmtId="0" fontId="34" fillId="35" borderId="26" xfId="0" applyFont="1" applyFill="1" applyBorder="1" applyAlignment="1" applyProtection="1">
      <alignment horizontal="center" vertical="center" textRotation="90" wrapText="1"/>
      <protection locked="0"/>
    </xf>
    <xf numFmtId="0" fontId="34" fillId="36" borderId="45" xfId="10" applyFont="1" applyFill="1" applyBorder="1" applyAlignment="1" applyProtection="1">
      <alignment horizontal="center" vertical="center"/>
    </xf>
    <xf numFmtId="0" fontId="34" fillId="36" borderId="46" xfId="10" applyFont="1" applyFill="1" applyBorder="1" applyAlignment="1" applyProtection="1">
      <alignment horizontal="center" vertical="center"/>
    </xf>
    <xf numFmtId="0" fontId="34" fillId="35" borderId="25" xfId="0" applyFont="1" applyFill="1" applyBorder="1" applyAlignment="1" applyProtection="1">
      <alignment horizontal="center" vertical="center" wrapText="1"/>
      <protection locked="0"/>
    </xf>
    <xf numFmtId="0" fontId="34" fillId="35" borderId="10" xfId="0" applyFont="1" applyFill="1" applyBorder="1" applyAlignment="1" applyProtection="1">
      <alignment horizontal="center" vertical="center" wrapText="1"/>
      <protection locked="0"/>
    </xf>
    <xf numFmtId="0" fontId="34" fillId="35" borderId="11" xfId="44" applyFont="1" applyFill="1" applyBorder="1" applyAlignment="1" applyProtection="1">
      <alignment horizontal="center" vertical="center" textRotation="90" wrapText="1"/>
      <protection locked="0"/>
    </xf>
    <xf numFmtId="0" fontId="34" fillId="35" borderId="13" xfId="44" applyFont="1" applyFill="1" applyBorder="1" applyAlignment="1" applyProtection="1">
      <alignment horizontal="center" vertical="center" textRotation="90" wrapText="1"/>
      <protection locked="0"/>
    </xf>
    <xf numFmtId="0" fontId="34" fillId="35" borderId="14" xfId="44" applyFont="1" applyFill="1" applyBorder="1" applyAlignment="1" applyProtection="1">
      <alignment horizontal="center" vertical="center" textRotation="90" wrapText="1"/>
      <protection locked="0"/>
    </xf>
    <xf numFmtId="0" fontId="34" fillId="35" borderId="16" xfId="44" applyFont="1" applyFill="1" applyBorder="1" applyAlignment="1" applyProtection="1">
      <alignment horizontal="center" vertical="center" textRotation="90" wrapText="1"/>
      <protection locked="0"/>
    </xf>
    <xf numFmtId="0" fontId="35" fillId="35" borderId="41" xfId="0" applyFont="1" applyFill="1" applyBorder="1" applyAlignment="1" applyProtection="1">
      <alignment horizontal="left" vertical="center" wrapText="1" indent="1"/>
    </xf>
    <xf numFmtId="0" fontId="35" fillId="35" borderId="42" xfId="0" applyFont="1" applyFill="1" applyBorder="1" applyAlignment="1" applyProtection="1">
      <alignment horizontal="left" vertical="center" wrapText="1" indent="1"/>
    </xf>
    <xf numFmtId="0" fontId="34" fillId="36" borderId="44" xfId="10" applyFont="1" applyFill="1" applyBorder="1" applyAlignment="1" applyProtection="1">
      <alignment horizontal="left" vertical="center" indent="1"/>
    </xf>
    <xf numFmtId="0" fontId="34" fillId="36" borderId="45" xfId="10" applyFont="1" applyFill="1" applyBorder="1" applyAlignment="1" applyProtection="1">
      <alignment horizontal="left" vertical="center" indent="1"/>
    </xf>
    <xf numFmtId="0" fontId="0" fillId="0" borderId="0" xfId="0" applyProtection="1">
      <protection locked="0"/>
    </xf>
    <xf numFmtId="0" fontId="34" fillId="36" borderId="47" xfId="10" applyFont="1" applyFill="1" applyBorder="1" applyAlignment="1" applyProtection="1">
      <alignment horizontal="center" vertical="center"/>
    </xf>
    <xf numFmtId="0" fontId="34" fillId="36" borderId="48" xfId="10" applyFont="1" applyFill="1" applyBorder="1" applyAlignment="1" applyProtection="1">
      <alignment horizontal="center" vertical="center"/>
    </xf>
    <xf numFmtId="164" fontId="27" fillId="0" borderId="0" xfId="2" applyNumberFormat="1" applyFont="1" applyBorder="1" applyAlignment="1" applyProtection="1">
      <alignment horizontal="center"/>
    </xf>
    <xf numFmtId="0" fontId="35" fillId="33" borderId="25" xfId="24" applyFont="1" applyFill="1" applyBorder="1" applyAlignment="1" applyProtection="1">
      <alignment vertical="center" wrapText="1"/>
      <protection locked="0"/>
    </xf>
    <xf numFmtId="0" fontId="35" fillId="33" borderId="10" xfId="24" applyFont="1" applyFill="1" applyBorder="1" applyAlignment="1" applyProtection="1">
      <alignment vertical="center" wrapText="1"/>
      <protection locked="0"/>
    </xf>
    <xf numFmtId="0" fontId="35" fillId="0" borderId="25" xfId="0" applyFont="1" applyFill="1" applyBorder="1" applyAlignment="1" applyProtection="1">
      <alignment vertical="center" wrapText="1"/>
      <protection locked="0"/>
    </xf>
    <xf numFmtId="0" fontId="35" fillId="0" borderId="10" xfId="0" applyFont="1" applyFill="1" applyBorder="1" applyAlignment="1" applyProtection="1">
      <alignment vertical="center" wrapText="1"/>
      <protection locked="0"/>
    </xf>
    <xf numFmtId="0" fontId="35" fillId="36" borderId="25" xfId="24" applyFont="1" applyFill="1" applyBorder="1" applyAlignment="1" applyProtection="1">
      <alignment vertical="center" wrapText="1"/>
      <protection locked="0"/>
    </xf>
    <xf numFmtId="0" fontId="35" fillId="36" borderId="10" xfId="24" applyFont="1" applyFill="1" applyBorder="1" applyAlignment="1" applyProtection="1">
      <alignment vertical="center" wrapText="1"/>
      <protection locked="0"/>
    </xf>
    <xf numFmtId="0" fontId="34" fillId="35" borderId="33" xfId="44" applyFont="1" applyFill="1" applyBorder="1" applyAlignment="1" applyProtection="1">
      <alignment horizontal="center" vertical="center" textRotation="90"/>
      <protection locked="0"/>
    </xf>
    <xf numFmtId="0" fontId="34" fillId="35" borderId="12" xfId="44" applyFont="1" applyFill="1" applyBorder="1" applyAlignment="1" applyProtection="1">
      <alignment horizontal="center" vertical="center" textRotation="90"/>
      <protection locked="0"/>
    </xf>
    <xf numFmtId="0" fontId="34" fillId="35" borderId="13" xfId="44" applyFont="1" applyFill="1" applyBorder="1" applyAlignment="1" applyProtection="1">
      <alignment horizontal="center" vertical="center" textRotation="90"/>
      <protection locked="0"/>
    </xf>
    <xf numFmtId="0" fontId="34" fillId="35" borderId="34" xfId="44" applyFont="1" applyFill="1" applyBorder="1" applyAlignment="1" applyProtection="1">
      <alignment horizontal="center" vertical="center" textRotation="90"/>
      <protection locked="0"/>
    </xf>
    <xf numFmtId="0" fontId="34" fillId="35" borderId="15" xfId="44" applyFont="1" applyFill="1" applyBorder="1" applyAlignment="1" applyProtection="1">
      <alignment horizontal="center" vertical="center" textRotation="90"/>
      <protection locked="0"/>
    </xf>
    <xf numFmtId="0" fontId="34" fillId="35" borderId="16" xfId="44" applyFont="1" applyFill="1" applyBorder="1" applyAlignment="1" applyProtection="1">
      <alignment horizontal="center" vertical="center" textRotation="90"/>
      <protection locked="0"/>
    </xf>
    <xf numFmtId="0" fontId="34" fillId="35" borderId="20" xfId="0" applyFont="1" applyFill="1" applyBorder="1" applyAlignment="1" applyProtection="1">
      <alignment horizontal="center"/>
    </xf>
    <xf numFmtId="0" fontId="34" fillId="35" borderId="21" xfId="0" applyFont="1" applyFill="1" applyBorder="1" applyAlignment="1" applyProtection="1">
      <alignment horizontal="center"/>
    </xf>
    <xf numFmtId="0" fontId="34" fillId="35" borderId="31" xfId="0" applyFont="1" applyFill="1" applyBorder="1" applyAlignment="1" applyProtection="1">
      <alignment horizontal="center"/>
    </xf>
    <xf numFmtId="0" fontId="34" fillId="35" borderId="35" xfId="44" applyFont="1" applyFill="1" applyBorder="1" applyAlignment="1" applyProtection="1">
      <alignment horizontal="center" vertical="center" textRotation="90" wrapText="1"/>
      <protection locked="0"/>
    </xf>
    <xf numFmtId="0" fontId="34" fillId="35" borderId="36" xfId="44" applyFont="1" applyFill="1" applyBorder="1" applyAlignment="1" applyProtection="1">
      <alignment horizontal="center" vertical="center" textRotation="90" wrapText="1"/>
      <protection locked="0"/>
    </xf>
    <xf numFmtId="0" fontId="35" fillId="35" borderId="10" xfId="43" applyFont="1" applyFill="1" applyBorder="1" applyAlignment="1" applyProtection="1">
      <alignment horizontal="right" vertical="center"/>
    </xf>
    <xf numFmtId="0" fontId="34" fillId="35" borderId="10" xfId="44" applyFont="1" applyFill="1" applyBorder="1" applyAlignment="1" applyProtection="1">
      <alignment horizontal="center" vertical="center" wrapText="1"/>
      <protection locked="0"/>
    </xf>
    <xf numFmtId="0" fontId="35" fillId="35" borderId="42" xfId="43" applyFont="1" applyFill="1" applyBorder="1" applyAlignment="1" applyProtection="1">
      <alignment horizontal="right" vertical="center"/>
    </xf>
    <xf numFmtId="0" fontId="35" fillId="35" borderId="43" xfId="43" applyFont="1" applyFill="1" applyBorder="1" applyAlignment="1" applyProtection="1">
      <alignment horizontal="right" vertical="center"/>
    </xf>
    <xf numFmtId="0" fontId="34" fillId="36" borderId="49" xfId="10" applyFont="1" applyFill="1" applyBorder="1" applyAlignment="1" applyProtection="1">
      <alignment horizontal="center" vertical="center"/>
    </xf>
    <xf numFmtId="0" fontId="26" fillId="35" borderId="0" xfId="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34" fillId="35" borderId="32" xfId="44" applyFont="1" applyFill="1" applyBorder="1" applyAlignment="1" applyProtection="1">
      <alignment horizontal="center" vertical="center"/>
      <protection locked="0"/>
    </xf>
    <xf numFmtId="0" fontId="35" fillId="34" borderId="32" xfId="43" applyFont="1" applyFill="1" applyBorder="1" applyAlignment="1" applyProtection="1">
      <alignment horizontal="right" vertical="center"/>
    </xf>
    <xf numFmtId="0" fontId="35" fillId="35" borderId="32" xfId="43" applyFont="1" applyFill="1" applyBorder="1" applyAlignment="1" applyProtection="1">
      <alignment horizontal="right" vertical="center"/>
    </xf>
    <xf numFmtId="0" fontId="35" fillId="34" borderId="25" xfId="24" applyFont="1" applyFill="1" applyBorder="1" applyAlignment="1" applyProtection="1">
      <alignment horizontal="left" vertical="center" wrapText="1"/>
      <protection locked="0"/>
    </xf>
    <xf numFmtId="0" fontId="35" fillId="34" borderId="10" xfId="24" applyFont="1" applyFill="1" applyBorder="1" applyAlignment="1" applyProtection="1">
      <alignment horizontal="left" vertical="center" wrapText="1"/>
      <protection locked="0"/>
    </xf>
    <xf numFmtId="0" fontId="33" fillId="35" borderId="21" xfId="0" applyFont="1" applyFill="1" applyBorder="1" applyAlignment="1" applyProtection="1">
      <alignment horizontal="center" vertical="center" wrapText="1"/>
    </xf>
    <xf numFmtId="0" fontId="33" fillId="35" borderId="31" xfId="0" applyFont="1" applyFill="1" applyBorder="1" applyAlignment="1" applyProtection="1">
      <alignment horizontal="center" vertical="center" wrapText="1"/>
    </xf>
    <xf numFmtId="0" fontId="35" fillId="0" borderId="41" xfId="0" applyFont="1" applyFill="1" applyBorder="1" applyAlignment="1" applyProtection="1">
      <alignment horizontal="left" vertical="center" wrapText="1"/>
      <protection locked="0"/>
    </xf>
    <xf numFmtId="0" fontId="35" fillId="0" borderId="42" xfId="0" applyFont="1" applyFill="1" applyBorder="1" applyAlignment="1" applyProtection="1">
      <alignment horizontal="left" vertical="center" wrapText="1"/>
      <protection locked="0"/>
    </xf>
    <xf numFmtId="3" fontId="35" fillId="0" borderId="42" xfId="0" applyNumberFormat="1" applyFont="1" applyBorder="1" applyAlignment="1" applyProtection="1">
      <alignment horizontal="right" vertical="center" wrapText="1"/>
    </xf>
    <xf numFmtId="3" fontId="35" fillId="0" borderId="43" xfId="0" applyNumberFormat="1" applyFont="1" applyBorder="1" applyAlignment="1" applyProtection="1">
      <alignment horizontal="right" vertical="center" wrapText="1"/>
    </xf>
    <xf numFmtId="3" fontId="34" fillId="34" borderId="45" xfId="0" applyNumberFormat="1" applyFont="1" applyFill="1" applyBorder="1" applyAlignment="1" applyProtection="1">
      <alignment horizontal="center" vertical="center"/>
    </xf>
    <xf numFmtId="0" fontId="34" fillId="34" borderId="44" xfId="24" applyFont="1" applyFill="1" applyBorder="1" applyAlignment="1" applyProtection="1">
      <alignment horizontal="center" vertical="center" wrapText="1"/>
      <protection locked="0"/>
    </xf>
    <xf numFmtId="0" fontId="34" fillId="34" borderId="45" xfId="24" applyFont="1" applyFill="1" applyBorder="1" applyAlignment="1" applyProtection="1">
      <alignment horizontal="center" vertical="center" wrapText="1"/>
      <protection locked="0"/>
    </xf>
    <xf numFmtId="0" fontId="35" fillId="36" borderId="25" xfId="24" applyFont="1" applyFill="1" applyBorder="1" applyAlignment="1" applyProtection="1">
      <alignment horizontal="left" vertical="center" wrapText="1"/>
    </xf>
    <xf numFmtId="0" fontId="35" fillId="36" borderId="10" xfId="24" applyFont="1" applyFill="1" applyBorder="1" applyAlignment="1" applyProtection="1">
      <alignment horizontal="left" vertical="center" wrapText="1"/>
    </xf>
    <xf numFmtId="0" fontId="35" fillId="0" borderId="25"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3" fontId="34" fillId="34" borderId="46" xfId="0" applyNumberFormat="1" applyFont="1" applyFill="1" applyBorder="1" applyAlignment="1" applyProtection="1">
      <alignment horizontal="center" vertical="center"/>
    </xf>
    <xf numFmtId="3" fontId="34" fillId="36" borderId="45" xfId="0" applyNumberFormat="1" applyFont="1" applyFill="1" applyBorder="1" applyAlignment="1" applyProtection="1">
      <alignment horizontal="center" vertical="center"/>
    </xf>
    <xf numFmtId="3" fontId="34" fillId="36" borderId="46" xfId="0" applyNumberFormat="1" applyFont="1" applyFill="1" applyBorder="1" applyAlignment="1" applyProtection="1">
      <alignment horizontal="center" vertical="center"/>
    </xf>
    <xf numFmtId="3" fontId="35" fillId="36" borderId="10" xfId="24" applyNumberFormat="1" applyFont="1" applyFill="1" applyBorder="1" applyAlignment="1" applyProtection="1">
      <alignment horizontal="right" vertical="center"/>
    </xf>
    <xf numFmtId="0" fontId="34" fillId="36" borderId="44" xfId="0" applyFont="1" applyFill="1" applyBorder="1" applyAlignment="1" applyProtection="1">
      <alignment horizontal="center" vertical="center"/>
    </xf>
    <xf numFmtId="0" fontId="34" fillId="36" borderId="45" xfId="0" applyFont="1" applyFill="1" applyBorder="1" applyAlignment="1" applyProtection="1">
      <alignment horizontal="center" vertical="center"/>
    </xf>
    <xf numFmtId="0" fontId="34" fillId="36" borderId="31" xfId="0" applyFont="1" applyFill="1" applyBorder="1" applyAlignment="1" applyProtection="1">
      <alignment horizontal="center" vertical="center"/>
      <protection locked="0"/>
    </xf>
    <xf numFmtId="0" fontId="35" fillId="0" borderId="25" xfId="0" applyFont="1" applyFill="1" applyBorder="1" applyAlignment="1" applyProtection="1">
      <alignment horizontal="left" vertical="center" indent="1"/>
      <protection locked="0"/>
    </xf>
    <xf numFmtId="0" fontId="35" fillId="0" borderId="10" xfId="0" applyFont="1" applyFill="1" applyBorder="1" applyAlignment="1" applyProtection="1">
      <alignment horizontal="left" vertical="center" indent="1"/>
      <protection locked="0"/>
    </xf>
    <xf numFmtId="3" fontId="35" fillId="0" borderId="32" xfId="0" applyNumberFormat="1" applyFont="1" applyBorder="1" applyAlignment="1" applyProtection="1">
      <alignment horizontal="right" vertical="center"/>
    </xf>
    <xf numFmtId="0" fontId="35" fillId="36" borderId="25" xfId="24" applyFont="1" applyFill="1" applyBorder="1" applyAlignment="1" applyProtection="1">
      <alignment horizontal="left" vertical="center" indent="1"/>
      <protection locked="0"/>
    </xf>
    <xf numFmtId="0" fontId="35" fillId="36" borderId="10" xfId="24" applyFont="1" applyFill="1" applyBorder="1" applyAlignment="1" applyProtection="1">
      <alignment horizontal="left" vertical="center" indent="1"/>
      <protection locked="0"/>
    </xf>
    <xf numFmtId="3" fontId="35" fillId="0" borderId="10" xfId="24" applyNumberFormat="1" applyFont="1" applyFill="1" applyBorder="1" applyAlignment="1" applyProtection="1">
      <alignment horizontal="right" vertical="center"/>
    </xf>
    <xf numFmtId="0" fontId="34" fillId="36" borderId="44" xfId="10" applyFont="1" applyFill="1" applyBorder="1" applyAlignment="1" applyProtection="1">
      <alignment horizontal="center" vertical="center"/>
      <protection locked="0"/>
    </xf>
    <xf numFmtId="0" fontId="34" fillId="36" borderId="45" xfId="10" applyFont="1" applyFill="1" applyBorder="1" applyAlignment="1" applyProtection="1">
      <alignment horizontal="center" vertical="center"/>
      <protection locked="0"/>
    </xf>
    <xf numFmtId="0" fontId="34" fillId="33" borderId="2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protection locked="0"/>
    </xf>
    <xf numFmtId="0" fontId="34" fillId="33" borderId="25" xfId="0" applyFont="1" applyFill="1" applyBorder="1" applyAlignment="1" applyProtection="1">
      <alignment horizontal="center" vertical="center"/>
      <protection locked="0"/>
    </xf>
    <xf numFmtId="0" fontId="34" fillId="33" borderId="10" xfId="0" applyFont="1" applyFill="1" applyBorder="1" applyAlignment="1" applyProtection="1">
      <alignment horizontal="center" vertical="center"/>
      <protection locked="0"/>
    </xf>
    <xf numFmtId="0" fontId="34" fillId="33" borderId="21" xfId="0" applyFont="1" applyFill="1" applyBorder="1" applyAlignment="1" applyProtection="1">
      <alignment horizontal="center" vertical="center"/>
    </xf>
    <xf numFmtId="0" fontId="34" fillId="33" borderId="31" xfId="0" applyFont="1" applyFill="1" applyBorder="1" applyAlignment="1" applyProtection="1">
      <alignment horizontal="center" vertical="center"/>
    </xf>
    <xf numFmtId="0" fontId="34" fillId="33" borderId="10" xfId="0" applyFont="1" applyFill="1" applyBorder="1" applyAlignment="1" applyProtection="1">
      <alignment horizontal="center" vertical="center" wrapText="1"/>
      <protection locked="0"/>
    </xf>
    <xf numFmtId="0" fontId="34" fillId="33" borderId="32" xfId="0" applyFont="1" applyFill="1" applyBorder="1" applyAlignment="1" applyProtection="1">
      <alignment horizontal="center" vertical="center" wrapText="1"/>
      <protection locked="0"/>
    </xf>
    <xf numFmtId="0" fontId="35" fillId="0" borderId="41" xfId="0" applyFont="1" applyFill="1" applyBorder="1" applyAlignment="1" applyProtection="1">
      <alignment horizontal="left" vertical="center" indent="1"/>
      <protection locked="0"/>
    </xf>
    <xf numFmtId="0" fontId="35" fillId="0" borderId="42" xfId="0" applyFont="1" applyFill="1" applyBorder="1" applyAlignment="1" applyProtection="1">
      <alignment horizontal="left" vertical="center" indent="1"/>
      <protection locked="0"/>
    </xf>
    <xf numFmtId="3" fontId="34" fillId="33" borderId="45" xfId="10" applyNumberFormat="1" applyFont="1" applyFill="1" applyBorder="1" applyAlignment="1" applyProtection="1">
      <alignment horizontal="center" vertical="center"/>
    </xf>
    <xf numFmtId="3" fontId="34" fillId="33" borderId="46" xfId="10" applyNumberFormat="1" applyFont="1" applyFill="1" applyBorder="1" applyAlignment="1" applyProtection="1">
      <alignment horizontal="center" vertical="center"/>
    </xf>
    <xf numFmtId="3" fontId="35" fillId="0" borderId="42" xfId="24" applyNumberFormat="1" applyFont="1" applyFill="1" applyBorder="1" applyAlignment="1" applyProtection="1">
      <alignment horizontal="right" vertical="center"/>
    </xf>
    <xf numFmtId="0" fontId="34" fillId="33" borderId="44" xfId="10" applyFont="1" applyFill="1" applyBorder="1" applyAlignment="1" applyProtection="1">
      <alignment horizontal="center" vertical="center"/>
      <protection locked="0"/>
    </xf>
    <xf numFmtId="0" fontId="34" fillId="33" borderId="45" xfId="10" applyFont="1" applyFill="1" applyBorder="1" applyAlignment="1" applyProtection="1">
      <alignment horizontal="center" vertical="center"/>
      <protection locked="0"/>
    </xf>
    <xf numFmtId="0" fontId="35" fillId="0" borderId="41" xfId="24" applyFont="1" applyFill="1" applyBorder="1" applyAlignment="1" applyProtection="1">
      <alignment horizontal="left" vertical="center" indent="1"/>
      <protection locked="0"/>
    </xf>
    <xf numFmtId="0" fontId="35" fillId="0" borderId="42" xfId="24" applyFont="1" applyFill="1" applyBorder="1" applyAlignment="1" applyProtection="1">
      <alignment horizontal="left" vertical="center" indent="1"/>
      <protection locked="0"/>
    </xf>
    <xf numFmtId="0" fontId="35" fillId="33" borderId="41" xfId="24" applyFont="1" applyFill="1" applyBorder="1" applyAlignment="1" applyProtection="1">
      <alignment vertical="center" wrapText="1"/>
      <protection locked="0"/>
    </xf>
    <xf numFmtId="0" fontId="35" fillId="33" borderId="42" xfId="24" applyFont="1" applyFill="1" applyBorder="1" applyAlignment="1" applyProtection="1">
      <alignment vertical="center" wrapText="1"/>
      <protection locked="0"/>
    </xf>
    <xf numFmtId="0" fontId="34" fillId="35" borderId="44" xfId="10" applyFont="1" applyFill="1" applyBorder="1" applyAlignment="1" applyProtection="1">
      <alignment horizontal="center" vertical="center" wrapText="1"/>
      <protection locked="0"/>
    </xf>
    <xf numFmtId="0" fontId="34" fillId="35" borderId="45" xfId="10" applyFont="1" applyFill="1" applyBorder="1" applyAlignment="1" applyProtection="1">
      <alignment horizontal="center" vertical="center" wrapText="1"/>
      <protection locked="0"/>
    </xf>
    <xf numFmtId="3" fontId="34" fillId="35" borderId="46" xfId="10" applyNumberFormat="1" applyFont="1" applyFill="1" applyBorder="1" applyAlignment="1" applyProtection="1">
      <alignment horizontal="center" vertical="center"/>
    </xf>
    <xf numFmtId="0" fontId="34" fillId="36" borderId="44" xfId="10" applyFont="1" applyFill="1" applyBorder="1" applyAlignment="1" applyProtection="1">
      <alignment horizontal="left" vertical="center"/>
      <protection locked="0"/>
    </xf>
    <xf numFmtId="0" fontId="34" fillId="36" borderId="45" xfId="10" applyFont="1" applyFill="1" applyBorder="1" applyAlignment="1" applyProtection="1">
      <alignment horizontal="left" vertical="center"/>
      <protection locked="0"/>
    </xf>
    <xf numFmtId="0" fontId="34" fillId="35" borderId="22" xfId="0" applyFont="1" applyFill="1" applyBorder="1" applyAlignment="1" applyProtection="1">
      <alignment horizontal="center" vertical="center" wrapText="1"/>
      <protection locked="0"/>
    </xf>
    <xf numFmtId="0" fontId="34" fillId="35" borderId="23" xfId="0" applyFont="1" applyFill="1" applyBorder="1" applyAlignment="1" applyProtection="1">
      <alignment horizontal="center" vertical="center" wrapText="1"/>
      <protection locked="0"/>
    </xf>
    <xf numFmtId="0" fontId="34" fillId="35" borderId="24" xfId="0" applyFont="1" applyFill="1" applyBorder="1" applyAlignment="1" applyProtection="1">
      <alignment horizontal="center" vertical="center" wrapText="1"/>
      <protection locked="0"/>
    </xf>
    <xf numFmtId="3" fontId="35" fillId="35" borderId="29" xfId="0" applyNumberFormat="1" applyFont="1" applyFill="1" applyBorder="1" applyAlignment="1" applyProtection="1">
      <alignment horizontal="right" vertical="center" wrapText="1"/>
    </xf>
    <xf numFmtId="3" fontId="35" fillId="35" borderId="37" xfId="0" applyNumberFormat="1" applyFont="1" applyFill="1" applyBorder="1" applyAlignment="1" applyProtection="1">
      <alignment horizontal="right" vertical="center" wrapText="1"/>
    </xf>
    <xf numFmtId="3" fontId="35" fillId="35" borderId="30" xfId="0" applyNumberFormat="1" applyFont="1" applyFill="1" applyBorder="1" applyAlignment="1" applyProtection="1">
      <alignment horizontal="right" vertical="center" wrapText="1"/>
    </xf>
    <xf numFmtId="0" fontId="35" fillId="34" borderId="41" xfId="0" applyFont="1" applyFill="1" applyBorder="1" applyAlignment="1" applyProtection="1">
      <alignment horizontal="left" vertical="center" wrapText="1"/>
      <protection locked="0"/>
    </xf>
    <xf numFmtId="0" fontId="35" fillId="34" borderId="42" xfId="0" applyFont="1" applyFill="1" applyBorder="1" applyAlignment="1" applyProtection="1">
      <alignment horizontal="left" vertical="center" wrapText="1"/>
      <protection locked="0"/>
    </xf>
    <xf numFmtId="0" fontId="34" fillId="36" borderId="21" xfId="0" applyFont="1" applyFill="1" applyBorder="1" applyAlignment="1" applyProtection="1">
      <alignment horizontal="center" vertical="center" textRotation="90" wrapText="1"/>
      <protection locked="0"/>
    </xf>
    <xf numFmtId="0" fontId="34" fillId="36" borderId="31" xfId="0" applyFont="1" applyFill="1" applyBorder="1" applyAlignment="1" applyProtection="1">
      <alignment horizontal="center" vertical="center" textRotation="90" wrapText="1"/>
      <protection locked="0"/>
    </xf>
    <xf numFmtId="3" fontId="35" fillId="36" borderId="10" xfId="24" applyNumberFormat="1" applyFont="1" applyFill="1" applyBorder="1" applyAlignment="1" applyProtection="1">
      <alignment horizontal="right" vertical="center" wrapText="1"/>
    </xf>
    <xf numFmtId="3" fontId="35" fillId="36" borderId="32" xfId="24" applyNumberFormat="1" applyFont="1" applyFill="1" applyBorder="1" applyAlignment="1" applyProtection="1">
      <alignment horizontal="right" vertical="center" wrapText="1"/>
    </xf>
  </cellXfs>
  <cellStyles count="47">
    <cellStyle name="20% - akcent 1 2" xfId="35"/>
    <cellStyle name="20% - akcent 2 2" xfId="36"/>
    <cellStyle name="20% — akcent 3" xfId="24" builtinId="38"/>
    <cellStyle name="20% - akcent 3 2" xfId="37"/>
    <cellStyle name="20% - akcent 4 2" xfId="38"/>
    <cellStyle name="20% — akcent 5" xfId="28" builtinId="46" customBuiltin="1"/>
    <cellStyle name="20% — akcent 6" xfId="32" builtinId="50" customBuiltin="1"/>
    <cellStyle name="40% — akcent 1" xfId="18" builtinId="31" customBuiltin="1"/>
    <cellStyle name="40% — akcent 2" xfId="21" builtinId="35" customBuiltin="1"/>
    <cellStyle name="40% - akcent 3 2" xfId="39"/>
    <cellStyle name="40% — akcent 4" xfId="26" builtinId="43" customBuiltin="1"/>
    <cellStyle name="40% — akcent 5" xfId="29" builtinId="47" customBuiltin="1"/>
    <cellStyle name="40% — akcent 6" xfId="33" builtinId="51" customBuiltin="1"/>
    <cellStyle name="60% — akcent 1" xfId="19" builtinId="32" customBuiltin="1"/>
    <cellStyle name="60% — akcent 2" xfId="22" builtinId="36" customBuiltin="1"/>
    <cellStyle name="60% - akcent 3 2" xfId="40"/>
    <cellStyle name="60% - akcent 4 2" xfId="41"/>
    <cellStyle name="60% — akcent 5" xfId="30" builtinId="48" customBuiltin="1"/>
    <cellStyle name="60% - akcent 6 2" xfId="42"/>
    <cellStyle name="Akcent 1" xfId="17" builtinId="29" customBuiltin="1"/>
    <cellStyle name="Akcent 2" xfId="20" builtinId="33" customBuiltin="1"/>
    <cellStyle name="Akcent 3" xfId="23" builtinId="37" customBuiltin="1"/>
    <cellStyle name="Akcent 4" xfId="25" builtinId="41" customBuiltin="1"/>
    <cellStyle name="Akcent 5" xfId="27" builtinId="45" customBuiltin="1"/>
    <cellStyle name="Akcent 6" xfId="31" builtinId="49" customBuiltin="1"/>
    <cellStyle name="Dane wejściowe" xfId="9" builtinId="20" customBuiltin="1"/>
    <cellStyle name="Dane wyjściowe" xfId="10" builtinId="21" customBuiltin="1"/>
    <cellStyle name="Dobry" xfId="6" builtinId="26" customBuiltin="1"/>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3"/>
    <cellStyle name="Normalny 3" xfId="34"/>
    <cellStyle name="Normalny 4" xfId="45"/>
    <cellStyle name="Obliczenia" xfId="11" builtinId="22" customBuiltin="1"/>
    <cellStyle name="Procentowy" xfId="46" builtinId="5"/>
    <cellStyle name="Suma" xfId="16" builtinId="25" customBuiltin="1"/>
    <cellStyle name="Tekst objaśnienia" xfId="15" builtinId="53" customBuiltin="1"/>
    <cellStyle name="Tekst ostrzeżenia" xfId="14" builtinId="11" customBuiltin="1"/>
    <cellStyle name="Tytuł" xfId="1" builtinId="15" customBuiltin="1"/>
    <cellStyle name="Uwaga 2" xfId="44"/>
    <cellStyle name="Zły" xfId="7" builtinId="27" customBuiltin="1"/>
  </cellStyles>
  <dxfs count="1">
    <dxf>
      <font>
        <b val="0"/>
        <i val="0"/>
        <color theme="1" tint="0.34998626667073579"/>
      </font>
      <border>
        <left style="thin">
          <color auto="1"/>
        </left>
        <right style="thin">
          <color auto="1"/>
        </right>
        <top style="thin">
          <color auto="1"/>
        </top>
        <bottom style="thin">
          <color auto="1"/>
        </bottom>
      </border>
    </dxf>
  </dxfs>
  <tableStyles count="1" defaultTableStyle="TableStyleMedium2" defaultPivotStyle="PivotStyleLight16">
    <tableStyle name="Styl tabeli 1" pivot="0" count="1">
      <tableStyleElement type="wholeTable" dxfId="0"/>
    </tableStyle>
  </tableStyles>
  <colors>
    <mruColors>
      <color rgb="FFE8E8E8"/>
      <color rgb="FFF9F9F9"/>
      <color rgb="FFFDB714"/>
      <color rgb="FFE09B02"/>
      <color rgb="FFFDC039"/>
      <color rgb="FFF6B238"/>
      <color rgb="FFF8AC02"/>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0"/>
          <c:order val="0"/>
          <c:tx>
            <c:strRef>
              <c:f>'Meldunek tygodniowy'!$C$54</c:f>
              <c:strCache>
                <c:ptCount val="1"/>
                <c:pt idx="0">
                  <c:v>ROSJA</c:v>
                </c:pt>
              </c:strCache>
            </c:strRef>
          </c:tx>
          <c:spPr>
            <a:solidFill>
              <a:srgbClr val="FF0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tygodniowy'!$G$54:$R$54</c:f>
              <c:numCache>
                <c:formatCode>General</c:formatCode>
                <c:ptCount val="12"/>
                <c:pt idx="0">
                  <c:v>92</c:v>
                </c:pt>
                <c:pt idx="2">
                  <c:v>283</c:v>
                </c:pt>
                <c:pt idx="4">
                  <c:v>51</c:v>
                </c:pt>
                <c:pt idx="6">
                  <c:v>123</c:v>
                </c:pt>
                <c:pt idx="8">
                  <c:v>16</c:v>
                </c:pt>
                <c:pt idx="10">
                  <c:v>56</c:v>
                </c:pt>
              </c:numCache>
            </c:numRef>
          </c:val>
        </c:ser>
        <c:ser>
          <c:idx val="1"/>
          <c:order val="1"/>
          <c:tx>
            <c:strRef>
              <c:f>'Meldunek tygodniowy'!$C$55</c:f>
              <c:strCache>
                <c:ptCount val="1"/>
                <c:pt idx="0">
                  <c:v>UKRAINA</c:v>
                </c:pt>
              </c:strCache>
            </c:strRef>
          </c:tx>
          <c:spPr>
            <a:solidFill>
              <a:srgbClr val="FFC00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tygodniowy'!$G$55:$R$55</c:f>
              <c:numCache>
                <c:formatCode>General</c:formatCode>
                <c:ptCount val="12"/>
                <c:pt idx="0">
                  <c:v>25</c:v>
                </c:pt>
                <c:pt idx="2">
                  <c:v>30</c:v>
                </c:pt>
                <c:pt idx="4">
                  <c:v>27</c:v>
                </c:pt>
                <c:pt idx="6">
                  <c:v>45</c:v>
                </c:pt>
                <c:pt idx="8">
                  <c:v>1</c:v>
                </c:pt>
                <c:pt idx="10">
                  <c:v>1</c:v>
                </c:pt>
              </c:numCache>
            </c:numRef>
          </c:val>
        </c:ser>
        <c:ser>
          <c:idx val="2"/>
          <c:order val="2"/>
          <c:tx>
            <c:strRef>
              <c:f>'Meldunek tygodniowy'!$C$56</c:f>
              <c:strCache>
                <c:ptCount val="1"/>
                <c:pt idx="0">
                  <c:v>TADŻYKISTAN</c:v>
                </c:pt>
              </c:strCache>
            </c:strRef>
          </c:tx>
          <c:spPr>
            <a:solidFill>
              <a:srgbClr val="00B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tygodniowy'!$G$56:$R$56</c:f>
              <c:numCache>
                <c:formatCode>General</c:formatCode>
                <c:ptCount val="12"/>
                <c:pt idx="0">
                  <c:v>3</c:v>
                </c:pt>
                <c:pt idx="2">
                  <c:v>3</c:v>
                </c:pt>
                <c:pt idx="4">
                  <c:v>12</c:v>
                </c:pt>
                <c:pt idx="6">
                  <c:v>34</c:v>
                </c:pt>
                <c:pt idx="8">
                  <c:v>1</c:v>
                </c:pt>
                <c:pt idx="10">
                  <c:v>4</c:v>
                </c:pt>
              </c:numCache>
            </c:numRef>
          </c:val>
        </c:ser>
        <c:ser>
          <c:idx val="3"/>
          <c:order val="3"/>
          <c:tx>
            <c:strRef>
              <c:f>'Meldunek tygodniowy'!$C$57</c:f>
              <c:strCache>
                <c:ptCount val="1"/>
                <c:pt idx="0">
                  <c:v>ARMENIA</c:v>
                </c:pt>
              </c:strCache>
            </c:strRef>
          </c:tx>
          <c:spPr>
            <a:solidFill>
              <a:srgbClr val="92D05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tygodniowy'!$G$57:$R$57</c:f>
              <c:numCache>
                <c:formatCode>General</c:formatCode>
                <c:ptCount val="12"/>
                <c:pt idx="0">
                  <c:v>4</c:v>
                </c:pt>
                <c:pt idx="2">
                  <c:v>10</c:v>
                </c:pt>
                <c:pt idx="4">
                  <c:v>2</c:v>
                </c:pt>
                <c:pt idx="6">
                  <c:v>2</c:v>
                </c:pt>
                <c:pt idx="8">
                  <c:v>0</c:v>
                </c:pt>
                <c:pt idx="10">
                  <c:v>0</c:v>
                </c:pt>
              </c:numCache>
            </c:numRef>
          </c:val>
        </c:ser>
        <c:ser>
          <c:idx val="5"/>
          <c:order val="4"/>
          <c:tx>
            <c:strRef>
              <c:f>'Meldunek tygodniowy'!$C$58</c:f>
              <c:strCache>
                <c:ptCount val="1"/>
                <c:pt idx="0">
                  <c:v>BIAŁORUŚ</c:v>
                </c:pt>
              </c:strCache>
            </c:strRef>
          </c:tx>
          <c:spPr>
            <a:solidFill>
              <a:srgbClr val="0070C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'Meldunek tygodniowy'!$G$58:$R$58</c:f>
              <c:numCache>
                <c:formatCode>General</c:formatCode>
                <c:ptCount val="12"/>
                <c:pt idx="0">
                  <c:v>4</c:v>
                </c:pt>
                <c:pt idx="2">
                  <c:v>9</c:v>
                </c:pt>
                <c:pt idx="4">
                  <c:v>2</c:v>
                </c:pt>
                <c:pt idx="6">
                  <c:v>2</c:v>
                </c:pt>
                <c:pt idx="8">
                  <c:v>0</c:v>
                </c:pt>
                <c:pt idx="10">
                  <c:v>0</c:v>
                </c:pt>
              </c:numCache>
            </c:numRef>
          </c:val>
        </c:ser>
        <c:ser>
          <c:idx val="4"/>
          <c:order val="5"/>
          <c:tx>
            <c:strRef>
              <c:f>'Meldunek tygodniowy'!$C$59</c:f>
              <c:strCache>
                <c:ptCount val="1"/>
                <c:pt idx="0">
                  <c:v>Pozostałe</c:v>
                </c:pt>
              </c:strCache>
            </c:strRef>
          </c:tx>
          <c:spPr>
            <a:solidFill>
              <a:srgbClr val="002060"/>
            </a:solidFill>
            <a:ln>
              <a:solidFill>
                <a:sysClr val="windowText" lastClr="000000"/>
              </a:solidFill>
            </a:ln>
          </c:spPr>
          <c:invertIfNegative val="0"/>
          <c:dLbls>
            <c:dLbl>
              <c:idx val="11"/>
              <c:showLegendKey val="0"/>
              <c:showVal val="1"/>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('Meldunek tygodniowy'!$G$52:$J$53,'Meldunek tygodniowy'!$K$52:$N$53,'Meldunek tygodniowy'!$O$52:$R$53)</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tygodniowy'!$G$59:$R$59</c:f>
              <c:numCache>
                <c:formatCode>General</c:formatCode>
                <c:ptCount val="12"/>
                <c:pt idx="0">
                  <c:v>57</c:v>
                </c:pt>
                <c:pt idx="2">
                  <c:v>74</c:v>
                </c:pt>
                <c:pt idx="4">
                  <c:v>15</c:v>
                </c:pt>
                <c:pt idx="6">
                  <c:v>15</c:v>
                </c:pt>
                <c:pt idx="8">
                  <c:v>1</c:v>
                </c:pt>
                <c:pt idx="10">
                  <c:v>3</c:v>
                </c:pt>
              </c:numCache>
            </c:numRef>
          </c:val>
        </c:ser>
        <c:dLbls>
          <c:showLegendKey val="0"/>
          <c:showVal val="0"/>
          <c:showCatName val="0"/>
          <c:showSerName val="0"/>
          <c:showPercent val="0"/>
          <c:showBubbleSize val="0"/>
        </c:dLbls>
        <c:gapWidth val="55"/>
        <c:gapDepth val="55"/>
        <c:shape val="box"/>
        <c:axId val="472720840"/>
        <c:axId val="472721624"/>
        <c:axId val="0"/>
      </c:bar3DChart>
      <c:catAx>
        <c:axId val="472720840"/>
        <c:scaling>
          <c:orientation val="minMax"/>
        </c:scaling>
        <c:delete val="0"/>
        <c:axPos val="b"/>
        <c:numFmt formatCode="General" sourceLinked="1"/>
        <c:majorTickMark val="none"/>
        <c:minorTickMark val="none"/>
        <c:tickLblPos val="nextTo"/>
        <c:txPr>
          <a:bodyPr rot="0" vert="horz"/>
          <a:lstStyle/>
          <a:p>
            <a:pPr algn="ctr">
              <a:defRPr/>
            </a:pPr>
            <a:endParaRPr lang="pl-PL"/>
          </a:p>
        </c:txPr>
        <c:crossAx val="472721624"/>
        <c:crosses val="autoZero"/>
        <c:auto val="1"/>
        <c:lblAlgn val="ctr"/>
        <c:lblOffset val="100"/>
        <c:noMultiLvlLbl val="0"/>
      </c:catAx>
      <c:valAx>
        <c:axId val="472721624"/>
        <c:scaling>
          <c:orientation val="minMax"/>
        </c:scaling>
        <c:delete val="0"/>
        <c:axPos val="l"/>
        <c:majorGridlines/>
        <c:numFmt formatCode="General" sourceLinked="1"/>
        <c:majorTickMark val="none"/>
        <c:minorTickMark val="none"/>
        <c:tickLblPos val="nextTo"/>
        <c:txPr>
          <a:bodyPr/>
          <a:lstStyle/>
          <a:p>
            <a:pPr algn="ctr">
              <a:defRPr/>
            </a:pPr>
            <a:endParaRPr lang="pl-PL"/>
          </a:p>
        </c:txPr>
        <c:crossAx val="4727208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bar"/>
        <c:grouping val="stacked"/>
        <c:varyColors val="0"/>
        <c:ser>
          <c:idx val="0"/>
          <c:order val="0"/>
          <c:tx>
            <c:strRef>
              <c:f>'Meldunek tygodniowy'!$B$178</c:f>
              <c:strCache>
                <c:ptCount val="1"/>
                <c:pt idx="0">
                  <c:v>przebywający 
w ośrodku</c:v>
                </c:pt>
              </c:strCache>
            </c:strRef>
          </c:tx>
          <c:spPr>
            <a:solidFill>
              <a:srgbClr val="FF0000"/>
            </a:solidFill>
            <a:ln w="0">
              <a:solidFill>
                <a:schemeClr val="tx1"/>
              </a:solidFill>
            </a:ln>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tygodniowy'!$J$177,'Meldunek tygodniowy'!$M$177,'Meldunek tygodniowy'!$P$177,'Meldunek tygodniowy'!$S$177,'Meldunek tygodniowy'!$V$177)</c:f>
              <c:strCache>
                <c:ptCount val="5"/>
                <c:pt idx="0">
                  <c:v>25.01.2018 - 31.01.2018</c:v>
                </c:pt>
                <c:pt idx="1">
                  <c:v>01.02.2018 - 07.02.2018</c:v>
                </c:pt>
                <c:pt idx="2">
                  <c:v>08.02.2018 - 14.02.2018</c:v>
                </c:pt>
                <c:pt idx="3">
                  <c:v>15.02.2018 - 21.02.2018</c:v>
                </c:pt>
                <c:pt idx="4">
                  <c:v>22.02.2018 - 28.02.2018</c:v>
                </c:pt>
              </c:strCache>
            </c:strRef>
          </c:cat>
          <c:val>
            <c:numRef>
              <c:f>('Meldunek tygodniowy'!$J$178,'Meldunek tygodniowy'!$M$178,'Meldunek tygodniowy'!$P$178,'Meldunek tygodniowy'!$S$178,'Meldunek tygodniowy'!$V$178)</c:f>
              <c:numCache>
                <c:formatCode>#,##0</c:formatCode>
                <c:ptCount val="5"/>
                <c:pt idx="0">
                  <c:v>1481</c:v>
                </c:pt>
                <c:pt idx="1">
                  <c:v>1454</c:v>
                </c:pt>
                <c:pt idx="2">
                  <c:v>1442</c:v>
                </c:pt>
                <c:pt idx="3">
                  <c:v>1418</c:v>
                </c:pt>
                <c:pt idx="4">
                  <c:v>1428</c:v>
                </c:pt>
              </c:numCache>
            </c:numRef>
          </c:val>
        </c:ser>
        <c:ser>
          <c:idx val="1"/>
          <c:order val="1"/>
          <c:tx>
            <c:strRef>
              <c:f>'Meldunek tygodniowy'!$B$179</c:f>
              <c:strCache>
                <c:ptCount val="1"/>
                <c:pt idx="0">
                  <c:v>świadczenia poza ośrodkiem</c:v>
                </c:pt>
              </c:strCache>
            </c:strRef>
          </c:tx>
          <c:spPr>
            <a:solidFill>
              <a:srgbClr val="FFC00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tygodniowy'!$J$177,'Meldunek tygodniowy'!$M$177,'Meldunek tygodniowy'!$P$177,'Meldunek tygodniowy'!$S$177,'Meldunek tygodniowy'!$V$177)</c:f>
              <c:strCache>
                <c:ptCount val="5"/>
                <c:pt idx="0">
                  <c:v>25.01.2018 - 31.01.2018</c:v>
                </c:pt>
                <c:pt idx="1">
                  <c:v>01.02.2018 - 07.02.2018</c:v>
                </c:pt>
                <c:pt idx="2">
                  <c:v>08.02.2018 - 14.02.2018</c:v>
                </c:pt>
                <c:pt idx="3">
                  <c:v>15.02.2018 - 21.02.2018</c:v>
                </c:pt>
                <c:pt idx="4">
                  <c:v>22.02.2018 - 28.02.2018</c:v>
                </c:pt>
              </c:strCache>
            </c:strRef>
          </c:cat>
          <c:val>
            <c:numRef>
              <c:f>('Meldunek tygodniowy'!$J$179,'Meldunek tygodniowy'!$M$179,'Meldunek tygodniowy'!$P$179,'Meldunek tygodniowy'!$S$179,'Meldunek tygodniowy'!$V$179)</c:f>
              <c:numCache>
                <c:formatCode>#,##0</c:formatCode>
                <c:ptCount val="5"/>
                <c:pt idx="0">
                  <c:v>1906</c:v>
                </c:pt>
                <c:pt idx="1">
                  <c:v>1924</c:v>
                </c:pt>
                <c:pt idx="2">
                  <c:v>1899</c:v>
                </c:pt>
                <c:pt idx="3">
                  <c:v>1894</c:v>
                </c:pt>
                <c:pt idx="4">
                  <c:v>1881</c:v>
                </c:pt>
              </c:numCache>
            </c:numRef>
          </c:val>
        </c:ser>
        <c:ser>
          <c:idx val="5"/>
          <c:order val="2"/>
          <c:tx>
            <c:strRef>
              <c:f>'Meldunek tygodniowy'!$B$182</c:f>
              <c:strCache>
                <c:ptCount val="1"/>
                <c:pt idx="0">
                  <c:v>małoletni bez opieki</c:v>
                </c:pt>
              </c:strCache>
            </c:strRef>
          </c:tx>
          <c:spPr>
            <a:solidFill>
              <a:srgbClr val="92D050"/>
            </a:solidFill>
          </c:spPr>
          <c:invertIfNegative val="0"/>
          <c:dLbls>
            <c:spPr>
              <a:noFill/>
              <a:ln>
                <a:noFill/>
              </a:ln>
              <a:effectLst/>
            </c:spPr>
            <c:txPr>
              <a:bodyPr/>
              <a:lstStyle/>
              <a:p>
                <a:pP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('Meldunek tygodniowy'!$J$177,'Meldunek tygodniowy'!$M$177,'Meldunek tygodniowy'!$P$177,'Meldunek tygodniowy'!$S$177,'Meldunek tygodniowy'!$V$177)</c:f>
              <c:strCache>
                <c:ptCount val="5"/>
                <c:pt idx="0">
                  <c:v>25.01.2018 - 31.01.2018</c:v>
                </c:pt>
                <c:pt idx="1">
                  <c:v>01.02.2018 - 07.02.2018</c:v>
                </c:pt>
                <c:pt idx="2">
                  <c:v>08.02.2018 - 14.02.2018</c:v>
                </c:pt>
                <c:pt idx="3">
                  <c:v>15.02.2018 - 21.02.2018</c:v>
                </c:pt>
                <c:pt idx="4">
                  <c:v>22.02.2018 - 28.02.2018</c:v>
                </c:pt>
              </c:strCache>
            </c:strRef>
          </c:cat>
          <c:val>
            <c:numRef>
              <c:f>('Meldunek tygodniowy'!$J$182,'Meldunek tygodniowy'!$M$182,'Meldunek tygodniowy'!$P$182,'Meldunek tygodniowy'!$S$182,'Meldunek tygodniowy'!$V$182)</c:f>
              <c:numCache>
                <c:formatCode>#,##0</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75"/>
        <c:gapDepth val="195"/>
        <c:shape val="cylinder"/>
        <c:axId val="472722016"/>
        <c:axId val="472722800"/>
        <c:axId val="0"/>
      </c:bar3DChart>
      <c:catAx>
        <c:axId val="472722016"/>
        <c:scaling>
          <c:orientation val="minMax"/>
        </c:scaling>
        <c:delete val="0"/>
        <c:axPos val="l"/>
        <c:numFmt formatCode="General" sourceLinked="0"/>
        <c:majorTickMark val="none"/>
        <c:minorTickMark val="none"/>
        <c:tickLblPos val="nextTo"/>
        <c:crossAx val="472722800"/>
        <c:crosses val="autoZero"/>
        <c:auto val="1"/>
        <c:lblAlgn val="ctr"/>
        <c:lblOffset val="100"/>
        <c:noMultiLvlLbl val="0"/>
      </c:catAx>
      <c:valAx>
        <c:axId val="472722800"/>
        <c:scaling>
          <c:orientation val="minMax"/>
        </c:scaling>
        <c:delete val="0"/>
        <c:axPos val="b"/>
        <c:numFmt formatCode="#,##0" sourceLinked="1"/>
        <c:majorTickMark val="none"/>
        <c:minorTickMark val="none"/>
        <c:tickLblPos val="nextTo"/>
        <c:txPr>
          <a:bodyPr/>
          <a:lstStyle/>
          <a:p>
            <a:pPr>
              <a:defRPr>
                <a:solidFill>
                  <a:sysClr val="windowText" lastClr="000000"/>
                </a:solidFill>
              </a:defRPr>
            </a:pPr>
            <a:endParaRPr lang="pl-PL"/>
          </a:p>
        </c:txPr>
        <c:crossAx val="472722016"/>
        <c:crosses val="autoZero"/>
        <c:crossBetween val="between"/>
      </c:valAx>
    </c:plotArea>
    <c:legend>
      <c:legendPos val="b"/>
      <c:layout>
        <c:manualLayout>
          <c:xMode val="edge"/>
          <c:yMode val="edge"/>
          <c:x val="3.0041496877702183E-2"/>
          <c:y val="0.81125517608891773"/>
          <c:w val="0.96885940616939481"/>
          <c:h val="0.18101909107665692"/>
        </c:manualLayout>
      </c:layout>
      <c:overlay val="0"/>
      <c:spPr>
        <a:ln w="9525"/>
        <a:effectLst>
          <a:glow rad="304800">
            <a:schemeClr val="accent1">
              <a:alpha val="40000"/>
            </a:schemeClr>
          </a:glow>
        </a:effectLst>
      </c:spPr>
      <c:txPr>
        <a:bodyPr/>
        <a:lstStyle/>
        <a:p>
          <a:pPr>
            <a:defRPr lang="pl-PL" sz="1000" b="0" i="0" u="none" strike="noStrike" kern="1200" baseline="0">
              <a:solidFill>
                <a:sysClr val="windowText" lastClr="000000"/>
              </a:solidFill>
              <a:latin typeface="+mn-lt"/>
              <a:ea typeface="+mn-ea"/>
              <a:cs typeface="+mn-cs"/>
            </a:defRPr>
          </a:pPr>
          <a:endParaRPr lang="pl-PL"/>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bar3DChart>
        <c:barDir val="col"/>
        <c:grouping val="stacked"/>
        <c:varyColors val="0"/>
        <c:ser>
          <c:idx val="8"/>
          <c:order val="0"/>
          <c:tx>
            <c:strRef>
              <c:f>'Meldunek tygodniowy'!$C$314</c:f>
              <c:strCache>
                <c:ptCount val="1"/>
                <c:pt idx="0">
                  <c:v>pobyt czasowy</c:v>
                </c:pt>
              </c:strCache>
            </c:strRef>
          </c:tx>
          <c:spPr>
            <a:solidFill>
              <a:srgbClr val="FF000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tygodniowy'!$L$314:$U$314</c:f>
              <c:numCache>
                <c:formatCode>#,##0</c:formatCode>
                <c:ptCount val="10"/>
                <c:pt idx="0">
                  <c:v>703</c:v>
                </c:pt>
                <c:pt idx="2">
                  <c:v>52</c:v>
                </c:pt>
                <c:pt idx="3">
                  <c:v>55</c:v>
                </c:pt>
                <c:pt idx="4">
                  <c:v>46</c:v>
                </c:pt>
                <c:pt idx="5">
                  <c:v>6</c:v>
                </c:pt>
                <c:pt idx="6">
                  <c:v>0</c:v>
                </c:pt>
                <c:pt idx="7">
                  <c:v>0</c:v>
                </c:pt>
                <c:pt idx="8">
                  <c:v>0</c:v>
                </c:pt>
                <c:pt idx="9">
                  <c:v>269</c:v>
                </c:pt>
              </c:numCache>
            </c:numRef>
          </c:val>
        </c:ser>
        <c:ser>
          <c:idx val="0"/>
          <c:order val="1"/>
          <c:tx>
            <c:strRef>
              <c:f>'Meldunek tygodniowy'!$C$315</c:f>
              <c:strCache>
                <c:ptCount val="1"/>
                <c:pt idx="0">
                  <c:v>pobyt stały</c:v>
                </c:pt>
              </c:strCache>
            </c:strRef>
          </c:tx>
          <c:spPr>
            <a:solidFill>
              <a:srgbClr val="FFC00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tygodniowy'!$L$315:$U$315</c:f>
              <c:numCache>
                <c:formatCode>#,##0</c:formatCode>
                <c:ptCount val="10"/>
                <c:pt idx="0">
                  <c:v>59</c:v>
                </c:pt>
                <c:pt idx="2">
                  <c:v>14</c:v>
                </c:pt>
                <c:pt idx="3">
                  <c:v>6</c:v>
                </c:pt>
                <c:pt idx="4">
                  <c:v>8</c:v>
                </c:pt>
                <c:pt idx="5">
                  <c:v>1</c:v>
                </c:pt>
                <c:pt idx="6">
                  <c:v>0</c:v>
                </c:pt>
                <c:pt idx="7">
                  <c:v>0</c:v>
                </c:pt>
                <c:pt idx="8">
                  <c:v>0</c:v>
                </c:pt>
                <c:pt idx="9">
                  <c:v>19</c:v>
                </c:pt>
              </c:numCache>
            </c:numRef>
          </c:val>
        </c:ser>
        <c:ser>
          <c:idx val="1"/>
          <c:order val="2"/>
          <c:tx>
            <c:strRef>
              <c:f>'Meldunek tygodniowy'!$C$316</c:f>
              <c:strCache>
                <c:ptCount val="1"/>
                <c:pt idx="0">
                  <c:v>pobyt rezydenta długoterminowego UE</c:v>
                </c:pt>
              </c:strCache>
            </c:strRef>
          </c:tx>
          <c:spPr>
            <a:solidFill>
              <a:srgbClr val="FFFF0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tygodniowy'!$L$316:$U$316</c:f>
              <c:numCache>
                <c:formatCode>#,##0</c:formatCode>
                <c:ptCount val="10"/>
                <c:pt idx="0">
                  <c:v>22</c:v>
                </c:pt>
                <c:pt idx="2">
                  <c:v>0</c:v>
                </c:pt>
                <c:pt idx="3">
                  <c:v>2</c:v>
                </c:pt>
                <c:pt idx="4">
                  <c:v>0</c:v>
                </c:pt>
                <c:pt idx="5">
                  <c:v>0</c:v>
                </c:pt>
                <c:pt idx="6">
                  <c:v>0</c:v>
                </c:pt>
                <c:pt idx="7">
                  <c:v>0</c:v>
                </c:pt>
                <c:pt idx="8">
                  <c:v>0</c:v>
                </c:pt>
                <c:pt idx="9">
                  <c:v>13</c:v>
                </c:pt>
              </c:numCache>
            </c:numRef>
          </c:val>
        </c:ser>
        <c:ser>
          <c:idx val="2"/>
          <c:order val="3"/>
          <c:tx>
            <c:strRef>
              <c:f>'Meldunek tygodniowy'!$C$317</c:f>
              <c:strCache>
                <c:ptCount val="1"/>
                <c:pt idx="0">
                  <c:v>prawo pobytu ob. UE</c:v>
                </c:pt>
              </c:strCache>
            </c:strRef>
          </c:tx>
          <c:spPr>
            <a:solidFill>
              <a:srgbClr val="92D05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tygodniowy'!$L$317:$U$317</c:f>
              <c:numCache>
                <c:formatCode>#,##0</c:formatCode>
                <c:ptCount val="10"/>
                <c:pt idx="0">
                  <c:v>2</c:v>
                </c:pt>
                <c:pt idx="2">
                  <c:v>0</c:v>
                </c:pt>
                <c:pt idx="3">
                  <c:v>0</c:v>
                </c:pt>
                <c:pt idx="4">
                  <c:v>0</c:v>
                </c:pt>
                <c:pt idx="5">
                  <c:v>0</c:v>
                </c:pt>
                <c:pt idx="6">
                  <c:v>0</c:v>
                </c:pt>
                <c:pt idx="7">
                  <c:v>0</c:v>
                </c:pt>
                <c:pt idx="8">
                  <c:v>0</c:v>
                </c:pt>
                <c:pt idx="9">
                  <c:v>0</c:v>
                </c:pt>
              </c:numCache>
            </c:numRef>
          </c:val>
        </c:ser>
        <c:ser>
          <c:idx val="3"/>
          <c:order val="4"/>
          <c:tx>
            <c:strRef>
              <c:f>'Meldunek tygodniowy'!$C$318</c:f>
              <c:strCache>
                <c:ptCount val="1"/>
                <c:pt idx="0">
                  <c:v>prawo stałego pobytu obywatela UE</c:v>
                </c:pt>
              </c:strCache>
            </c:strRef>
          </c:tx>
          <c:spPr>
            <a:solidFill>
              <a:srgbClr val="00B05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tygodniowy'!$L$318:$U$318</c:f>
              <c:numCache>
                <c:formatCode>#,##0</c:formatCode>
                <c:ptCount val="10"/>
                <c:pt idx="0">
                  <c:v>0</c:v>
                </c:pt>
                <c:pt idx="2">
                  <c:v>0</c:v>
                </c:pt>
                <c:pt idx="3">
                  <c:v>0</c:v>
                </c:pt>
                <c:pt idx="4">
                  <c:v>0</c:v>
                </c:pt>
                <c:pt idx="5">
                  <c:v>0</c:v>
                </c:pt>
                <c:pt idx="6">
                  <c:v>0</c:v>
                </c:pt>
                <c:pt idx="7">
                  <c:v>0</c:v>
                </c:pt>
                <c:pt idx="8">
                  <c:v>0</c:v>
                </c:pt>
                <c:pt idx="9">
                  <c:v>0</c:v>
                </c:pt>
              </c:numCache>
            </c:numRef>
          </c:val>
        </c:ser>
        <c:ser>
          <c:idx val="4"/>
          <c:order val="5"/>
          <c:tx>
            <c:strRef>
              <c:f>'Meldunek tygodniowy'!$C$319</c:f>
              <c:strCache>
                <c:ptCount val="1"/>
                <c:pt idx="0">
                  <c:v>prawo pobytu członka rodziny ob. UE</c:v>
                </c:pt>
              </c:strCache>
            </c:strRef>
          </c:tx>
          <c:spPr>
            <a:solidFill>
              <a:srgbClr val="00B0F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tygodniowy'!$L$319:$U$319</c:f>
              <c:numCache>
                <c:formatCode>#,##0</c:formatCode>
                <c:ptCount val="10"/>
                <c:pt idx="0">
                  <c:v>1</c:v>
                </c:pt>
                <c:pt idx="2">
                  <c:v>0</c:v>
                </c:pt>
                <c:pt idx="3">
                  <c:v>0</c:v>
                </c:pt>
                <c:pt idx="4">
                  <c:v>0</c:v>
                </c:pt>
                <c:pt idx="5">
                  <c:v>0</c:v>
                </c:pt>
                <c:pt idx="6">
                  <c:v>0</c:v>
                </c:pt>
                <c:pt idx="7">
                  <c:v>0</c:v>
                </c:pt>
                <c:pt idx="8">
                  <c:v>0</c:v>
                </c:pt>
                <c:pt idx="9">
                  <c:v>0</c:v>
                </c:pt>
              </c:numCache>
            </c:numRef>
          </c:val>
        </c:ser>
        <c:ser>
          <c:idx val="5"/>
          <c:order val="6"/>
          <c:tx>
            <c:strRef>
              <c:f>'Meldunek tygodniowy'!$C$320</c:f>
              <c:strCache>
                <c:ptCount val="1"/>
                <c:pt idx="0">
                  <c:v>prawo stałego pobytu członka rodziny ob.. UE</c:v>
                </c:pt>
              </c:strCache>
            </c:strRef>
          </c:tx>
          <c:spPr>
            <a:solidFill>
              <a:srgbClr val="0070C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tygodniowy'!$L$320:$U$320</c:f>
              <c:numCache>
                <c:formatCode>#,##0</c:formatCode>
                <c:ptCount val="10"/>
                <c:pt idx="0">
                  <c:v>0</c:v>
                </c:pt>
                <c:pt idx="2">
                  <c:v>0</c:v>
                </c:pt>
                <c:pt idx="3">
                  <c:v>0</c:v>
                </c:pt>
                <c:pt idx="4">
                  <c:v>0</c:v>
                </c:pt>
                <c:pt idx="5">
                  <c:v>0</c:v>
                </c:pt>
                <c:pt idx="6">
                  <c:v>0</c:v>
                </c:pt>
                <c:pt idx="7">
                  <c:v>0</c:v>
                </c:pt>
                <c:pt idx="8">
                  <c:v>0</c:v>
                </c:pt>
                <c:pt idx="9">
                  <c:v>0</c:v>
                </c:pt>
              </c:numCache>
            </c:numRef>
          </c:val>
        </c:ser>
        <c:ser>
          <c:idx val="6"/>
          <c:order val="7"/>
          <c:tx>
            <c:strRef>
              <c:f>'Meldunek tygodniowy'!$C$321</c:f>
              <c:strCache>
                <c:ptCount val="1"/>
                <c:pt idx="0">
                  <c:v>pobyt tolerowany</c:v>
                </c:pt>
              </c:strCache>
            </c:strRef>
          </c:tx>
          <c:spPr>
            <a:solidFill>
              <a:srgbClr val="00206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tygodniowy'!$L$321:$U$321</c:f>
              <c:numCache>
                <c:formatCode>#,##0</c:formatCode>
                <c:ptCount val="10"/>
                <c:pt idx="0">
                  <c:v>0</c:v>
                </c:pt>
                <c:pt idx="2">
                  <c:v>0</c:v>
                </c:pt>
                <c:pt idx="3">
                  <c:v>0</c:v>
                </c:pt>
                <c:pt idx="4">
                  <c:v>0</c:v>
                </c:pt>
                <c:pt idx="5">
                  <c:v>0</c:v>
                </c:pt>
                <c:pt idx="6">
                  <c:v>0</c:v>
                </c:pt>
                <c:pt idx="7">
                  <c:v>0</c:v>
                </c:pt>
                <c:pt idx="8">
                  <c:v>0</c:v>
                </c:pt>
                <c:pt idx="9">
                  <c:v>0</c:v>
                </c:pt>
              </c:numCache>
            </c:numRef>
          </c:val>
        </c:ser>
        <c:ser>
          <c:idx val="7"/>
          <c:order val="8"/>
          <c:tx>
            <c:strRef>
              <c:f>'Meldunek tygodniowy'!$C$322</c:f>
              <c:strCache>
                <c:ptCount val="1"/>
                <c:pt idx="0">
                  <c:v>pobyt humanitarny</c:v>
                </c:pt>
              </c:strCache>
            </c:strRef>
          </c:tx>
          <c:spPr>
            <a:solidFill>
              <a:srgbClr val="7030A0"/>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tygodniowy'!$L$322:$U$322</c:f>
              <c:numCache>
                <c:formatCode>#,##0</c:formatCode>
                <c:ptCount val="10"/>
                <c:pt idx="0">
                  <c:v>1</c:v>
                </c:pt>
                <c:pt idx="2">
                  <c:v>0</c:v>
                </c:pt>
                <c:pt idx="3">
                  <c:v>0</c:v>
                </c:pt>
                <c:pt idx="4">
                  <c:v>0</c:v>
                </c:pt>
                <c:pt idx="5">
                  <c:v>0</c:v>
                </c:pt>
                <c:pt idx="6">
                  <c:v>0</c:v>
                </c:pt>
                <c:pt idx="7">
                  <c:v>0</c:v>
                </c:pt>
                <c:pt idx="8">
                  <c:v>0</c:v>
                </c:pt>
                <c:pt idx="9">
                  <c:v>0</c:v>
                </c:pt>
              </c:numCache>
            </c:numRef>
          </c:val>
        </c:ser>
        <c:ser>
          <c:idx val="9"/>
          <c:order val="9"/>
          <c:tx>
            <c:strRef>
              <c:f>'Meldunek tygodniowy'!$C$323</c:f>
              <c:strCache>
                <c:ptCount val="1"/>
                <c:pt idx="0">
                  <c:v>wydalenie</c:v>
                </c:pt>
              </c:strCache>
            </c:strRef>
          </c:tx>
          <c:spPr>
            <a:solidFill>
              <a:schemeClr val="bg1">
                <a:lumMod val="85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tygodniowy'!$L$323:$U$323</c:f>
              <c:numCache>
                <c:formatCode>#,##0</c:formatCode>
                <c:ptCount val="10"/>
                <c:pt idx="0">
                  <c:v>0</c:v>
                </c:pt>
                <c:pt idx="2">
                  <c:v>0</c:v>
                </c:pt>
                <c:pt idx="3">
                  <c:v>0</c:v>
                </c:pt>
                <c:pt idx="4">
                  <c:v>0</c:v>
                </c:pt>
                <c:pt idx="5">
                  <c:v>0</c:v>
                </c:pt>
                <c:pt idx="6">
                  <c:v>0</c:v>
                </c:pt>
                <c:pt idx="7">
                  <c:v>0</c:v>
                </c:pt>
                <c:pt idx="8">
                  <c:v>0</c:v>
                </c:pt>
                <c:pt idx="9">
                  <c:v>0</c:v>
                </c:pt>
              </c:numCache>
            </c:numRef>
          </c:val>
        </c:ser>
        <c:ser>
          <c:idx val="10"/>
          <c:order val="10"/>
          <c:tx>
            <c:strRef>
              <c:f>'Meldunek tygodniowy'!$C$324</c:f>
              <c:strCache>
                <c:ptCount val="1"/>
                <c:pt idx="0">
                  <c:v>zobowiązanie do powrotu</c:v>
                </c:pt>
              </c:strCache>
            </c:strRef>
          </c:tx>
          <c:spPr>
            <a:solidFill>
              <a:schemeClr val="bg1">
                <a:lumMod val="65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tygodniowy'!$L$324:$U$324</c:f>
              <c:numCache>
                <c:formatCode>#,##0</c:formatCode>
                <c:ptCount val="10"/>
                <c:pt idx="0">
                  <c:v>263</c:v>
                </c:pt>
                <c:pt idx="2">
                  <c:v>29</c:v>
                </c:pt>
                <c:pt idx="3">
                  <c:v>7</c:v>
                </c:pt>
                <c:pt idx="4">
                  <c:v>2</c:v>
                </c:pt>
                <c:pt idx="5">
                  <c:v>16</c:v>
                </c:pt>
                <c:pt idx="6">
                  <c:v>6</c:v>
                </c:pt>
                <c:pt idx="7">
                  <c:v>0</c:v>
                </c:pt>
                <c:pt idx="8">
                  <c:v>24</c:v>
                </c:pt>
                <c:pt idx="9">
                  <c:v>48</c:v>
                </c:pt>
              </c:numCache>
            </c:numRef>
          </c:val>
        </c:ser>
        <c:ser>
          <c:idx val="11"/>
          <c:order val="11"/>
          <c:tx>
            <c:strRef>
              <c:f>'Meldunek tygodniowy'!$C$325</c:f>
              <c:strCache>
                <c:ptCount val="1"/>
                <c:pt idx="0">
                  <c:v>zaproszenie</c:v>
                </c:pt>
              </c:strCache>
            </c:strRef>
          </c:tx>
          <c:spPr>
            <a:solidFill>
              <a:schemeClr val="tx1">
                <a:lumMod val="50000"/>
                <a:lumOff val="50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tygodniowy'!$L$325:$U$325</c:f>
              <c:numCache>
                <c:formatCode>#,##0</c:formatCode>
                <c:ptCount val="10"/>
                <c:pt idx="0">
                  <c:v>5</c:v>
                </c:pt>
                <c:pt idx="2">
                  <c:v>0</c:v>
                </c:pt>
                <c:pt idx="3">
                  <c:v>0</c:v>
                </c:pt>
                <c:pt idx="4">
                  <c:v>0</c:v>
                </c:pt>
                <c:pt idx="5">
                  <c:v>0</c:v>
                </c:pt>
                <c:pt idx="6">
                  <c:v>0</c:v>
                </c:pt>
                <c:pt idx="7">
                  <c:v>0</c:v>
                </c:pt>
                <c:pt idx="8">
                  <c:v>0</c:v>
                </c:pt>
                <c:pt idx="9">
                  <c:v>0</c:v>
                </c:pt>
              </c:numCache>
            </c:numRef>
          </c:val>
        </c:ser>
        <c:ser>
          <c:idx val="12"/>
          <c:order val="12"/>
          <c:tx>
            <c:strRef>
              <c:f>'Meldunek tygodniowy'!$C$326</c:f>
              <c:strCache>
                <c:ptCount val="1"/>
                <c:pt idx="0">
                  <c:v>polski dokument podróży</c:v>
                </c:pt>
              </c:strCache>
            </c:strRef>
          </c:tx>
          <c:spPr>
            <a:solidFill>
              <a:schemeClr val="tx1">
                <a:lumMod val="75000"/>
                <a:lumOff val="25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tygodniowy'!$L$326:$U$326</c:f>
              <c:numCache>
                <c:formatCode>#,##0</c:formatCode>
                <c:ptCount val="10"/>
                <c:pt idx="0">
                  <c:v>1</c:v>
                </c:pt>
                <c:pt idx="2">
                  <c:v>0</c:v>
                </c:pt>
                <c:pt idx="3">
                  <c:v>0</c:v>
                </c:pt>
                <c:pt idx="4">
                  <c:v>0</c:v>
                </c:pt>
                <c:pt idx="5">
                  <c:v>0</c:v>
                </c:pt>
                <c:pt idx="6">
                  <c:v>0</c:v>
                </c:pt>
                <c:pt idx="7">
                  <c:v>0</c:v>
                </c:pt>
                <c:pt idx="8">
                  <c:v>0</c:v>
                </c:pt>
                <c:pt idx="9">
                  <c:v>0</c:v>
                </c:pt>
              </c:numCache>
            </c:numRef>
          </c:val>
        </c:ser>
        <c:ser>
          <c:idx val="13"/>
          <c:order val="13"/>
          <c:tx>
            <c:strRef>
              <c:f>'Meldunek tygodniowy'!$C$327</c:f>
              <c:strCache>
                <c:ptCount val="1"/>
                <c:pt idx="0">
                  <c:v>polski dokument tożsamości cudzoziemca</c:v>
                </c:pt>
              </c:strCache>
            </c:strRef>
          </c:tx>
          <c:spPr>
            <a:solidFill>
              <a:schemeClr val="tx1">
                <a:lumMod val="95000"/>
                <a:lumOff val="5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tygodniowy'!$L$327:$U$327</c:f>
              <c:numCache>
                <c:formatCode>#,##0</c:formatCode>
                <c:ptCount val="10"/>
                <c:pt idx="0">
                  <c:v>0</c:v>
                </c:pt>
                <c:pt idx="2">
                  <c:v>0</c:v>
                </c:pt>
                <c:pt idx="3">
                  <c:v>0</c:v>
                </c:pt>
                <c:pt idx="4">
                  <c:v>0</c:v>
                </c:pt>
                <c:pt idx="5">
                  <c:v>0</c:v>
                </c:pt>
                <c:pt idx="6">
                  <c:v>0</c:v>
                </c:pt>
                <c:pt idx="7">
                  <c:v>0</c:v>
                </c:pt>
                <c:pt idx="8">
                  <c:v>0</c:v>
                </c:pt>
                <c:pt idx="9">
                  <c:v>0</c:v>
                </c:pt>
              </c:numCache>
            </c:numRef>
          </c:val>
        </c:ser>
        <c:ser>
          <c:idx val="14"/>
          <c:order val="14"/>
          <c:tx>
            <c:strRef>
              <c:f>'Meldunek tygodniowy'!$C$328</c:f>
              <c:strCache>
                <c:ptCount val="1"/>
                <c:pt idx="0">
                  <c:v>wiza (nowa + Schengen)</c:v>
                </c:pt>
              </c:strCache>
            </c:strRef>
          </c:tx>
          <c:spPr>
            <a:solidFill>
              <a:schemeClr val="bg2">
                <a:lumMod val="90000"/>
              </a:schemeClr>
            </a:solidFill>
          </c:spPr>
          <c:invertIfNegative val="0"/>
          <c:cat>
            <c:strRef>
              <c:f>'Meldunek tygodniowy'!$L$313:$U$313</c:f>
              <c:strCache>
                <c:ptCount val="10"/>
                <c:pt idx="0">
                  <c:v>odwołania</c:v>
                </c:pt>
                <c:pt idx="2">
                  <c:v>utrzymanie</c:v>
                </c:pt>
                <c:pt idx="3">
                  <c:v>decyzje pozytywne</c:v>
                </c:pt>
                <c:pt idx="4">
                  <c:v>uchylenie i przekazanie do ponownego rozp.</c:v>
                </c:pt>
                <c:pt idx="5">
                  <c:v>uchylenie 
i umorzenie</c:v>
                </c:pt>
                <c:pt idx="6">
                  <c:v>pobyt humanitarny</c:v>
                </c:pt>
                <c:pt idx="7">
                  <c:v>pobyt tolerowany</c:v>
                </c:pt>
                <c:pt idx="8">
                  <c:v>cofnięcie zakazu wjazdu</c:v>
                </c:pt>
                <c:pt idx="9">
                  <c:v>inne</c:v>
                </c:pt>
              </c:strCache>
            </c:strRef>
          </c:cat>
          <c:val>
            <c:numRef>
              <c:f>'Meldunek tygodniowy'!$L$328:$U$328</c:f>
              <c:numCache>
                <c:formatCode>#,##0</c:formatCode>
                <c:ptCount val="10"/>
                <c:pt idx="0">
                  <c:v>2</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55"/>
        <c:gapDepth val="55"/>
        <c:shape val="box"/>
        <c:axId val="242665224"/>
        <c:axId val="242665616"/>
        <c:axId val="0"/>
      </c:bar3DChart>
      <c:catAx>
        <c:axId val="242665224"/>
        <c:scaling>
          <c:orientation val="minMax"/>
        </c:scaling>
        <c:delete val="0"/>
        <c:axPos val="b"/>
        <c:numFmt formatCode="@" sourceLinked="0"/>
        <c:majorTickMark val="none"/>
        <c:minorTickMark val="none"/>
        <c:tickLblPos val="nextTo"/>
        <c:txPr>
          <a:bodyPr rot="-5400000" vert="horz" anchor="t" anchorCtr="0"/>
          <a:lstStyle/>
          <a:p>
            <a:pPr algn="ctr">
              <a:defRPr lang="pl-PL" sz="1000" b="0" i="0" u="none" strike="noStrike" kern="1200" baseline="0">
                <a:solidFill>
                  <a:sysClr val="windowText" lastClr="000000"/>
                </a:solidFill>
                <a:latin typeface="+mn-lt"/>
                <a:ea typeface="+mn-ea"/>
                <a:cs typeface="+mn-cs"/>
              </a:defRPr>
            </a:pPr>
            <a:endParaRPr lang="pl-PL"/>
          </a:p>
        </c:txPr>
        <c:crossAx val="242665616"/>
        <c:crosses val="autoZero"/>
        <c:auto val="1"/>
        <c:lblAlgn val="ctr"/>
        <c:lblOffset val="100"/>
        <c:noMultiLvlLbl val="0"/>
      </c:catAx>
      <c:valAx>
        <c:axId val="242665616"/>
        <c:scaling>
          <c:orientation val="minMax"/>
        </c:scaling>
        <c:delete val="0"/>
        <c:axPos val="l"/>
        <c:majorGridlines>
          <c:spPr>
            <a:ln>
              <a:solidFill>
                <a:schemeClr val="bg1">
                  <a:lumMod val="75000"/>
                </a:schemeClr>
              </a:solidFill>
            </a:ln>
            <a:effectLst/>
          </c:spPr>
        </c:majorGridlines>
        <c:numFmt formatCode="#,##0" sourceLinked="1"/>
        <c:majorTickMark val="none"/>
        <c:minorTickMark val="none"/>
        <c:tickLblPos val="nextTo"/>
        <c:txPr>
          <a:bodyPr/>
          <a:lstStyle/>
          <a:p>
            <a:pPr algn="ctr">
              <a:defRPr lang="pl-PL" sz="1000" b="0" i="0" u="none" strike="noStrike" kern="1200" baseline="0">
                <a:solidFill>
                  <a:sysClr val="windowText" lastClr="000000"/>
                </a:solidFill>
                <a:latin typeface="+mn-lt"/>
                <a:ea typeface="+mn-ea"/>
                <a:cs typeface="+mn-cs"/>
              </a:defRPr>
            </a:pPr>
            <a:endParaRPr lang="pl-PL"/>
          </a:p>
        </c:txPr>
        <c:crossAx val="242665224"/>
        <c:crosses val="autoZero"/>
        <c:crossBetween val="between"/>
      </c:valAx>
    </c:plotArea>
    <c:legend>
      <c:legendPos val="r"/>
      <c:layout>
        <c:manualLayout>
          <c:xMode val="edge"/>
          <c:yMode val="edge"/>
          <c:x val="0.66251452155132784"/>
          <c:y val="2.7374354472252129E-3"/>
          <c:w val="0.33523866131118779"/>
          <c:h val="0.99570656071645613"/>
        </c:manualLayout>
      </c:layout>
      <c:overlay val="0"/>
      <c:spPr>
        <a:ln>
          <a:noFill/>
        </a:ln>
      </c:spPr>
    </c:legend>
    <c:plotVisOnly val="1"/>
    <c:dispBlanksAs val="gap"/>
    <c:showDLblsOverMax val="0"/>
  </c:chart>
  <c:spPr>
    <a:noFill/>
    <a:ln>
      <a:noFill/>
    </a:ln>
  </c:spPr>
  <c:printSettings>
    <c:headerFooter/>
    <c:pageMargins b="0.3543307086614173" l="0.31496062992125984" r="0.51181102362204722" t="0.3543307086614173" header="0.11811023622047244" footer="0.1181102362204724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a:ln w="25400">
          <a:noFill/>
        </a:ln>
      </c:spPr>
    </c:backWall>
    <c:plotArea>
      <c:layout>
        <c:manualLayout>
          <c:layoutTarget val="inner"/>
          <c:xMode val="edge"/>
          <c:yMode val="edge"/>
          <c:x val="4.0654561851946242E-2"/>
          <c:y val="5.7529610829103212E-2"/>
          <c:w val="0.93469135107447721"/>
          <c:h val="0.7670024115005929"/>
        </c:manualLayout>
      </c:layout>
      <c:bar3DChart>
        <c:barDir val="col"/>
        <c:grouping val="stacked"/>
        <c:varyColors val="0"/>
        <c:ser>
          <c:idx val="0"/>
          <c:order val="0"/>
          <c:tx>
            <c:strRef>
              <c:f>'Meldunek tygodniowy'!$C$22</c:f>
              <c:strCache>
                <c:ptCount val="1"/>
                <c:pt idx="0">
                  <c:v>ROSJA</c:v>
                </c:pt>
              </c:strCache>
            </c:strRef>
          </c:tx>
          <c:spPr>
            <a:solidFill>
              <a:srgbClr val="FF0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tygodniowy'!$G$22:$R$22</c:f>
              <c:numCache>
                <c:formatCode>General</c:formatCode>
                <c:ptCount val="12"/>
                <c:pt idx="0">
                  <c:v>36</c:v>
                </c:pt>
                <c:pt idx="2">
                  <c:v>123</c:v>
                </c:pt>
                <c:pt idx="4">
                  <c:v>20</c:v>
                </c:pt>
                <c:pt idx="6">
                  <c:v>46</c:v>
                </c:pt>
                <c:pt idx="8">
                  <c:v>4</c:v>
                </c:pt>
                <c:pt idx="10">
                  <c:v>14</c:v>
                </c:pt>
              </c:numCache>
            </c:numRef>
          </c:val>
        </c:ser>
        <c:ser>
          <c:idx val="1"/>
          <c:order val="1"/>
          <c:tx>
            <c:strRef>
              <c:f>'Meldunek tygodniowy'!$C$23</c:f>
              <c:strCache>
                <c:ptCount val="1"/>
                <c:pt idx="0">
                  <c:v>UKRAINA</c:v>
                </c:pt>
              </c:strCache>
            </c:strRef>
          </c:tx>
          <c:spPr>
            <a:solidFill>
              <a:srgbClr val="FFC000"/>
            </a:solidFill>
            <a:ln>
              <a:solidFill>
                <a:sysClr val="windowText" lastClr="000000"/>
              </a:solidFill>
            </a:ln>
          </c:spPr>
          <c:invertIfNegative val="0"/>
          <c:dLbls>
            <c:spPr>
              <a:noFill/>
              <a:ln>
                <a:noFill/>
              </a:ln>
              <a:effectLst/>
            </c:spPr>
            <c:txPr>
              <a:bodyPr/>
              <a:lstStyle/>
              <a:p>
                <a:pPr algn="ctr">
                  <a:defRPr b="1"/>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tygodniowy'!$G$23:$R$23</c:f>
              <c:numCache>
                <c:formatCode>General</c:formatCode>
                <c:ptCount val="12"/>
                <c:pt idx="0">
                  <c:v>13</c:v>
                </c:pt>
                <c:pt idx="2">
                  <c:v>16</c:v>
                </c:pt>
                <c:pt idx="4">
                  <c:v>9</c:v>
                </c:pt>
                <c:pt idx="6">
                  <c:v>12</c:v>
                </c:pt>
                <c:pt idx="8">
                  <c:v>1</c:v>
                </c:pt>
                <c:pt idx="10">
                  <c:v>1</c:v>
                </c:pt>
              </c:numCache>
            </c:numRef>
          </c:val>
        </c:ser>
        <c:ser>
          <c:idx val="2"/>
          <c:order val="2"/>
          <c:tx>
            <c:strRef>
              <c:f>'Meldunek tygodniowy'!$C$24</c:f>
              <c:strCache>
                <c:ptCount val="1"/>
                <c:pt idx="0">
                  <c:v>TADŻYKISTAN</c:v>
                </c:pt>
              </c:strCache>
            </c:strRef>
          </c:tx>
          <c:spPr>
            <a:solidFill>
              <a:srgbClr val="00B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tygodniowy'!$G$24:$R$24</c:f>
              <c:numCache>
                <c:formatCode>General</c:formatCode>
                <c:ptCount val="12"/>
                <c:pt idx="0">
                  <c:v>2</c:v>
                </c:pt>
                <c:pt idx="2">
                  <c:v>2</c:v>
                </c:pt>
                <c:pt idx="4">
                  <c:v>1</c:v>
                </c:pt>
                <c:pt idx="6">
                  <c:v>6</c:v>
                </c:pt>
                <c:pt idx="8">
                  <c:v>0</c:v>
                </c:pt>
                <c:pt idx="10">
                  <c:v>0</c:v>
                </c:pt>
              </c:numCache>
            </c:numRef>
          </c:val>
        </c:ser>
        <c:ser>
          <c:idx val="3"/>
          <c:order val="3"/>
          <c:tx>
            <c:strRef>
              <c:f>'Meldunek tygodniowy'!$C$25</c:f>
              <c:strCache>
                <c:ptCount val="1"/>
                <c:pt idx="0">
                  <c:v>ARMENIA</c:v>
                </c:pt>
              </c:strCache>
            </c:strRef>
          </c:tx>
          <c:spPr>
            <a:solidFill>
              <a:srgbClr val="92D05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tygodniowy'!$G$25:$R$25</c:f>
              <c:numCache>
                <c:formatCode>General</c:formatCode>
                <c:ptCount val="12"/>
                <c:pt idx="0">
                  <c:v>2</c:v>
                </c:pt>
                <c:pt idx="2">
                  <c:v>3</c:v>
                </c:pt>
                <c:pt idx="4">
                  <c:v>0</c:v>
                </c:pt>
                <c:pt idx="6">
                  <c:v>0</c:v>
                </c:pt>
                <c:pt idx="8">
                  <c:v>0</c:v>
                </c:pt>
                <c:pt idx="10">
                  <c:v>0</c:v>
                </c:pt>
              </c:numCache>
            </c:numRef>
          </c:val>
        </c:ser>
        <c:ser>
          <c:idx val="5"/>
          <c:order val="4"/>
          <c:tx>
            <c:strRef>
              <c:f>'Meldunek tygodniowy'!$C$26</c:f>
              <c:strCache>
                <c:ptCount val="1"/>
                <c:pt idx="0">
                  <c:v>BIAŁORUŚ</c:v>
                </c:pt>
              </c:strCache>
            </c:strRef>
          </c:tx>
          <c:spPr>
            <a:solidFill>
              <a:srgbClr val="0070C0"/>
            </a:solidFill>
            <a:ln>
              <a:solidFill>
                <a:sysClr val="windowText" lastClr="000000"/>
              </a:solidFill>
            </a:ln>
          </c:spPr>
          <c:invertIfNegative val="0"/>
          <c:val>
            <c:numRef>
              <c:f>'Meldunek tygodniowy'!$G$26:$R$26</c:f>
              <c:numCache>
                <c:formatCode>General</c:formatCode>
                <c:ptCount val="12"/>
                <c:pt idx="0">
                  <c:v>2</c:v>
                </c:pt>
                <c:pt idx="2">
                  <c:v>7</c:v>
                </c:pt>
                <c:pt idx="4">
                  <c:v>1</c:v>
                </c:pt>
                <c:pt idx="6">
                  <c:v>1</c:v>
                </c:pt>
                <c:pt idx="8">
                  <c:v>0</c:v>
                </c:pt>
                <c:pt idx="10">
                  <c:v>0</c:v>
                </c:pt>
              </c:numCache>
            </c:numRef>
          </c:val>
        </c:ser>
        <c:ser>
          <c:idx val="4"/>
          <c:order val="5"/>
          <c:tx>
            <c:strRef>
              <c:f>'Meldunek tygodniowy'!$C$27</c:f>
              <c:strCache>
                <c:ptCount val="1"/>
                <c:pt idx="0">
                  <c:v>Pozostałe</c:v>
                </c:pt>
              </c:strCache>
            </c:strRef>
          </c:tx>
          <c:spPr>
            <a:solidFill>
              <a:srgbClr val="002060"/>
            </a:solidFill>
            <a:ln>
              <a:solidFill>
                <a:sysClr val="windowText" lastClr="000000"/>
              </a:solidFill>
            </a:ln>
          </c:spPr>
          <c:invertIfNegative val="0"/>
          <c:cat>
            <c:multiLvlStrRef>
              <c:f>('Meldunek tygodniowy'!$G$20:$J$21,'Meldunek tygodniowy'!$K$20:$N$21,'Meldunek tygodniowy'!$O$20:$R$21)</c:f>
              <c:multiLvlStrCache>
                <c:ptCount val="11"/>
                <c:lvl>
                  <c:pt idx="0">
                    <c:v>Wnioski</c:v>
                  </c:pt>
                  <c:pt idx="2">
                    <c:v>Osoby</c:v>
                  </c:pt>
                  <c:pt idx="4">
                    <c:v>Wnioski </c:v>
                  </c:pt>
                  <c:pt idx="6">
                    <c:v>Osoby</c:v>
                  </c:pt>
                  <c:pt idx="8">
                    <c:v>Wnioski</c:v>
                  </c:pt>
                  <c:pt idx="10">
                    <c:v>Osoby</c:v>
                  </c:pt>
                </c:lvl>
                <c:lvl>
                  <c:pt idx="0">
                    <c:v>PIERWSZE</c:v>
                  </c:pt>
                  <c:pt idx="4">
                    <c:v>KOLEJNE</c:v>
                  </c:pt>
                  <c:pt idx="8">
                    <c:v>WZNOWIENIA*</c:v>
                  </c:pt>
                </c:lvl>
              </c:multiLvlStrCache>
            </c:multiLvlStrRef>
          </c:cat>
          <c:val>
            <c:numRef>
              <c:f>'Meldunek tygodniowy'!$G$27:$R$27</c:f>
              <c:numCache>
                <c:formatCode>General</c:formatCode>
                <c:ptCount val="12"/>
                <c:pt idx="0">
                  <c:v>31</c:v>
                </c:pt>
                <c:pt idx="2">
                  <c:v>34</c:v>
                </c:pt>
                <c:pt idx="4">
                  <c:v>8</c:v>
                </c:pt>
                <c:pt idx="6">
                  <c:v>9</c:v>
                </c:pt>
                <c:pt idx="8">
                  <c:v>0</c:v>
                </c:pt>
                <c:pt idx="10">
                  <c:v>0</c:v>
                </c:pt>
              </c:numCache>
            </c:numRef>
          </c:val>
        </c:ser>
        <c:dLbls>
          <c:showLegendKey val="0"/>
          <c:showVal val="0"/>
          <c:showCatName val="0"/>
          <c:showSerName val="0"/>
          <c:showPercent val="0"/>
          <c:showBubbleSize val="0"/>
        </c:dLbls>
        <c:gapWidth val="55"/>
        <c:gapDepth val="55"/>
        <c:shape val="box"/>
        <c:axId val="242666400"/>
        <c:axId val="242667576"/>
        <c:axId val="0"/>
      </c:bar3DChart>
      <c:catAx>
        <c:axId val="242666400"/>
        <c:scaling>
          <c:orientation val="minMax"/>
        </c:scaling>
        <c:delete val="0"/>
        <c:axPos val="b"/>
        <c:numFmt formatCode="General" sourceLinked="0"/>
        <c:majorTickMark val="none"/>
        <c:minorTickMark val="none"/>
        <c:tickLblPos val="nextTo"/>
        <c:txPr>
          <a:bodyPr/>
          <a:lstStyle/>
          <a:p>
            <a:pPr algn="ctr">
              <a:defRPr/>
            </a:pPr>
            <a:endParaRPr lang="pl-PL"/>
          </a:p>
        </c:txPr>
        <c:crossAx val="242667576"/>
        <c:crosses val="autoZero"/>
        <c:auto val="1"/>
        <c:lblAlgn val="ctr"/>
        <c:lblOffset val="100"/>
        <c:noMultiLvlLbl val="0"/>
      </c:catAx>
      <c:valAx>
        <c:axId val="242667576"/>
        <c:scaling>
          <c:orientation val="minMax"/>
        </c:scaling>
        <c:delete val="0"/>
        <c:axPos val="l"/>
        <c:majorGridlines>
          <c:spPr>
            <a:effectLst>
              <a:outerShdw blurRad="50800" dist="50800" dir="5400000" algn="ctr" rotWithShape="0">
                <a:schemeClr val="tx1"/>
              </a:outerShdw>
            </a:effectLst>
          </c:spPr>
        </c:majorGridlines>
        <c:numFmt formatCode="General" sourceLinked="1"/>
        <c:majorTickMark val="none"/>
        <c:minorTickMark val="none"/>
        <c:tickLblPos val="nextTo"/>
        <c:txPr>
          <a:bodyPr/>
          <a:lstStyle/>
          <a:p>
            <a:pPr algn="ctr">
              <a:defRPr/>
            </a:pPr>
            <a:endParaRPr lang="pl-PL"/>
          </a:p>
        </c:txPr>
        <c:crossAx val="242666400"/>
        <c:crosses val="autoZero"/>
        <c:crossBetween val="between"/>
      </c:valAx>
      <c:spPr>
        <a:noFill/>
        <a:ln w="25400">
          <a:noFill/>
        </a:ln>
      </c:spPr>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tygodniowy'!$G$229</c:f>
              <c:strCache>
                <c:ptCount val="1"/>
                <c:pt idx="0">
                  <c:v>pobyt czasowy</c:v>
                </c:pt>
              </c:strCache>
            </c:strRef>
          </c:tx>
          <c:spPr>
            <a:solidFill>
              <a:srgbClr val="FF0000"/>
            </a:solidFill>
          </c:spPr>
          <c:invertIfNegative val="0"/>
          <c:cat>
            <c:multiLvlStrRef>
              <c:f>('Meldunek tygodniowy'!$K$227:$K$228,'Meldunek tygodniowy'!$M$227:$M$228,'Meldunek tygodniowy'!$O$227:$O$228,'Meldunek tygodniowy'!$Q$227:$Q$228)</c:f>
              <c:multiLvlStrCache>
                <c:ptCount val="4"/>
                <c:lvl>
                  <c:pt idx="1">
                    <c:v>pozytywne</c:v>
                  </c:pt>
                  <c:pt idx="2">
                    <c:v>negatywne</c:v>
                  </c:pt>
                  <c:pt idx="3">
                    <c:v>umorzenia</c:v>
                  </c:pt>
                </c:lvl>
                <c:lvl>
                  <c:pt idx="0">
                    <c:v>wnioski</c:v>
                  </c:pt>
                  <c:pt idx="1">
                    <c:v>decyzje 01.02.2018 - 28.02.2018 r.</c:v>
                  </c:pt>
                </c:lvl>
              </c:multiLvlStrCache>
            </c:multiLvlStrRef>
          </c:cat>
          <c:val>
            <c:numRef>
              <c:f>('Meldunek tygodniowy'!$K$229,'Meldunek tygodniowy'!$M$229,'Meldunek tygodniowy'!$O$229,'Meldunek tygodniowy'!$Q$229)</c:f>
              <c:numCache>
                <c:formatCode>#,##0</c:formatCode>
                <c:ptCount val="4"/>
                <c:pt idx="0">
                  <c:v>14937</c:v>
                </c:pt>
                <c:pt idx="1">
                  <c:v>8091</c:v>
                </c:pt>
                <c:pt idx="2">
                  <c:v>981</c:v>
                </c:pt>
                <c:pt idx="3">
                  <c:v>438</c:v>
                </c:pt>
              </c:numCache>
            </c:numRef>
          </c:val>
        </c:ser>
        <c:ser>
          <c:idx val="2"/>
          <c:order val="1"/>
          <c:tx>
            <c:strRef>
              <c:f>'Meldunek tygodniowy'!$G$230</c:f>
              <c:strCache>
                <c:ptCount val="1"/>
                <c:pt idx="0">
                  <c:v>pobyt stały</c:v>
                </c:pt>
              </c:strCache>
            </c:strRef>
          </c:tx>
          <c:spPr>
            <a:solidFill>
              <a:srgbClr val="FFC000"/>
            </a:solidFill>
          </c:spPr>
          <c:invertIfNegative val="0"/>
          <c:cat>
            <c:multiLvlStrRef>
              <c:f>('Meldunek tygodniowy'!$K$227:$K$228,'Meldunek tygodniowy'!$M$227:$M$228,'Meldunek tygodniowy'!$O$227:$O$228,'Meldunek tygodniowy'!$Q$227:$Q$228)</c:f>
              <c:multiLvlStrCache>
                <c:ptCount val="4"/>
                <c:lvl>
                  <c:pt idx="1">
                    <c:v>pozytywne</c:v>
                  </c:pt>
                  <c:pt idx="2">
                    <c:v>negatywne</c:v>
                  </c:pt>
                  <c:pt idx="3">
                    <c:v>umorzenia</c:v>
                  </c:pt>
                </c:lvl>
                <c:lvl>
                  <c:pt idx="0">
                    <c:v>wnioski</c:v>
                  </c:pt>
                  <c:pt idx="1">
                    <c:v>decyzje 01.02.2018 - 28.02.2018 r.</c:v>
                  </c:pt>
                </c:lvl>
              </c:multiLvlStrCache>
            </c:multiLvlStrRef>
          </c:cat>
          <c:val>
            <c:numRef>
              <c:f>('Meldunek tygodniowy'!$K$230,'Meldunek tygodniowy'!$M$230,'Meldunek tygodniowy'!$O$230,'Meldunek tygodniowy'!$Q$230)</c:f>
              <c:numCache>
                <c:formatCode>#,##0</c:formatCode>
                <c:ptCount val="4"/>
                <c:pt idx="0">
                  <c:v>1663</c:v>
                </c:pt>
                <c:pt idx="1">
                  <c:v>1135</c:v>
                </c:pt>
                <c:pt idx="2">
                  <c:v>116</c:v>
                </c:pt>
                <c:pt idx="3">
                  <c:v>45</c:v>
                </c:pt>
              </c:numCache>
            </c:numRef>
          </c:val>
        </c:ser>
        <c:ser>
          <c:idx val="4"/>
          <c:order val="2"/>
          <c:tx>
            <c:strRef>
              <c:f>'Meldunek tygodniowy'!$G$231</c:f>
              <c:strCache>
                <c:ptCount val="1"/>
                <c:pt idx="0">
                  <c:v>pobyt rezyd. UE</c:v>
                </c:pt>
              </c:strCache>
            </c:strRef>
          </c:tx>
          <c:spPr>
            <a:solidFill>
              <a:srgbClr val="92D050"/>
            </a:solidFill>
          </c:spPr>
          <c:invertIfNegative val="0"/>
          <c:cat>
            <c:multiLvlStrRef>
              <c:f>('Meldunek tygodniowy'!$K$227:$K$228,'Meldunek tygodniowy'!$M$227:$M$228,'Meldunek tygodniowy'!$O$227:$O$228,'Meldunek tygodniowy'!$Q$227:$Q$228)</c:f>
              <c:multiLvlStrCache>
                <c:ptCount val="4"/>
                <c:lvl>
                  <c:pt idx="1">
                    <c:v>pozytywne</c:v>
                  </c:pt>
                  <c:pt idx="2">
                    <c:v>negatywne</c:v>
                  </c:pt>
                  <c:pt idx="3">
                    <c:v>umorzenia</c:v>
                  </c:pt>
                </c:lvl>
                <c:lvl>
                  <c:pt idx="0">
                    <c:v>wnioski</c:v>
                  </c:pt>
                  <c:pt idx="1">
                    <c:v>decyzje 01.02.2018 - 28.02.2018 r.</c:v>
                  </c:pt>
                </c:lvl>
              </c:multiLvlStrCache>
            </c:multiLvlStrRef>
          </c:cat>
          <c:val>
            <c:numRef>
              <c:f>('Meldunek tygodniowy'!$K$231,'Meldunek tygodniowy'!$M$231,'Meldunek tygodniowy'!$O$231,'Meldunek tygodniowy'!$Q$231)</c:f>
              <c:numCache>
                <c:formatCode>#,##0</c:formatCode>
                <c:ptCount val="4"/>
                <c:pt idx="0">
                  <c:v>366</c:v>
                </c:pt>
                <c:pt idx="1">
                  <c:v>137</c:v>
                </c:pt>
                <c:pt idx="2">
                  <c:v>17</c:v>
                </c:pt>
                <c:pt idx="3">
                  <c:v>40</c:v>
                </c:pt>
              </c:numCache>
            </c:numRef>
          </c:val>
        </c:ser>
        <c:dLbls>
          <c:showLegendKey val="0"/>
          <c:showVal val="0"/>
          <c:showCatName val="0"/>
          <c:showSerName val="0"/>
          <c:showPercent val="0"/>
          <c:showBubbleSize val="0"/>
        </c:dLbls>
        <c:gapWidth val="150"/>
        <c:shape val="box"/>
        <c:axId val="242664440"/>
        <c:axId val="463169776"/>
        <c:axId val="0"/>
      </c:bar3DChart>
      <c:catAx>
        <c:axId val="242664440"/>
        <c:scaling>
          <c:orientation val="minMax"/>
        </c:scaling>
        <c:delete val="0"/>
        <c:axPos val="b"/>
        <c:numFmt formatCode="General" sourceLinked="0"/>
        <c:majorTickMark val="out"/>
        <c:minorTickMark val="none"/>
        <c:tickLblPos val="nextTo"/>
        <c:crossAx val="463169776"/>
        <c:crosses val="autoZero"/>
        <c:auto val="1"/>
        <c:lblAlgn val="ctr"/>
        <c:lblOffset val="100"/>
        <c:noMultiLvlLbl val="0"/>
      </c:catAx>
      <c:valAx>
        <c:axId val="463169776"/>
        <c:scaling>
          <c:orientation val="minMax"/>
        </c:scaling>
        <c:delete val="0"/>
        <c:axPos val="l"/>
        <c:majorGridlines/>
        <c:numFmt formatCode="#,##0" sourceLinked="1"/>
        <c:majorTickMark val="out"/>
        <c:minorTickMark val="none"/>
        <c:tickLblPos val="nextTo"/>
        <c:crossAx val="242664440"/>
        <c:crosses val="autoZero"/>
        <c:crossBetween val="between"/>
      </c:valAx>
    </c:plotArea>
    <c:legend>
      <c:legendPos val="b"/>
      <c:layout/>
      <c:overlay val="0"/>
    </c:legend>
    <c:plotVisOnly val="1"/>
    <c:dispBlanksAs val="gap"/>
    <c:showDLblsOverMax val="0"/>
  </c:chart>
  <c:spPr>
    <a:noFill/>
    <a:ln>
      <a:noFill/>
    </a:ln>
  </c:spPr>
  <c:txPr>
    <a:bodyPr/>
    <a:lstStyle/>
    <a:p>
      <a:pPr>
        <a:defRPr sz="900"/>
      </a:pPr>
      <a:endParaRPr lang="pl-P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strRef>
              <c:f>'Meldunek tygodniowy'!$D$396</c:f>
              <c:strCache>
                <c:ptCount val="1"/>
                <c:pt idx="0">
                  <c:v>inne państwo</c:v>
                </c:pt>
              </c:strCache>
            </c:strRef>
          </c:tx>
          <c:spPr>
            <a:solidFill>
              <a:schemeClr val="accent3"/>
            </a:solidFill>
            <a:ln>
              <a:noFill/>
            </a:ln>
            <a:effectLst/>
            <a:sp3d/>
          </c:spPr>
          <c:invertIfNegative val="0"/>
          <c:cat>
            <c:strRef>
              <c:f>'Meldunek tygodniowy'!$H$395:$K$395</c:f>
              <c:strCache>
                <c:ptCount val="4"/>
                <c:pt idx="0">
                  <c:v>wnioski</c:v>
                </c:pt>
                <c:pt idx="3">
                  <c:v>decyzje</c:v>
                </c:pt>
              </c:strCache>
            </c:strRef>
          </c:cat>
          <c:val>
            <c:numRef>
              <c:f>'Meldunek tygodniowy'!$H$396:$K$396</c:f>
              <c:numCache>
                <c:formatCode>#,##0</c:formatCode>
                <c:ptCount val="4"/>
                <c:pt idx="0">
                  <c:v>66721</c:v>
                </c:pt>
                <c:pt idx="3">
                  <c:v>63629</c:v>
                </c:pt>
              </c:numCache>
            </c:numRef>
          </c:val>
        </c:ser>
        <c:ser>
          <c:idx val="1"/>
          <c:order val="1"/>
          <c:tx>
            <c:strRef>
              <c:f>'Meldunek tygodniowy'!$D$397</c:f>
              <c:strCache>
                <c:ptCount val="1"/>
                <c:pt idx="0">
                  <c:v>konsul RP</c:v>
                </c:pt>
              </c:strCache>
            </c:strRef>
          </c:tx>
          <c:spPr>
            <a:solidFill>
              <a:schemeClr val="accent2"/>
            </a:solidFill>
            <a:ln>
              <a:noFill/>
            </a:ln>
            <a:effectLst/>
            <a:sp3d/>
          </c:spPr>
          <c:invertIfNegative val="0"/>
          <c:cat>
            <c:strRef>
              <c:f>'Meldunek tygodniowy'!$H$395:$K$395</c:f>
              <c:strCache>
                <c:ptCount val="4"/>
                <c:pt idx="0">
                  <c:v>wnioski</c:v>
                </c:pt>
                <c:pt idx="3">
                  <c:v>decyzje</c:v>
                </c:pt>
              </c:strCache>
            </c:strRef>
          </c:cat>
          <c:val>
            <c:numRef>
              <c:f>'Meldunek tygodniowy'!$H$397:$K$397</c:f>
              <c:numCache>
                <c:formatCode>#,##0</c:formatCode>
                <c:ptCount val="4"/>
                <c:pt idx="0">
                  <c:v>2088</c:v>
                </c:pt>
                <c:pt idx="3">
                  <c:v>2001</c:v>
                </c:pt>
              </c:numCache>
            </c:numRef>
          </c:val>
        </c:ser>
        <c:ser>
          <c:idx val="0"/>
          <c:order val="2"/>
          <c:tx>
            <c:strRef>
              <c:f>'Meldunek tygodniowy'!$D$398</c:f>
              <c:strCache>
                <c:ptCount val="1"/>
                <c:pt idx="0">
                  <c:v>fakultatywne</c:v>
                </c:pt>
              </c:strCache>
            </c:strRef>
          </c:tx>
          <c:spPr>
            <a:solidFill>
              <a:schemeClr val="accent1"/>
            </a:solidFill>
            <a:ln>
              <a:noFill/>
            </a:ln>
            <a:effectLst/>
            <a:sp3d/>
          </c:spPr>
          <c:invertIfNegative val="0"/>
          <c:cat>
            <c:strRef>
              <c:f>'Meldunek tygodniowy'!$H$395:$K$395</c:f>
              <c:strCache>
                <c:ptCount val="4"/>
                <c:pt idx="0">
                  <c:v>wnioski</c:v>
                </c:pt>
                <c:pt idx="3">
                  <c:v>decyzje</c:v>
                </c:pt>
              </c:strCache>
            </c:strRef>
          </c:cat>
          <c:val>
            <c:numRef>
              <c:f>'Meldunek tygodniowy'!$H$398:$K$398</c:f>
              <c:numCache>
                <c:formatCode>#,##0</c:formatCode>
                <c:ptCount val="4"/>
                <c:pt idx="0">
                  <c:v>1727</c:v>
                </c:pt>
                <c:pt idx="3">
                  <c:v>1819</c:v>
                </c:pt>
              </c:numCache>
            </c:numRef>
          </c:val>
        </c:ser>
        <c:dLbls>
          <c:showLegendKey val="0"/>
          <c:showVal val="0"/>
          <c:showCatName val="0"/>
          <c:showSerName val="0"/>
          <c:showPercent val="0"/>
          <c:showBubbleSize val="0"/>
        </c:dLbls>
        <c:gapWidth val="150"/>
        <c:shape val="box"/>
        <c:axId val="463167816"/>
        <c:axId val="463167424"/>
        <c:axId val="468302328"/>
      </c:bar3DChart>
      <c:catAx>
        <c:axId val="4631678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pl-PL"/>
          </a:p>
        </c:txPr>
        <c:crossAx val="463167424"/>
        <c:crosses val="autoZero"/>
        <c:auto val="1"/>
        <c:lblAlgn val="ctr"/>
        <c:lblOffset val="100"/>
        <c:noMultiLvlLbl val="0"/>
      </c:catAx>
      <c:valAx>
        <c:axId val="46316742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463167816"/>
        <c:crosses val="autoZero"/>
        <c:crossBetween val="between"/>
      </c:valAx>
      <c:serAx>
        <c:axId val="4683023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463167424"/>
        <c:crosses val="autoZero"/>
      </c:ser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pPr>
        <a:noFill/>
      </c:spPr>
    </c:sideWall>
    <c:backWall>
      <c:thickness val="0"/>
      <c:spPr>
        <a:noFill/>
      </c:spPr>
    </c:backWall>
    <c:plotArea>
      <c:layout>
        <c:manualLayout>
          <c:layoutTarget val="inner"/>
          <c:xMode val="edge"/>
          <c:yMode val="edge"/>
          <c:x val="6.1076035708302417E-2"/>
          <c:y val="8.5986191655773578E-2"/>
          <c:w val="0.91663419732107954"/>
          <c:h val="0.60531886658915124"/>
        </c:manualLayout>
      </c:layout>
      <c:bar3DChart>
        <c:barDir val="col"/>
        <c:grouping val="stacked"/>
        <c:varyColors val="0"/>
        <c:ser>
          <c:idx val="0"/>
          <c:order val="0"/>
          <c:tx>
            <c:strRef>
              <c:f>'Meldunek tygodniowy'!$G$263</c:f>
              <c:strCache>
                <c:ptCount val="1"/>
                <c:pt idx="0">
                  <c:v>pobyt czasowy</c:v>
                </c:pt>
              </c:strCache>
            </c:strRef>
          </c:tx>
          <c:spPr>
            <a:solidFill>
              <a:srgbClr val="FF0000"/>
            </a:solidFill>
          </c:spPr>
          <c:invertIfNegative val="0"/>
          <c:cat>
            <c:multiLvlStrRef>
              <c:f>('Meldunek tygodniowy'!$K$261:$K$262,'Meldunek tygodniowy'!$M$261:$M$262,'Meldunek tygodniowy'!$O$261:$O$262,'Meldunek tygodniowy'!$Q$261:$Q$262)</c:f>
              <c:multiLvlStrCache>
                <c:ptCount val="4"/>
                <c:lvl>
                  <c:pt idx="1">
                    <c:v>pozytywne</c:v>
                  </c:pt>
                  <c:pt idx="2">
                    <c:v>negatywne</c:v>
                  </c:pt>
                  <c:pt idx="3">
                    <c:v>umorzenia</c:v>
                  </c:pt>
                </c:lvl>
                <c:lvl>
                  <c:pt idx="0">
                    <c:v>wnioski</c:v>
                  </c:pt>
                  <c:pt idx="1">
                    <c:v>decyzje 01.01.2018 - 28.02.2018 r.</c:v>
                  </c:pt>
                </c:lvl>
              </c:multiLvlStrCache>
            </c:multiLvlStrRef>
          </c:cat>
          <c:val>
            <c:numRef>
              <c:f>('Meldunek tygodniowy'!$K$263,'Meldunek tygodniowy'!$M$263,'Meldunek tygodniowy'!$O$263,'Meldunek tygodniowy'!$Q$263)</c:f>
              <c:numCache>
                <c:formatCode>#,##0</c:formatCode>
                <c:ptCount val="4"/>
                <c:pt idx="0">
                  <c:v>28935</c:v>
                </c:pt>
                <c:pt idx="1">
                  <c:v>17155</c:v>
                </c:pt>
                <c:pt idx="2">
                  <c:v>1953</c:v>
                </c:pt>
                <c:pt idx="3">
                  <c:v>959</c:v>
                </c:pt>
              </c:numCache>
            </c:numRef>
          </c:val>
        </c:ser>
        <c:ser>
          <c:idx val="2"/>
          <c:order val="1"/>
          <c:tx>
            <c:strRef>
              <c:f>'Meldunek tygodniowy'!$G$264</c:f>
              <c:strCache>
                <c:ptCount val="1"/>
                <c:pt idx="0">
                  <c:v>pobyt stały</c:v>
                </c:pt>
              </c:strCache>
            </c:strRef>
          </c:tx>
          <c:spPr>
            <a:solidFill>
              <a:srgbClr val="FFC000"/>
            </a:solidFill>
          </c:spPr>
          <c:invertIfNegative val="0"/>
          <c:cat>
            <c:multiLvlStrRef>
              <c:f>('Meldunek tygodniowy'!$K$261:$K$262,'Meldunek tygodniowy'!$M$261:$M$262,'Meldunek tygodniowy'!$O$261:$O$262,'Meldunek tygodniowy'!$Q$261:$Q$262)</c:f>
              <c:multiLvlStrCache>
                <c:ptCount val="4"/>
                <c:lvl>
                  <c:pt idx="1">
                    <c:v>pozytywne</c:v>
                  </c:pt>
                  <c:pt idx="2">
                    <c:v>negatywne</c:v>
                  </c:pt>
                  <c:pt idx="3">
                    <c:v>umorzenia</c:v>
                  </c:pt>
                </c:lvl>
                <c:lvl>
                  <c:pt idx="0">
                    <c:v>wnioski</c:v>
                  </c:pt>
                  <c:pt idx="1">
                    <c:v>decyzje 01.01.2018 - 28.02.2018 r.</c:v>
                  </c:pt>
                </c:lvl>
              </c:multiLvlStrCache>
            </c:multiLvlStrRef>
          </c:cat>
          <c:val>
            <c:numRef>
              <c:f>('Meldunek tygodniowy'!$K$264,'Meldunek tygodniowy'!$M$264,'Meldunek tygodniowy'!$O$264,'Meldunek tygodniowy'!$Q$264)</c:f>
              <c:numCache>
                <c:formatCode>#,##0</c:formatCode>
                <c:ptCount val="4"/>
                <c:pt idx="0">
                  <c:v>3197</c:v>
                </c:pt>
                <c:pt idx="1">
                  <c:v>2247</c:v>
                </c:pt>
                <c:pt idx="2">
                  <c:v>193</c:v>
                </c:pt>
                <c:pt idx="3">
                  <c:v>102</c:v>
                </c:pt>
              </c:numCache>
            </c:numRef>
          </c:val>
        </c:ser>
        <c:ser>
          <c:idx val="4"/>
          <c:order val="2"/>
          <c:tx>
            <c:strRef>
              <c:f>'Meldunek tygodniowy'!$G$265</c:f>
              <c:strCache>
                <c:ptCount val="1"/>
                <c:pt idx="0">
                  <c:v>pobyt rezyd. UE</c:v>
                </c:pt>
              </c:strCache>
            </c:strRef>
          </c:tx>
          <c:spPr>
            <a:solidFill>
              <a:srgbClr val="92D050"/>
            </a:solidFill>
          </c:spPr>
          <c:invertIfNegative val="0"/>
          <c:cat>
            <c:multiLvlStrRef>
              <c:f>('Meldunek tygodniowy'!$K$261:$K$262,'Meldunek tygodniowy'!$M$261:$M$262,'Meldunek tygodniowy'!$O$261:$O$262,'Meldunek tygodniowy'!$Q$261:$Q$262)</c:f>
              <c:multiLvlStrCache>
                <c:ptCount val="4"/>
                <c:lvl>
                  <c:pt idx="1">
                    <c:v>pozytywne</c:v>
                  </c:pt>
                  <c:pt idx="2">
                    <c:v>negatywne</c:v>
                  </c:pt>
                  <c:pt idx="3">
                    <c:v>umorzenia</c:v>
                  </c:pt>
                </c:lvl>
                <c:lvl>
                  <c:pt idx="0">
                    <c:v>wnioski</c:v>
                  </c:pt>
                  <c:pt idx="1">
                    <c:v>decyzje 01.01.2018 - 28.02.2018 r.</c:v>
                  </c:pt>
                </c:lvl>
              </c:multiLvlStrCache>
            </c:multiLvlStrRef>
          </c:cat>
          <c:val>
            <c:numRef>
              <c:f>('Meldunek tygodniowy'!$K$265,'Meldunek tygodniowy'!$M$265,'Meldunek tygodniowy'!$O$265,'Meldunek tygodniowy'!$Q$265)</c:f>
              <c:numCache>
                <c:formatCode>#,##0</c:formatCode>
                <c:ptCount val="4"/>
                <c:pt idx="0">
                  <c:v>693</c:v>
                </c:pt>
                <c:pt idx="1">
                  <c:v>264</c:v>
                </c:pt>
                <c:pt idx="2">
                  <c:v>36</c:v>
                </c:pt>
                <c:pt idx="3">
                  <c:v>79</c:v>
                </c:pt>
              </c:numCache>
            </c:numRef>
          </c:val>
        </c:ser>
        <c:dLbls>
          <c:showLegendKey val="0"/>
          <c:showVal val="0"/>
          <c:showCatName val="0"/>
          <c:showSerName val="0"/>
          <c:showPercent val="0"/>
          <c:showBubbleSize val="0"/>
        </c:dLbls>
        <c:gapWidth val="150"/>
        <c:shape val="box"/>
        <c:axId val="463167032"/>
        <c:axId val="463168208"/>
        <c:axId val="0"/>
      </c:bar3DChart>
      <c:catAx>
        <c:axId val="463167032"/>
        <c:scaling>
          <c:orientation val="minMax"/>
        </c:scaling>
        <c:delete val="0"/>
        <c:axPos val="b"/>
        <c:numFmt formatCode="General" sourceLinked="0"/>
        <c:majorTickMark val="out"/>
        <c:minorTickMark val="none"/>
        <c:tickLblPos val="nextTo"/>
        <c:crossAx val="463168208"/>
        <c:crosses val="autoZero"/>
        <c:auto val="1"/>
        <c:lblAlgn val="ctr"/>
        <c:lblOffset val="100"/>
        <c:noMultiLvlLbl val="0"/>
      </c:catAx>
      <c:valAx>
        <c:axId val="463168208"/>
        <c:scaling>
          <c:orientation val="minMax"/>
        </c:scaling>
        <c:delete val="0"/>
        <c:axPos val="l"/>
        <c:majorGridlines/>
        <c:numFmt formatCode="#,##0" sourceLinked="1"/>
        <c:majorTickMark val="out"/>
        <c:minorTickMark val="none"/>
        <c:tickLblPos val="nextTo"/>
        <c:crossAx val="463167032"/>
        <c:crosses val="autoZero"/>
        <c:crossBetween val="between"/>
      </c:valAx>
    </c:plotArea>
    <c:legend>
      <c:legendPos val="b"/>
      <c:layout/>
      <c:overlay val="0"/>
    </c:legend>
    <c:plotVisOnly val="1"/>
    <c:dispBlanksAs val="gap"/>
    <c:showDLblsOverMax val="0"/>
  </c:chart>
  <c:spPr>
    <a:noFill/>
    <a:ln>
      <a:noFill/>
    </a:ln>
  </c:spPr>
  <c:txPr>
    <a:bodyPr/>
    <a:lstStyle/>
    <a:p>
      <a:pPr>
        <a:defRPr sz="1000"/>
      </a:pPr>
      <a:endParaRPr lang="pl-PL"/>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63</xdr:row>
      <xdr:rowOff>52389</xdr:rowOff>
    </xdr:from>
    <xdr:to>
      <xdr:col>24</xdr:col>
      <xdr:colOff>19051</xdr:colOff>
      <xdr:row>84</xdr:row>
      <xdr:rowOff>133351</xdr:rowOff>
    </xdr:to>
    <xdr:graphicFrame macro="">
      <xdr:nvGraphicFramePr>
        <xdr:cNvPr id="2" name="Wykres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189</xdr:row>
      <xdr:rowOff>65086</xdr:rowOff>
    </xdr:from>
    <xdr:to>
      <xdr:col>23</xdr:col>
      <xdr:colOff>9525</xdr:colOff>
      <xdr:row>203</xdr:row>
      <xdr:rowOff>133350</xdr:rowOff>
    </xdr:to>
    <xdr:graphicFrame macro="">
      <xdr:nvGraphicFramePr>
        <xdr:cNvPr id="35" name="Wykres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330</xdr:row>
      <xdr:rowOff>69397</xdr:rowOff>
    </xdr:from>
    <xdr:to>
      <xdr:col>23</xdr:col>
      <xdr:colOff>1</xdr:colOff>
      <xdr:row>352</xdr:row>
      <xdr:rowOff>123825</xdr:rowOff>
    </xdr:to>
    <xdr:graphicFrame macro="">
      <xdr:nvGraphicFramePr>
        <xdr:cNvPr id="38" name="Wykres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27215</xdr:colOff>
      <xdr:row>28</xdr:row>
      <xdr:rowOff>142193</xdr:rowOff>
    </xdr:from>
    <xdr:to>
      <xdr:col>23</xdr:col>
      <xdr:colOff>238126</xdr:colOff>
      <xdr:row>47</xdr:row>
      <xdr:rowOff>161925</xdr:rowOff>
    </xdr:to>
    <xdr:graphicFrame macro="">
      <xdr:nvGraphicFramePr>
        <xdr:cNvPr id="4" name="Wykres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47626</xdr:colOff>
      <xdr:row>233</xdr:row>
      <xdr:rowOff>9526</xdr:rowOff>
    </xdr:from>
    <xdr:to>
      <xdr:col>23</xdr:col>
      <xdr:colOff>9525</xdr:colOff>
      <xdr:row>247</xdr:row>
      <xdr:rowOff>180976</xdr:rowOff>
    </xdr:to>
    <xdr:graphicFrame macro="">
      <xdr:nvGraphicFramePr>
        <xdr:cNvPr id="5" name="Wykres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257175</xdr:colOff>
      <xdr:row>400</xdr:row>
      <xdr:rowOff>1</xdr:rowOff>
    </xdr:from>
    <xdr:to>
      <xdr:col>21</xdr:col>
      <xdr:colOff>238125</xdr:colOff>
      <xdr:row>415</xdr:row>
      <xdr:rowOff>152401</xdr:rowOff>
    </xdr:to>
    <xdr:graphicFrame macro="">
      <xdr:nvGraphicFramePr>
        <xdr:cNvPr id="7" name="Wykres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34925</xdr:colOff>
      <xdr:row>128</xdr:row>
      <xdr:rowOff>0</xdr:rowOff>
    </xdr:from>
    <xdr:to>
      <xdr:col>20</xdr:col>
      <xdr:colOff>234084</xdr:colOff>
      <xdr:row>128</xdr:row>
      <xdr:rowOff>95250</xdr:rowOff>
    </xdr:to>
    <xdr:sp macro="" textlink="">
      <xdr:nvSpPr>
        <xdr:cNvPr id="10" name="pole tekstowe 9"/>
        <xdr:cNvSpPr txBox="1"/>
      </xdr:nvSpPr>
      <xdr:spPr>
        <a:xfrm>
          <a:off x="34925" y="27500036"/>
          <a:ext cx="6186302" cy="612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800" i="1">
              <a:latin typeface="Tahoma" panose="020B0604030504040204" pitchFamily="34" charset="0"/>
              <a:ea typeface="Tahoma" panose="020B0604030504040204" pitchFamily="34" charset="0"/>
              <a:cs typeface="Tahoma" panose="020B0604030504040204" pitchFamily="34" charset="0"/>
            </a:rPr>
            <a:t>.</a:t>
          </a:r>
        </a:p>
        <a:p>
          <a:endParaRPr lang="pl-PL" sz="1100"/>
        </a:p>
      </xdr:txBody>
    </xdr:sp>
    <xdr:clientData/>
  </xdr:twoCellAnchor>
  <xdr:oneCellAnchor>
    <xdr:from>
      <xdr:col>24</xdr:col>
      <xdr:colOff>0</xdr:colOff>
      <xdr:row>56</xdr:row>
      <xdr:rowOff>0</xdr:rowOff>
    </xdr:from>
    <xdr:ext cx="184731" cy="264560"/>
    <xdr:sp macro="" textlink="">
      <xdr:nvSpPr>
        <xdr:cNvPr id="18" name="pole tekstowe 17"/>
        <xdr:cNvSpPr txBox="1"/>
      </xdr:nvSpPr>
      <xdr:spPr>
        <a:xfrm>
          <a:off x="8181975"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twoCellAnchor>
    <xdr:from>
      <xdr:col>0</xdr:col>
      <xdr:colOff>0</xdr:colOff>
      <xdr:row>271</xdr:row>
      <xdr:rowOff>0</xdr:rowOff>
    </xdr:from>
    <xdr:to>
      <xdr:col>22</xdr:col>
      <xdr:colOff>266700</xdr:colOff>
      <xdr:row>284</xdr:row>
      <xdr:rowOff>9525</xdr:rowOff>
    </xdr:to>
    <xdr:graphicFrame macro="">
      <xdr:nvGraphicFramePr>
        <xdr:cNvPr id="34" name="Wykres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10583</xdr:colOff>
      <xdr:row>86</xdr:row>
      <xdr:rowOff>31751</xdr:rowOff>
    </xdr:from>
    <xdr:to>
      <xdr:col>25</xdr:col>
      <xdr:colOff>21167</xdr:colOff>
      <xdr:row>99</xdr:row>
      <xdr:rowOff>21167</xdr:rowOff>
    </xdr:to>
    <xdr:sp macro="" textlink="">
      <xdr:nvSpPr>
        <xdr:cNvPr id="6" name="Prostokąt 5"/>
        <xdr:cNvSpPr/>
      </xdr:nvSpPr>
      <xdr:spPr>
        <a:xfrm>
          <a:off x="10583" y="16552334"/>
          <a:ext cx="9376834" cy="1894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118</xdr:row>
      <xdr:rowOff>0</xdr:rowOff>
    </xdr:from>
    <xdr:to>
      <xdr:col>25</xdr:col>
      <xdr:colOff>10584</xdr:colOff>
      <xdr:row>128</xdr:row>
      <xdr:rowOff>0</xdr:rowOff>
    </xdr:to>
    <xdr:sp macro="" textlink="">
      <xdr:nvSpPr>
        <xdr:cNvPr id="22" name="Prostokąt 21"/>
        <xdr:cNvSpPr/>
      </xdr:nvSpPr>
      <xdr:spPr>
        <a:xfrm>
          <a:off x="0" y="22468417"/>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156</xdr:row>
      <xdr:rowOff>190499</xdr:rowOff>
    </xdr:from>
    <xdr:to>
      <xdr:col>25</xdr:col>
      <xdr:colOff>10584</xdr:colOff>
      <xdr:row>168</xdr:row>
      <xdr:rowOff>169332</xdr:rowOff>
    </xdr:to>
    <xdr:sp macro="" textlink="">
      <xdr:nvSpPr>
        <xdr:cNvPr id="23" name="Prostokąt 22"/>
        <xdr:cNvSpPr/>
      </xdr:nvSpPr>
      <xdr:spPr>
        <a:xfrm>
          <a:off x="0" y="30977416"/>
          <a:ext cx="9376834" cy="207433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207</xdr:row>
      <xdr:rowOff>0</xdr:rowOff>
    </xdr:from>
    <xdr:to>
      <xdr:col>25</xdr:col>
      <xdr:colOff>10584</xdr:colOff>
      <xdr:row>216</xdr:row>
      <xdr:rowOff>0</xdr:rowOff>
    </xdr:to>
    <xdr:sp macro="" textlink="">
      <xdr:nvSpPr>
        <xdr:cNvPr id="24" name="Prostokąt 23"/>
        <xdr:cNvSpPr/>
      </xdr:nvSpPr>
      <xdr:spPr>
        <a:xfrm>
          <a:off x="0" y="40481250"/>
          <a:ext cx="7878234" cy="20849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294</xdr:row>
      <xdr:rowOff>190499</xdr:rowOff>
    </xdr:from>
    <xdr:to>
      <xdr:col>25</xdr:col>
      <xdr:colOff>10584</xdr:colOff>
      <xdr:row>305</xdr:row>
      <xdr:rowOff>10582</xdr:rowOff>
    </xdr:to>
    <xdr:sp macro="" textlink="">
      <xdr:nvSpPr>
        <xdr:cNvPr id="25" name="Prostokąt 24"/>
        <xdr:cNvSpPr/>
      </xdr:nvSpPr>
      <xdr:spPr>
        <a:xfrm>
          <a:off x="0" y="59721749"/>
          <a:ext cx="9376834" cy="1725083"/>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357</xdr:row>
      <xdr:rowOff>0</xdr:rowOff>
    </xdr:from>
    <xdr:to>
      <xdr:col>25</xdr:col>
      <xdr:colOff>10584</xdr:colOff>
      <xdr:row>364</xdr:row>
      <xdr:rowOff>179916</xdr:rowOff>
    </xdr:to>
    <xdr:sp macro="" textlink="">
      <xdr:nvSpPr>
        <xdr:cNvPr id="26" name="Prostokąt 25"/>
        <xdr:cNvSpPr/>
      </xdr:nvSpPr>
      <xdr:spPr>
        <a:xfrm>
          <a:off x="0" y="73331917"/>
          <a:ext cx="9376834" cy="1132416"/>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382</xdr:row>
      <xdr:rowOff>0</xdr:rowOff>
    </xdr:from>
    <xdr:to>
      <xdr:col>25</xdr:col>
      <xdr:colOff>10584</xdr:colOff>
      <xdr:row>390</xdr:row>
      <xdr:rowOff>0</xdr:rowOff>
    </xdr:to>
    <xdr:sp macro="" textlink="">
      <xdr:nvSpPr>
        <xdr:cNvPr id="27" name="Prostokąt 26"/>
        <xdr:cNvSpPr/>
      </xdr:nvSpPr>
      <xdr:spPr>
        <a:xfrm>
          <a:off x="0" y="77734583"/>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417</xdr:row>
      <xdr:rowOff>0</xdr:rowOff>
    </xdr:from>
    <xdr:to>
      <xdr:col>25</xdr:col>
      <xdr:colOff>10584</xdr:colOff>
      <xdr:row>420</xdr:row>
      <xdr:rowOff>0</xdr:rowOff>
    </xdr:to>
    <xdr:sp macro="" textlink="">
      <xdr:nvSpPr>
        <xdr:cNvPr id="30" name="Prostokąt 29"/>
        <xdr:cNvSpPr/>
      </xdr:nvSpPr>
      <xdr:spPr>
        <a:xfrm>
          <a:off x="0" y="81375250"/>
          <a:ext cx="9376834" cy="1524000"/>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442</xdr:row>
      <xdr:rowOff>0</xdr:rowOff>
    </xdr:from>
    <xdr:to>
      <xdr:col>25</xdr:col>
      <xdr:colOff>10584</xdr:colOff>
      <xdr:row>451</xdr:row>
      <xdr:rowOff>10584</xdr:rowOff>
    </xdr:to>
    <xdr:sp macro="" textlink="">
      <xdr:nvSpPr>
        <xdr:cNvPr id="31" name="Prostokąt 30"/>
        <xdr:cNvSpPr/>
      </xdr:nvSpPr>
      <xdr:spPr>
        <a:xfrm>
          <a:off x="0" y="87354833"/>
          <a:ext cx="9376834" cy="1725084"/>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0</xdr:col>
      <xdr:colOff>0</xdr:colOff>
      <xdr:row>456</xdr:row>
      <xdr:rowOff>190499</xdr:rowOff>
    </xdr:from>
    <xdr:to>
      <xdr:col>25</xdr:col>
      <xdr:colOff>10584</xdr:colOff>
      <xdr:row>482</xdr:row>
      <xdr:rowOff>21166</xdr:rowOff>
    </xdr:to>
    <xdr:sp macro="" textlink="">
      <xdr:nvSpPr>
        <xdr:cNvPr id="32" name="Prostokąt 31"/>
        <xdr:cNvSpPr/>
      </xdr:nvSpPr>
      <xdr:spPr>
        <a:xfrm>
          <a:off x="0" y="90212332"/>
          <a:ext cx="9376834" cy="4783667"/>
        </a:xfrm>
        <a:prstGeom prst="rect">
          <a:avLst/>
        </a:prstGeom>
        <a:noFill/>
        <a:ln>
          <a:solidFill>
            <a:schemeClr val="bg1">
              <a:lumMod val="95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0</xdr:col>
      <xdr:colOff>0</xdr:colOff>
      <xdr:row>0</xdr:row>
      <xdr:rowOff>0</xdr:rowOff>
    </xdr:from>
    <xdr:to>
      <xdr:col>8</xdr:col>
      <xdr:colOff>9525</xdr:colOff>
      <xdr:row>3</xdr:row>
      <xdr:rowOff>9853</xdr:rowOff>
    </xdr:to>
    <xdr:pic>
      <xdr:nvPicPr>
        <xdr:cNvPr id="8" name="Obraz 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0"/>
          <a:ext cx="2676525" cy="581353"/>
        </a:xfrm>
        <a:prstGeom prst="rect">
          <a:avLst/>
        </a:prstGeom>
      </xdr:spPr>
    </xdr:pic>
    <xdr:clientData/>
  </xdr:twoCellAnchor>
</xdr:wsDr>
</file>

<file path=xl/queryTables/queryTable1.xml><?xml version="1.0" encoding="utf-8"?>
<queryTable xmlns="http://schemas.openxmlformats.org/spreadsheetml/2006/main" name="AHDPROD_SP_Meldunek_sekcja_VII" connectionId="17" autoFormatId="16" applyNumberFormats="0" applyBorderFormats="0" applyFontFormats="0" applyPatternFormats="0" applyAlignmentFormats="0" applyWidthHeightFormats="0">
  <queryTableRefresh nextId="4">
    <queryTableFields count="3">
      <queryTableField id="1" name="Lp" tableColumnId="1"/>
      <queryTableField id="2" name="Czynnosc" tableColumnId="2"/>
      <queryTableField id="3" name="Liczba" tableColumnId="3"/>
    </queryTableFields>
  </queryTableRefresh>
</queryTable>
</file>

<file path=xl/queryTables/queryTable10.xml><?xml version="1.0" encoding="utf-8"?>
<queryTable xmlns="http://schemas.openxmlformats.org/spreadsheetml/2006/main" name="AHDPROD_SP_Meldunek_sekcja_III_tab_1" connectionId="6"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1.xml><?xml version="1.0" encoding="utf-8"?>
<queryTable xmlns="http://schemas.openxmlformats.org/spreadsheetml/2006/main" name="AHDPROD_SP_Meldunek_sekcja_III_tab_2" connectionId="7" autoFormatId="16" applyNumberFormats="0" applyBorderFormats="0" applyFontFormats="0" applyPatternFormats="0" applyAlignmentFormats="0" applyWidthHeightFormats="0">
  <queryTableRefresh nextId="8">
    <queryTableFields count="7">
      <queryTableField id="1" name="Lp" tableColumnId="1"/>
      <queryTableField id="2" name="Nazwa_kraju" tableColumnId="2"/>
      <queryTableField id="3" name="Status uchodźcy" tableColumnId="3"/>
      <queryTableField id="4" name="Ochrona uzupełniająca" tableColumnId="4"/>
      <queryTableField id="5" name="Pobyt tolerowany" tableColumnId="5"/>
      <queryTableField id="6" name="Negatywna" tableColumnId="6"/>
      <queryTableField id="7" name="Umorzenie" tableColumnId="7"/>
    </queryTableFields>
  </queryTableRefresh>
</queryTable>
</file>

<file path=xl/queryTables/queryTable12.xml><?xml version="1.0" encoding="utf-8"?>
<queryTable xmlns="http://schemas.openxmlformats.org/spreadsheetml/2006/main" name="AHDPROD_SP_Meldunek_sekcja_IV" connectionId="8" autoFormatId="16" applyNumberFormats="0" applyBorderFormats="0" applyFontFormats="0" applyPatternFormats="0" applyAlignmentFormats="0" applyWidthHeightFormats="0">
  <queryTableRefresh nextId="4">
    <queryTableFields count="3">
      <queryTableField id="1" name="Ilosc" tableColumnId="1"/>
      <queryTableField id="2" name="Cudzoziemcy" tableColumnId="2"/>
      <queryTableField id="3" name="Tydzien" tableColumnId="3"/>
    </queryTableFields>
  </queryTableRefresh>
</queryTable>
</file>

<file path=xl/queryTables/queryTable13.xml><?xml version="1.0" encoding="utf-8"?>
<queryTable xmlns="http://schemas.openxmlformats.org/spreadsheetml/2006/main" name="AHDPROD_SP_Meldunek_sekcja_V_tab_1" connectionId="11"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4.xml><?xml version="1.0" encoding="utf-8"?>
<queryTable xmlns="http://schemas.openxmlformats.org/spreadsheetml/2006/main" name="AHDPROD_SP_Meldunek_sekcja_V_tab_2" connectionId="12"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5.xml><?xml version="1.0" encoding="utf-8"?>
<queryTable xmlns="http://schemas.openxmlformats.org/spreadsheetml/2006/main" name="AHDPROD_SP_Meldunek_sekcja_V_tab_3" connectionId="13" autoFormatId="16" applyNumberFormats="0" applyBorderFormats="0" applyFontFormats="0" applyPatternFormats="0" applyAlignmentFormats="0" applyWidthHeightFormats="0">
  <queryTableRefresh nextId="4">
    <queryTableFields count="3">
      <queryTableField id="1" name="Opis_rozstrzygniecia" tableColumnId="1"/>
      <queryTableField id="2" name="Liczba" tableColumnId="2"/>
      <queryTableField id="3" name="Opis" tableColumnId="3"/>
    </queryTableFields>
  </queryTableRefresh>
</queryTable>
</file>

<file path=xl/queryTables/queryTable16.xml><?xml version="1.0" encoding="utf-8"?>
<queryTable xmlns="http://schemas.openxmlformats.org/spreadsheetml/2006/main" name="AHDPROD_SP_Meldunek_sekcja_V_tab_4" connectionId="14" autoFormatId="16" applyNumberFormats="0" applyBorderFormats="0" applyFontFormats="0" applyPatternFormats="0" applyAlignmentFormats="0" applyWidthHeightFormats="0">
  <queryTableRefresh nextId="5">
    <queryTableFields count="4">
      <queryTableField id="1" name="Liczba" tableColumnId="1"/>
      <queryTableField id="2" name="Opis" tableColumnId="2"/>
      <queryTableField id="3" name="Typ" tableColumnId="3"/>
      <queryTableField id="4" name="Lp" tableColumnId="4"/>
    </queryTableFields>
  </queryTableRefresh>
</queryTable>
</file>

<file path=xl/queryTables/queryTable17.xml><?xml version="1.0" encoding="utf-8"?>
<queryTable xmlns="http://schemas.openxmlformats.org/spreadsheetml/2006/main" name="AHDPROD_SP_Meldunek_sekcja_VI_tab_1" connectionId="15" autoFormatId="16" applyNumberFormats="0" applyBorderFormats="0" applyFontFormats="0" applyPatternFormats="0" applyAlignmentFormats="0" applyWidthHeightFormats="0">
  <queryTableRefresh nextId="6">
    <queryTableFields count="5">
      <queryTableField id="1" name="Lp" tableColumnId="1"/>
      <queryTableField id="2" name="Sprawa" tableColumnId="2"/>
      <queryTableField id="3" name="Liczba" tableColumnId="3"/>
      <queryTableField id="4" name="Opis" tableColumnId="4"/>
      <queryTableField id="5" name="Lp_opis" tableColumnId="5"/>
    </queryTableFields>
  </queryTableRefresh>
</queryTable>
</file>

<file path=xl/queryTables/queryTable18.xml><?xml version="1.0" encoding="utf-8"?>
<queryTable xmlns="http://schemas.openxmlformats.org/spreadsheetml/2006/main" name="AHDPROD_SP_Meldunek_sekcja_VI_tab_2" connectionId="16" autoFormatId="16" applyNumberFormats="0" applyBorderFormats="0" applyFontFormats="0" applyPatternFormats="0" applyAlignmentFormats="0" applyWidthHeightFormats="0">
  <queryTableRefresh nextId="5">
    <queryTableFields count="4">
      <queryTableField id="1" name="Lp" tableColumnId="1"/>
      <queryTableField id="2" name="Liczba" tableColumnId="2"/>
      <queryTableField id="3" name="Sprawa" tableColumnId="3"/>
      <queryTableField id="4" name="Opis" tableColumnId="4"/>
    </queryTableFields>
  </queryTableRefresh>
</queryTable>
</file>

<file path=xl/queryTables/queryTable2.xml><?xml version="1.0" encoding="utf-8"?>
<queryTable xmlns="http://schemas.openxmlformats.org/spreadsheetml/2006/main" name="AHDPROD_SP_Meldunek_sekcja_VIII" connectionId="18" autoFormatId="16" applyNumberFormats="0" applyBorderFormats="0" applyFontFormats="0" applyPatternFormats="0" applyAlignmentFormats="0" applyWidthHeightFormats="0">
  <queryTableRefresh nextId="5">
    <queryTableFields count="4">
      <queryTableField id="1" name="Lp" tableColumnId="1"/>
      <queryTableField id="2" name="Wnioskujacy" tableColumnId="2"/>
      <queryTableField id="3" name="Wnioski" tableColumnId="3"/>
      <queryTableField id="4" name="Decyzje" tableColumnId="4"/>
    </queryTableFields>
  </queryTableRefresh>
</queryTable>
</file>

<file path=xl/queryTables/queryTable3.xml><?xml version="1.0" encoding="utf-8"?>
<queryTable xmlns="http://schemas.openxmlformats.org/spreadsheetml/2006/main" name="AHDPROD_SP_Meldunek_sekcja_I_tab_1" connectionId="2"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4.xml><?xml version="1.0" encoding="utf-8"?>
<queryTable xmlns="http://schemas.openxmlformats.org/spreadsheetml/2006/main" name="AHDPROD_SP_Meldunek_sekcja_I_tab_2" connectionId="3" autoFormatId="16" applyNumberFormats="0" applyBorderFormats="0" applyFontFormats="0" applyPatternFormats="0" applyAlignmentFormats="0" applyWidthHeightFormats="0">
  <queryTableRefresh nextId="8">
    <queryTableFields count="7">
      <queryTableField id="1" name="Lp" tableColumnId="1"/>
      <queryTableField id="2" name="Obywatelstwo_pl" tableColumnId="2"/>
      <queryTableField id="3" name="Grupa" tableColumnId="3"/>
      <queryTableField id="4" name="Typ" tableColumnId="4"/>
      <queryTableField id="5" name="Lp_typ" tableColumnId="5"/>
      <queryTableField id="6" name="Liczba" tableColumnId="6"/>
      <queryTableField id="7" name="Lp_grupa" tableColumnId="7"/>
    </queryTableFields>
  </queryTableRefresh>
</queryTable>
</file>

<file path=xl/queryTables/queryTable5.xml><?xml version="1.0" encoding="utf-8"?>
<queryTable xmlns="http://schemas.openxmlformats.org/spreadsheetml/2006/main" name="AHDPROD_SP_Meldunek_sekcja_II_tab_1" connectionId="4"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IN" tableColumnId="3"/>
      <queryTableField id="4" name="Decyzje pozytywne" tableColumnId="4"/>
      <queryTableField id="5" name="Transfer" tableColumnId="5"/>
    </queryTableFields>
  </queryTableRefresh>
</queryTable>
</file>

<file path=xl/queryTables/queryTable6.xml><?xml version="1.0" encoding="utf-8"?>
<queryTable xmlns="http://schemas.openxmlformats.org/spreadsheetml/2006/main" name="AHDPROD_SP_Meldunek_sekcja_II_tab_2" connectionId="5" autoFormatId="16" applyNumberFormats="0" applyBorderFormats="0" applyFontFormats="0" applyPatternFormats="0" applyAlignmentFormats="0" applyWidthHeightFormats="0">
  <queryTableRefresh nextId="6">
    <queryTableFields count="5">
      <queryTableField id="1" name="Lp" tableColumnId="1"/>
      <queryTableField id="2" name="Obywatelstwo" tableColumnId="2"/>
      <queryTableField id="3" name="Wniosek OUT" tableColumnId="3"/>
      <queryTableField id="4" name="Decyzje pozytywne" tableColumnId="4"/>
      <queryTableField id="5" name="Transfer" tableColumnId="5"/>
    </queryTableFields>
  </queryTableRefresh>
</queryTable>
</file>

<file path=xl/queryTables/queryTable7.xml><?xml version="1.0" encoding="utf-8"?>
<queryTable xmlns="http://schemas.openxmlformats.org/spreadsheetml/2006/main" name="AHDPROD_SP_Meldunek_parametry" connectionId="1" autoFormatId="16" applyNumberFormats="0" applyBorderFormats="0" applyFontFormats="0" applyPatternFormats="0" applyAlignmentFormats="0" applyWidthHeightFormats="0">
  <queryTableRefresh nextId="4">
    <queryTableFields count="3">
      <queryTableField id="1" tableColumnId="1"/>
      <queryTableField id="2" tableColumnId="2"/>
      <queryTableField id="3" tableColumnId="3"/>
    </queryTableFields>
  </queryTableRefresh>
</queryTable>
</file>

<file path=xl/queryTables/queryTable8.xml><?xml version="1.0" encoding="utf-8"?>
<queryTable xmlns="http://schemas.openxmlformats.org/spreadsheetml/2006/main" name="AHDPROD_SP_Meldunek_sekcja_IX_tab_1" connectionId="9"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queryTables/queryTable9.xml><?xml version="1.0" encoding="utf-8"?>
<queryTable xmlns="http://schemas.openxmlformats.org/spreadsheetml/2006/main" name="AHDPROD_SP_Meldunek_sekcja_IX_tab_2" connectionId="10" autoFormatId="16" applyNumberFormats="0" applyBorderFormats="0" applyFontFormats="0" applyPatternFormats="0" applyAlignmentFormats="0" applyWidthHeightFormats="0">
  <queryTableRefresh nextId="5">
    <queryTableFields count="4">
      <queryTableField id="1" name="Liczba" tableColumnId="1"/>
      <queryTableField id="2" name="Placowka" tableColumnId="2"/>
      <queryTableField id="3" name="Opis" tableColumnId="3"/>
      <queryTableField id="4" name="Lp"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18" name="Tabela_AHDPROD_SP_Meldunek_sekcja_VII" displayName="Tabela_AHDPROD_SP_Meldunek_sekcja_VII" ref="A1:C12" tableType="queryTable" totalsRowShown="0">
  <autoFilter ref="A1:C12"/>
  <tableColumns count="3">
    <tableColumn id="1" uniqueName="1" name="Lp" queryTableFieldId="1"/>
    <tableColumn id="2" uniqueName="2" name="Czynnosc" queryTableFieldId="2"/>
    <tableColumn id="3" uniqueName="3" name="Liczba" queryTableFieldId="3"/>
  </tableColumns>
  <tableStyleInfo name="TableStyleMedium2" showFirstColumn="0" showLastColumn="0" showRowStripes="1" showColumnStripes="0"/>
</table>
</file>

<file path=xl/tables/table10.xml><?xml version="1.0" encoding="utf-8"?>
<table xmlns="http://schemas.openxmlformats.org/spreadsheetml/2006/main" id="5" name="Tabela_AHDPROD_SP_Meldunek_sekcja_III_tab_1" displayName="Tabela_AHDPROD_SP_Meldunek_sekcja_III_tab_1"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1.xml><?xml version="1.0" encoding="utf-8"?>
<table xmlns="http://schemas.openxmlformats.org/spreadsheetml/2006/main" id="6" name="Tabela_AHDPROD_SP_Meldunek_sekcja_III_tab_2" displayName="Tabela_AHDPROD_SP_Meldunek_sekcja_III_tab_2" ref="A1:G7" tableType="queryTable" totalsRowShown="0">
  <autoFilter ref="A1:G7"/>
  <tableColumns count="7">
    <tableColumn id="1" uniqueName="1" name="Lp" queryTableFieldId="1"/>
    <tableColumn id="2" uniqueName="2" name="Nazwa_kraju" queryTableFieldId="2"/>
    <tableColumn id="3" uniqueName="3" name="Status uchodźcy" queryTableFieldId="3"/>
    <tableColumn id="4" uniqueName="4" name="Ochrona uzupełniająca" queryTableFieldId="4"/>
    <tableColumn id="5" uniqueName="5" name="Pobyt tolerowany" queryTableFieldId="5"/>
    <tableColumn id="6" uniqueName="6" name="Negatywna" queryTableFieldId="6"/>
    <tableColumn id="7" uniqueName="7" name="Umorzenie" queryTableFieldId="7"/>
  </tableColumns>
  <tableStyleInfo name="TableStyleMedium2" showFirstColumn="0" showLastColumn="0" showRowStripes="1" showColumnStripes="0"/>
</table>
</file>

<file path=xl/tables/table12.xml><?xml version="1.0" encoding="utf-8"?>
<table xmlns="http://schemas.openxmlformats.org/spreadsheetml/2006/main" id="7" name="Tabela_AHDPROD_SP_Meldunek_sekcja_IV" displayName="Tabela_AHDPROD_SP_Meldunek_sekcja_IV" ref="A1:C26" tableType="queryTable" totalsRowShown="0">
  <autoFilter ref="A1:C26"/>
  <tableColumns count="3">
    <tableColumn id="1" uniqueName="1" name="Ilosc" queryTableFieldId="1"/>
    <tableColumn id="2" uniqueName="2" name="Cudzoziemcy" queryTableFieldId="2"/>
    <tableColumn id="3" uniqueName="3" name="Tydzien" queryTableFieldId="3"/>
  </tableColumns>
  <tableStyleInfo name="TableStyleMedium2" showFirstColumn="0" showLastColumn="0" showRowStripes="1" showColumnStripes="0"/>
</table>
</file>

<file path=xl/tables/table13.xml><?xml version="1.0" encoding="utf-8"?>
<table xmlns="http://schemas.openxmlformats.org/spreadsheetml/2006/main" id="8" name="Tabela_AHDPROD_SP_Meldunek_sekcja_V_tab_1" displayName="Tabela_AHDPROD_SP_Meldunek_sekcja_V_tab_1"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4.xml><?xml version="1.0" encoding="utf-8"?>
<table xmlns="http://schemas.openxmlformats.org/spreadsheetml/2006/main" id="9" name="Tabela_AHDPROD_SP_Meldunek_sekcja_V_tab_2" displayName="Tabela_AHDPROD_SP_Meldunek_sekcja_V_tab_2" ref="A1:D9" tableType="queryTable" totalsRowShown="0">
  <autoFilter ref="A1:D9"/>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5.xml><?xml version="1.0" encoding="utf-8"?>
<table xmlns="http://schemas.openxmlformats.org/spreadsheetml/2006/main" id="10" name="Tabela_AHDPROD_SP_Meldunek_sekcja_V_tab_3" displayName="Tabela_AHDPROD_SP_Meldunek_sekcja_V_tab_3" ref="A1:C13" tableType="queryTable" totalsRowShown="0">
  <autoFilter ref="A1:C13"/>
  <tableColumns count="3">
    <tableColumn id="1" uniqueName="1" name="Opis_rozstrzygniecia" queryTableFieldId="1"/>
    <tableColumn id="2" uniqueName="2" name="Liczba" queryTableFieldId="2"/>
    <tableColumn id="3" uniqueName="3" name="Opis" queryTableFieldId="3"/>
  </tableColumns>
  <tableStyleInfo name="TableStyleMedium2" showFirstColumn="0" showLastColumn="0" showRowStripes="1" showColumnStripes="0"/>
</table>
</file>

<file path=xl/tables/table16.xml><?xml version="1.0" encoding="utf-8"?>
<table xmlns="http://schemas.openxmlformats.org/spreadsheetml/2006/main" id="11" name="Tabela_AHDPROD_SP_Meldunek_sekcja_V_tab_4" displayName="Tabela_AHDPROD_SP_Meldunek_sekcja_V_tab_4" ref="A1:D9" tableType="queryTable" totalsRowShown="0">
  <autoFilter ref="A1:D9"/>
  <sortState ref="A2:D9">
    <sortCondition ref="D2:D9"/>
    <sortCondition ref="C2:C9"/>
  </sortState>
  <tableColumns count="4">
    <tableColumn id="1" uniqueName="1" name="Liczba" queryTableFieldId="1"/>
    <tableColumn id="2" uniqueName="2" name="Opis" queryTableFieldId="2"/>
    <tableColumn id="3" uniqueName="3" name="Typ" queryTableFieldId="3"/>
    <tableColumn id="4" uniqueName="4" name="Lp" queryTableFieldId="4"/>
  </tableColumns>
  <tableStyleInfo name="TableStyleMedium2" showFirstColumn="0" showLastColumn="0" showRowStripes="1" showColumnStripes="0"/>
</table>
</file>

<file path=xl/tables/table17.xml><?xml version="1.0" encoding="utf-8"?>
<table xmlns="http://schemas.openxmlformats.org/spreadsheetml/2006/main" id="12" name="Tabela_AHDPROD_SP_Meldunek_sekcja_VI_tab_1" displayName="Tabela_AHDPROD_SP_Meldunek_sekcja_VI_tab_1" ref="A1:E145" tableType="queryTable" totalsRowShown="0">
  <autoFilter ref="A1:E145"/>
  <tableColumns count="5">
    <tableColumn id="1" uniqueName="1" name="Lp" queryTableFieldId="1"/>
    <tableColumn id="2" uniqueName="2" name="Sprawa" queryTableFieldId="2"/>
    <tableColumn id="3" uniqueName="3" name="Liczba" queryTableFieldId="3"/>
    <tableColumn id="4" uniqueName="4" name="Opis" queryTableFieldId="4"/>
    <tableColumn id="5" uniqueName="5" name="Lp_opis" queryTableFieldId="5"/>
  </tableColumns>
  <tableStyleInfo name="TableStyleMedium2" showFirstColumn="0" showLastColumn="0" showRowStripes="1" showColumnStripes="0"/>
</table>
</file>

<file path=xl/tables/table18.xml><?xml version="1.0" encoding="utf-8"?>
<table xmlns="http://schemas.openxmlformats.org/spreadsheetml/2006/main" id="13" name="Tabela_AHDPROD_SP_Meldunek_sekcja_VI_tab_2" displayName="Tabela_AHDPROD_SP_Meldunek_sekcja_VI_tab_2" ref="A1:D4" tableType="queryTable" totalsRowShown="0">
  <autoFilter ref="A1:D4"/>
  <tableColumns count="4">
    <tableColumn id="1" uniqueName="1" name="Lp" queryTableFieldId="1"/>
    <tableColumn id="2" uniqueName="2" name="Liczba" queryTableFieldId="2"/>
    <tableColumn id="3" uniqueName="3" name="Sprawa" queryTableFieldId="3"/>
    <tableColumn id="4" uniqueName="4" name="Opis" queryTableFieldId="4"/>
  </tableColumns>
  <tableStyleInfo name="TableStyleMedium2" showFirstColumn="0" showLastColumn="0" showRowStripes="1" showColumnStripes="0"/>
</table>
</file>

<file path=xl/tables/table2.xml><?xml version="1.0" encoding="utf-8"?>
<table xmlns="http://schemas.openxmlformats.org/spreadsheetml/2006/main" id="17" name="Tabela_AHDPROD_SP_Meldunek_sekcja_VIII" displayName="Tabela_AHDPROD_SP_Meldunek_sekcja_VIII" ref="A1:D4" tableType="queryTable" totalsRowShown="0">
  <autoFilter ref="A1:D4"/>
  <tableColumns count="4">
    <tableColumn id="1" uniqueName="1" name="Lp" queryTableFieldId="1"/>
    <tableColumn id="2" uniqueName="2" name="Wnioskujacy" queryTableFieldId="2"/>
    <tableColumn id="3" uniqueName="3" name="Wnioski" queryTableFieldId="3"/>
    <tableColumn id="4" uniqueName="4" name="Decyzje" queryTableFieldId="4"/>
  </tableColumns>
  <tableStyleInfo name="TableStyleMedium2" showFirstColumn="0" showLastColumn="0" showRowStripes="1" showColumnStripes="0"/>
</table>
</file>

<file path=xl/tables/table3.xml><?xml version="1.0" encoding="utf-8"?>
<table xmlns="http://schemas.openxmlformats.org/spreadsheetml/2006/main" id="1" name="Tabela_AHDPROD_SP_Meldunek_sekcja_I_tab_1" displayName="Tabela_AHDPROD_SP_Meldunek_sekcja_I_tab_1"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4.xml><?xml version="1.0" encoding="utf-8"?>
<table xmlns="http://schemas.openxmlformats.org/spreadsheetml/2006/main" id="2" name="Tabela_AHDPROD_SP_Meldunek_sekcja_I_tab_2" displayName="Tabela_AHDPROD_SP_Meldunek_sekcja_I_tab_2" ref="A1:G37" tableType="queryTable" totalsRowShown="0">
  <autoFilter ref="A1:G37"/>
  <tableColumns count="7">
    <tableColumn id="1" uniqueName="1" name="Lp" queryTableFieldId="1"/>
    <tableColumn id="2" uniqueName="2" name="Obywatelstwo_pl" queryTableFieldId="2"/>
    <tableColumn id="3" uniqueName="3" name="Grupa" queryTableFieldId="3"/>
    <tableColumn id="4" uniqueName="4" name="Typ" queryTableFieldId="4"/>
    <tableColumn id="5" uniqueName="5" name="Lp_typ" queryTableFieldId="5"/>
    <tableColumn id="6" uniqueName="6" name="Liczba" queryTableFieldId="6"/>
    <tableColumn id="7" uniqueName="7" name="Lp_grupa" queryTableFieldId="7"/>
  </tableColumns>
  <tableStyleInfo name="TableStyleMedium2" showFirstColumn="0" showLastColumn="0" showRowStripes="1" showColumnStripes="0"/>
</table>
</file>

<file path=xl/tables/table5.xml><?xml version="1.0" encoding="utf-8"?>
<table xmlns="http://schemas.openxmlformats.org/spreadsheetml/2006/main" id="3" name="Tabela_AHDPROD_SP_Meldunek_sekcja_II_tab_1" displayName="Tabela_AHDPROD_SP_Meldunek_sekcja_II_tab_1" ref="A1:E7" tableType="queryTable" totalsRowShown="0">
  <autoFilter ref="A1:E7"/>
  <tableColumns count="5">
    <tableColumn id="1" uniqueName="1" name="Lp" queryTableFieldId="1"/>
    <tableColumn id="2" uniqueName="2" name="Obywatelstwo" queryTableFieldId="2"/>
    <tableColumn id="3" uniqueName="3" name="Wniosek IN"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6.xml><?xml version="1.0" encoding="utf-8"?>
<table xmlns="http://schemas.openxmlformats.org/spreadsheetml/2006/main" id="4" name="Tabela_AHDPROD_SP_Meldunek_sekcja_II_tab_2" displayName="Tabela_AHDPROD_SP_Meldunek_sekcja_II_tab_2" ref="A1:E7" tableType="queryTable" totalsRowShown="0">
  <autoFilter ref="A1:E7"/>
  <tableColumns count="5">
    <tableColumn id="1" uniqueName="1" name="Lp" queryTableFieldId="1"/>
    <tableColumn id="2" uniqueName="2" name="Obywatelstwo" queryTableFieldId="2"/>
    <tableColumn id="3" uniqueName="3" name="Wniosek OUT" queryTableFieldId="3"/>
    <tableColumn id="4" uniqueName="4" name="Decyzje pozytywne" queryTableFieldId="4"/>
    <tableColumn id="5" uniqueName="5" name="Transfer" queryTableFieldId="5"/>
  </tableColumns>
  <tableStyleInfo name="TableStyleMedium2" showFirstColumn="0" showLastColumn="0" showRowStripes="1" showColumnStripes="0"/>
</table>
</file>

<file path=xl/tables/table7.xml><?xml version="1.0" encoding="utf-8"?>
<table xmlns="http://schemas.openxmlformats.org/spreadsheetml/2006/main" id="16" name="Tabela_AHDPROD_SP_Meldunek_parametry" displayName="Tabela_AHDPROD_SP_Meldunek_parametry" ref="A1:C2" tableType="queryTable" totalsRowShown="0">
  <autoFilter ref="A1:C2"/>
  <tableColumns count="3">
    <tableColumn id="1" uniqueName="1" name="Kolumna1" queryTableFieldId="1"/>
    <tableColumn id="2" uniqueName="2" name="Kolumna2" queryTableFieldId="2"/>
    <tableColumn id="3" uniqueName="3" name="Kolumna3" queryTableFieldId="3"/>
  </tableColumns>
  <tableStyleInfo name="TableStyleMedium2" showFirstColumn="0" showLastColumn="0" showRowStripes="1" showColumnStripes="0"/>
</table>
</file>

<file path=xl/tables/table8.xml><?xml version="1.0" encoding="utf-8"?>
<table xmlns="http://schemas.openxmlformats.org/spreadsheetml/2006/main" id="14" name="Tabela_AHDPROD_SP_Meldunek_sekcja_IX_tab_1" displayName="Tabela_AHDPROD_SP_Meldunek_sekcja_IX_tab_1" ref="A1:D13" tableType="queryTable" totalsRowShown="0">
  <autoFilter ref="A1:D13"/>
  <sortState ref="A2:D13">
    <sortCondition ref="B2:B13"/>
    <sortCondition ref="D2:D13"/>
    <sortCondition ref="C2:C13"/>
  </sortState>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ables/table9.xml><?xml version="1.0" encoding="utf-8"?>
<table xmlns="http://schemas.openxmlformats.org/spreadsheetml/2006/main" id="15" name="Tabela_AHDPROD_SP_Meldunek_sekcja_IX_tab_2" displayName="Tabela_AHDPROD_SP_Meldunek_sekcja_IX_tab_2" ref="A1:D13" tableType="queryTable" totalsRowShown="0">
  <autoFilter ref="A1:D13"/>
  <tableColumns count="4">
    <tableColumn id="1" uniqueName="1" name="Liczba" queryTableFieldId="1"/>
    <tableColumn id="2" uniqueName="2" name="Placowka" queryTableFieldId="2"/>
    <tableColumn id="3" uniqueName="3" name="Opis" queryTableFieldId="3"/>
    <tableColumn id="4" uniqueName="4" name="Lp" queryTableFieldId="4"/>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L485"/>
  <sheetViews>
    <sheetView showGridLines="0" tabSelected="1" topLeftCell="A280" zoomScaleNormal="100" zoomScalePageLayoutView="70" workbookViewId="0">
      <selection activeCell="A296" sqref="A296:Y305"/>
    </sheetView>
  </sheetViews>
  <sheetFormatPr defaultColWidth="4.140625" defaultRowHeight="15" x14ac:dyDescent="0.25"/>
  <cols>
    <col min="1" max="24" width="5" style="3" customWidth="1"/>
    <col min="25" max="25" width="3.85546875" style="6" customWidth="1"/>
    <col min="26" max="28" width="4.140625" style="3"/>
    <col min="29" max="29" width="4.5703125" style="3" bestFit="1" customWidth="1"/>
    <col min="30" max="31" width="4.140625" style="3"/>
    <col min="32" max="32" width="5.5703125" style="3" bestFit="1" customWidth="1"/>
    <col min="33" max="33" width="4.140625" style="3"/>
    <col min="34" max="34" width="12" style="3" bestFit="1" customWidth="1"/>
    <col min="35" max="35" width="6.5703125" style="3" bestFit="1" customWidth="1"/>
    <col min="36" max="36" width="5.5703125" style="3" bestFit="1" customWidth="1"/>
    <col min="37" max="37" width="4.140625" style="3"/>
    <col min="38" max="38" width="6.5703125" style="3" bestFit="1" customWidth="1"/>
    <col min="39" max="16384" width="4.140625" style="3"/>
  </cols>
  <sheetData>
    <row r="1" spans="1:29" x14ac:dyDescent="0.25">
      <c r="T1" s="51"/>
      <c r="U1" s="52"/>
      <c r="V1" s="52"/>
      <c r="W1" s="52"/>
      <c r="X1" s="52"/>
      <c r="Y1" s="52"/>
      <c r="Z1" s="52"/>
      <c r="AA1" s="52"/>
      <c r="AB1" s="52"/>
      <c r="AC1" s="52"/>
    </row>
    <row r="2" spans="1:29" x14ac:dyDescent="0.25">
      <c r="Q2" s="5"/>
      <c r="T2" s="52"/>
      <c r="U2" s="52"/>
      <c r="V2" s="52"/>
      <c r="W2" s="52"/>
      <c r="X2" s="52"/>
      <c r="Y2" s="52"/>
      <c r="Z2" s="52"/>
      <c r="AA2" s="52"/>
      <c r="AB2" s="52"/>
      <c r="AC2" s="52"/>
    </row>
    <row r="3" spans="1:29" x14ac:dyDescent="0.25">
      <c r="T3" s="52"/>
      <c r="U3" s="52"/>
      <c r="V3" s="52"/>
      <c r="W3" s="52"/>
      <c r="X3" s="52"/>
      <c r="Y3" s="52"/>
      <c r="Z3" s="52"/>
      <c r="AA3" s="52"/>
      <c r="AB3" s="52"/>
      <c r="AC3" s="52"/>
    </row>
    <row r="4" spans="1:29" x14ac:dyDescent="0.25">
      <c r="T4" s="52"/>
      <c r="U4" s="52"/>
      <c r="V4" s="52"/>
      <c r="W4" s="52"/>
      <c r="X4" s="52"/>
      <c r="Y4" s="52"/>
      <c r="Z4" s="52"/>
      <c r="AA4" s="52"/>
      <c r="AB4" s="52"/>
      <c r="AC4" s="52"/>
    </row>
    <row r="5" spans="1:29" x14ac:dyDescent="0.25">
      <c r="E5" s="243" t="s">
        <v>71</v>
      </c>
      <c r="F5" s="243"/>
      <c r="G5" s="243"/>
      <c r="H5" s="243"/>
      <c r="I5" s="243"/>
      <c r="J5" s="243"/>
      <c r="K5" s="243"/>
      <c r="L5" s="243"/>
      <c r="M5" s="243"/>
      <c r="N5" s="243"/>
      <c r="O5" s="243"/>
      <c r="P5" s="243"/>
      <c r="Q5" s="243"/>
      <c r="T5" s="52"/>
      <c r="U5" s="52"/>
      <c r="V5" s="52"/>
      <c r="W5" s="52"/>
      <c r="X5" s="52"/>
      <c r="Y5" s="52"/>
      <c r="Z5" s="52"/>
      <c r="AA5" s="52"/>
      <c r="AB5" s="52"/>
      <c r="AC5" s="52"/>
    </row>
    <row r="6" spans="1:29" x14ac:dyDescent="0.25">
      <c r="E6" s="243"/>
      <c r="F6" s="243"/>
      <c r="G6" s="243"/>
      <c r="H6" s="243"/>
      <c r="I6" s="243"/>
      <c r="J6" s="243"/>
      <c r="K6" s="243"/>
      <c r="L6" s="243"/>
      <c r="M6" s="243"/>
      <c r="N6" s="243"/>
      <c r="O6" s="243"/>
      <c r="P6" s="243"/>
      <c r="Q6" s="243"/>
      <c r="T6" s="52"/>
      <c r="U6" s="52"/>
      <c r="V6" s="52"/>
      <c r="W6" s="52"/>
      <c r="X6" s="52"/>
      <c r="Y6" s="52"/>
      <c r="Z6" s="52"/>
      <c r="AA6" s="52"/>
      <c r="AB6" s="52"/>
      <c r="AC6" s="52"/>
    </row>
    <row r="7" spans="1:29" x14ac:dyDescent="0.25">
      <c r="E7" s="243"/>
      <c r="F7" s="243"/>
      <c r="G7" s="243"/>
      <c r="H7" s="243"/>
      <c r="I7" s="243"/>
      <c r="J7" s="243"/>
      <c r="K7" s="243"/>
      <c r="L7" s="243"/>
      <c r="M7" s="243"/>
      <c r="N7" s="243"/>
      <c r="O7" s="243"/>
      <c r="P7" s="243"/>
      <c r="Q7" s="243"/>
      <c r="T7" s="52"/>
      <c r="U7" s="52"/>
      <c r="V7" s="52"/>
      <c r="W7" s="52"/>
      <c r="X7" s="52"/>
      <c r="Y7" s="52"/>
      <c r="Z7" s="52"/>
      <c r="AA7" s="52"/>
      <c r="AB7" s="52"/>
      <c r="AC7" s="52"/>
    </row>
    <row r="8" spans="1:29" x14ac:dyDescent="0.25">
      <c r="E8" s="243"/>
      <c r="F8" s="243"/>
      <c r="G8" s="243"/>
      <c r="H8" s="243"/>
      <c r="I8" s="243"/>
      <c r="J8" s="243"/>
      <c r="K8" s="243"/>
      <c r="L8" s="243"/>
      <c r="M8" s="243"/>
      <c r="N8" s="243"/>
      <c r="O8" s="243"/>
      <c r="P8" s="243"/>
      <c r="Q8" s="243"/>
      <c r="T8" s="52"/>
      <c r="U8" s="52"/>
      <c r="V8" s="52"/>
      <c r="W8" s="52"/>
      <c r="X8" s="52"/>
      <c r="Y8" s="52"/>
      <c r="Z8" s="52"/>
      <c r="AA8" s="52"/>
      <c r="AB8" s="52"/>
      <c r="AC8" s="52"/>
    </row>
    <row r="9" spans="1:29" ht="19.5" x14ac:dyDescent="0.3">
      <c r="E9" s="220" t="str">
        <f>CONCATENATE("w okresie ",Arkusz18!A2," - ",Arkusz18!B2," r.")</f>
        <v>w okresie 01.02.2018 - 28.02.2018 r.</v>
      </c>
      <c r="F9" s="220"/>
      <c r="G9" s="220"/>
      <c r="H9" s="220"/>
      <c r="I9" s="220"/>
      <c r="J9" s="220"/>
      <c r="K9" s="220"/>
      <c r="L9" s="220"/>
      <c r="M9" s="220"/>
      <c r="N9" s="220"/>
      <c r="O9" s="220"/>
      <c r="P9" s="220"/>
      <c r="Q9" s="220"/>
      <c r="T9" s="52"/>
      <c r="U9" s="52"/>
      <c r="V9" s="52"/>
      <c r="W9" s="52"/>
      <c r="X9" s="52"/>
      <c r="Y9" s="52"/>
      <c r="Z9" s="52"/>
      <c r="AA9" s="52"/>
      <c r="AB9" s="52"/>
      <c r="AC9" s="52"/>
    </row>
    <row r="10" spans="1:29" x14ac:dyDescent="0.25">
      <c r="T10" s="52"/>
      <c r="U10" s="52"/>
      <c r="V10" s="52"/>
      <c r="W10" s="52"/>
      <c r="X10" s="52"/>
      <c r="Y10" s="52"/>
      <c r="Z10" s="52"/>
      <c r="AA10" s="52"/>
      <c r="AB10" s="52"/>
      <c r="AC10" s="52"/>
    </row>
    <row r="11" spans="1:29" x14ac:dyDescent="0.25">
      <c r="T11" s="52"/>
      <c r="U11" s="52"/>
      <c r="V11" s="52"/>
      <c r="W11" s="52"/>
      <c r="X11" s="52"/>
      <c r="Y11" s="52"/>
      <c r="Z11" s="52"/>
      <c r="AA11" s="52"/>
      <c r="AB11" s="52"/>
      <c r="AC11" s="52"/>
    </row>
    <row r="12" spans="1:29" x14ac:dyDescent="0.25">
      <c r="T12" s="52"/>
      <c r="U12" s="52"/>
      <c r="V12" s="52"/>
      <c r="W12" s="52"/>
      <c r="X12" s="52"/>
      <c r="Y12" s="52"/>
      <c r="Z12" s="52"/>
      <c r="AA12" s="52"/>
      <c r="AB12" s="52"/>
      <c r="AC12" s="52"/>
    </row>
    <row r="13" spans="1:29" x14ac:dyDescent="0.25">
      <c r="T13" s="52"/>
      <c r="U13" s="52"/>
      <c r="V13" s="52"/>
      <c r="W13" s="52"/>
      <c r="X13" s="52"/>
      <c r="Y13" s="52"/>
      <c r="Z13" s="52"/>
      <c r="AA13" s="52"/>
      <c r="AB13" s="52"/>
      <c r="AC13" s="52"/>
    </row>
    <row r="14" spans="1:29" ht="18" x14ac:dyDescent="0.25">
      <c r="A14" s="8" t="s">
        <v>72</v>
      </c>
      <c r="F14" s="9"/>
      <c r="T14" s="52"/>
      <c r="U14" s="52"/>
      <c r="V14" s="52"/>
      <c r="W14" s="52"/>
      <c r="X14" s="52"/>
      <c r="Y14" s="52"/>
      <c r="Z14" s="52"/>
      <c r="AA14" s="52"/>
      <c r="AB14" s="52"/>
      <c r="AC14" s="52"/>
    </row>
    <row r="15" spans="1:29" x14ac:dyDescent="0.25">
      <c r="F15" s="9"/>
      <c r="T15" s="52"/>
      <c r="U15" s="52"/>
      <c r="V15" s="52"/>
      <c r="W15" s="52"/>
      <c r="X15" s="52"/>
      <c r="Y15" s="52"/>
      <c r="Z15" s="52"/>
      <c r="AA15" s="52"/>
      <c r="AB15" s="52"/>
      <c r="AC15" s="52"/>
    </row>
    <row r="16" spans="1:29" x14ac:dyDescent="0.25">
      <c r="A16" s="244" t="s">
        <v>151</v>
      </c>
      <c r="B16" s="244"/>
      <c r="C16" s="244"/>
      <c r="D16" s="244"/>
      <c r="E16" s="244"/>
      <c r="F16" s="244"/>
      <c r="G16" s="244"/>
      <c r="H16" s="244"/>
      <c r="I16" s="244"/>
      <c r="J16" s="244"/>
      <c r="K16" s="244"/>
      <c r="L16" s="244"/>
      <c r="M16" s="244"/>
      <c r="N16" s="244"/>
      <c r="O16" s="244"/>
      <c r="P16" s="244"/>
      <c r="Q16" s="244"/>
      <c r="R16" s="244"/>
      <c r="S16" s="244"/>
      <c r="T16" s="244"/>
      <c r="U16" s="244"/>
    </row>
    <row r="17" spans="1:22" x14ac:dyDescent="0.25">
      <c r="A17" s="10"/>
      <c r="B17" s="10"/>
      <c r="C17" s="10"/>
      <c r="D17" s="10"/>
      <c r="E17" s="10"/>
      <c r="F17" s="10"/>
      <c r="G17" s="10"/>
      <c r="H17" s="10"/>
      <c r="I17" s="10"/>
      <c r="J17" s="10"/>
      <c r="K17" s="10"/>
      <c r="L17" s="10"/>
      <c r="M17" s="10"/>
      <c r="N17" s="10"/>
      <c r="O17" s="10"/>
      <c r="P17" s="10"/>
      <c r="Q17" s="10"/>
      <c r="R17" s="10"/>
      <c r="S17" s="10"/>
      <c r="T17" s="10"/>
      <c r="U17" s="10"/>
    </row>
    <row r="18" spans="1:22" ht="15.75" thickBot="1" x14ac:dyDescent="0.3">
      <c r="A18" s="10"/>
      <c r="B18" s="10"/>
      <c r="C18" s="10"/>
      <c r="D18" s="10"/>
      <c r="E18" s="10"/>
      <c r="F18" s="10"/>
      <c r="G18" s="10"/>
      <c r="H18" s="10"/>
      <c r="I18" s="10"/>
      <c r="J18" s="10"/>
      <c r="K18" s="10"/>
      <c r="L18" s="10"/>
      <c r="M18" s="10"/>
      <c r="N18" s="10"/>
      <c r="O18" s="10"/>
      <c r="P18" s="10"/>
      <c r="Q18" s="10"/>
      <c r="R18" s="10"/>
      <c r="S18" s="10"/>
      <c r="T18" s="10"/>
      <c r="U18" s="10"/>
    </row>
    <row r="19" spans="1:22" x14ac:dyDescent="0.25">
      <c r="C19" s="129" t="s">
        <v>0</v>
      </c>
      <c r="D19" s="130"/>
      <c r="E19" s="130"/>
      <c r="F19" s="130"/>
      <c r="G19" s="123" t="str">
        <f>CONCATENATE(Arkusz18!A2," - ",Arkusz18!B2," r.")</f>
        <v>01.02.2018 - 28.02.2018 r.</v>
      </c>
      <c r="H19" s="124"/>
      <c r="I19" s="124"/>
      <c r="J19" s="124"/>
      <c r="K19" s="124"/>
      <c r="L19" s="124"/>
      <c r="M19" s="124"/>
      <c r="N19" s="124"/>
      <c r="O19" s="124"/>
      <c r="P19" s="124"/>
      <c r="Q19" s="124"/>
      <c r="R19" s="124"/>
      <c r="S19" s="124"/>
      <c r="T19" s="124"/>
      <c r="U19" s="124"/>
      <c r="V19" s="125"/>
    </row>
    <row r="20" spans="1:22" x14ac:dyDescent="0.25">
      <c r="C20" s="131"/>
      <c r="D20" s="132"/>
      <c r="E20" s="132"/>
      <c r="F20" s="132"/>
      <c r="G20" s="117" t="s">
        <v>33</v>
      </c>
      <c r="H20" s="121"/>
      <c r="I20" s="121"/>
      <c r="J20" s="122"/>
      <c r="K20" s="117" t="s">
        <v>34</v>
      </c>
      <c r="L20" s="121"/>
      <c r="M20" s="121"/>
      <c r="N20" s="122"/>
      <c r="O20" s="117" t="s">
        <v>111</v>
      </c>
      <c r="P20" s="121"/>
      <c r="Q20" s="121"/>
      <c r="R20" s="122"/>
      <c r="S20" s="117" t="s">
        <v>58</v>
      </c>
      <c r="T20" s="121"/>
      <c r="U20" s="121"/>
      <c r="V20" s="118"/>
    </row>
    <row r="21" spans="1:22" ht="15" customHeight="1" x14ac:dyDescent="0.25">
      <c r="C21" s="131"/>
      <c r="D21" s="132"/>
      <c r="E21" s="132"/>
      <c r="F21" s="132"/>
      <c r="G21" s="119" t="s">
        <v>32</v>
      </c>
      <c r="H21" s="120"/>
      <c r="I21" s="117" t="s">
        <v>10</v>
      </c>
      <c r="J21" s="122"/>
      <c r="K21" s="119" t="s">
        <v>35</v>
      </c>
      <c r="L21" s="120"/>
      <c r="M21" s="117" t="s">
        <v>10</v>
      </c>
      <c r="N21" s="122"/>
      <c r="O21" s="119" t="s">
        <v>32</v>
      </c>
      <c r="P21" s="120"/>
      <c r="Q21" s="117" t="s">
        <v>10</v>
      </c>
      <c r="R21" s="122"/>
      <c r="S21" s="119" t="s">
        <v>32</v>
      </c>
      <c r="T21" s="120"/>
      <c r="U21" s="117" t="s">
        <v>10</v>
      </c>
      <c r="V21" s="118"/>
    </row>
    <row r="22" spans="1:22" x14ac:dyDescent="0.25">
      <c r="C22" s="139" t="str">
        <f>Arkusz2!B2</f>
        <v>ROSJA</v>
      </c>
      <c r="D22" s="140"/>
      <c r="E22" s="140"/>
      <c r="F22" s="140"/>
      <c r="G22" s="136">
        <f>Arkusz2!F2</f>
        <v>36</v>
      </c>
      <c r="H22" s="138"/>
      <c r="I22" s="136">
        <f>Arkusz2!F8</f>
        <v>123</v>
      </c>
      <c r="J22" s="138"/>
      <c r="K22" s="136">
        <f>SUM(Arkusz2!F14,-G22)</f>
        <v>20</v>
      </c>
      <c r="L22" s="138"/>
      <c r="M22" s="136">
        <f>SUM(Arkusz2!F20,-I22)</f>
        <v>46</v>
      </c>
      <c r="N22" s="138"/>
      <c r="O22" s="136">
        <f>Arkusz2!F26</f>
        <v>4</v>
      </c>
      <c r="P22" s="138"/>
      <c r="Q22" s="136">
        <f>Arkusz2!F32</f>
        <v>14</v>
      </c>
      <c r="R22" s="138"/>
      <c r="S22" s="136">
        <f>SUM(Arkusz2!F14,O22)</f>
        <v>60</v>
      </c>
      <c r="T22" s="138"/>
      <c r="U22" s="136">
        <f>SUM(Arkusz2!F20,Q22)</f>
        <v>183</v>
      </c>
      <c r="V22" s="137"/>
    </row>
    <row r="23" spans="1:22" x14ac:dyDescent="0.25">
      <c r="C23" s="77" t="str">
        <f>Arkusz2!B3</f>
        <v>UKRAINA</v>
      </c>
      <c r="D23" s="78"/>
      <c r="E23" s="78"/>
      <c r="F23" s="78"/>
      <c r="G23" s="133">
        <f>Arkusz2!F3</f>
        <v>13</v>
      </c>
      <c r="H23" s="135"/>
      <c r="I23" s="133">
        <f>Arkusz2!F9</f>
        <v>16</v>
      </c>
      <c r="J23" s="135"/>
      <c r="K23" s="133">
        <f>SUM(Arkusz2!F15,-G23)</f>
        <v>9</v>
      </c>
      <c r="L23" s="135"/>
      <c r="M23" s="133">
        <f>SUM(Arkusz2!F21,-I23)</f>
        <v>12</v>
      </c>
      <c r="N23" s="135"/>
      <c r="O23" s="133">
        <f>Arkusz2!F27</f>
        <v>1</v>
      </c>
      <c r="P23" s="135"/>
      <c r="Q23" s="133">
        <f>Arkusz2!F33</f>
        <v>1</v>
      </c>
      <c r="R23" s="135"/>
      <c r="S23" s="133">
        <f>SUM(Arkusz2!F15,O23)</f>
        <v>23</v>
      </c>
      <c r="T23" s="135"/>
      <c r="U23" s="133">
        <f>SUM(Arkusz2!F21,Q23)</f>
        <v>29</v>
      </c>
      <c r="V23" s="134"/>
    </row>
    <row r="24" spans="1:22" x14ac:dyDescent="0.25">
      <c r="C24" s="139" t="str">
        <f>Arkusz2!B4</f>
        <v>TADŻYKISTAN</v>
      </c>
      <c r="D24" s="140"/>
      <c r="E24" s="140"/>
      <c r="F24" s="140"/>
      <c r="G24" s="136">
        <f>Arkusz2!F4</f>
        <v>2</v>
      </c>
      <c r="H24" s="138"/>
      <c r="I24" s="136">
        <f>Arkusz2!F10</f>
        <v>2</v>
      </c>
      <c r="J24" s="138"/>
      <c r="K24" s="136">
        <f>SUM(Arkusz2!F16,-G24)</f>
        <v>1</v>
      </c>
      <c r="L24" s="138"/>
      <c r="M24" s="136">
        <f>SUM(Arkusz2!F22,-I24)</f>
        <v>6</v>
      </c>
      <c r="N24" s="138"/>
      <c r="O24" s="136">
        <f>Arkusz2!F28</f>
        <v>0</v>
      </c>
      <c r="P24" s="138"/>
      <c r="Q24" s="136">
        <f>Arkusz2!F34</f>
        <v>0</v>
      </c>
      <c r="R24" s="138"/>
      <c r="S24" s="136">
        <f>SUM(Arkusz2!F16,O24)</f>
        <v>3</v>
      </c>
      <c r="T24" s="138"/>
      <c r="U24" s="136">
        <f>SUM(Arkusz2!F22,Q24)</f>
        <v>8</v>
      </c>
      <c r="V24" s="137"/>
    </row>
    <row r="25" spans="1:22" x14ac:dyDescent="0.25">
      <c r="C25" s="77" t="str">
        <f>Arkusz2!B5</f>
        <v>ARMENIA</v>
      </c>
      <c r="D25" s="78"/>
      <c r="E25" s="78"/>
      <c r="F25" s="78"/>
      <c r="G25" s="133">
        <f>Arkusz2!F5</f>
        <v>2</v>
      </c>
      <c r="H25" s="135"/>
      <c r="I25" s="133">
        <f>Arkusz2!F11</f>
        <v>3</v>
      </c>
      <c r="J25" s="135"/>
      <c r="K25" s="133">
        <f>SUM(Arkusz2!F17,-G25)</f>
        <v>0</v>
      </c>
      <c r="L25" s="135"/>
      <c r="M25" s="133">
        <f>SUM(Arkusz2!F23,-I25)</f>
        <v>0</v>
      </c>
      <c r="N25" s="135"/>
      <c r="O25" s="133">
        <f>Arkusz2!F29</f>
        <v>0</v>
      </c>
      <c r="P25" s="135"/>
      <c r="Q25" s="133">
        <f>Arkusz2!F35</f>
        <v>0</v>
      </c>
      <c r="R25" s="135"/>
      <c r="S25" s="133">
        <f>SUM(Arkusz2!F17,O25)</f>
        <v>2</v>
      </c>
      <c r="T25" s="135"/>
      <c r="U25" s="133">
        <f>SUM(Arkusz2!F23,Q25)</f>
        <v>3</v>
      </c>
      <c r="V25" s="134"/>
    </row>
    <row r="26" spans="1:22" x14ac:dyDescent="0.25">
      <c r="C26" s="139" t="str">
        <f>Arkusz2!B6</f>
        <v>BIAŁORUŚ</v>
      </c>
      <c r="D26" s="140"/>
      <c r="E26" s="140"/>
      <c r="F26" s="140"/>
      <c r="G26" s="136">
        <f>Arkusz2!F6</f>
        <v>2</v>
      </c>
      <c r="H26" s="138"/>
      <c r="I26" s="136">
        <f>Arkusz2!F12</f>
        <v>7</v>
      </c>
      <c r="J26" s="138"/>
      <c r="K26" s="136">
        <f>SUM(Arkusz2!F18,-G26)</f>
        <v>1</v>
      </c>
      <c r="L26" s="138"/>
      <c r="M26" s="136">
        <f>SUM(Arkusz2!F24,-I26)</f>
        <v>1</v>
      </c>
      <c r="N26" s="138"/>
      <c r="O26" s="136">
        <f>Arkusz2!F30</f>
        <v>0</v>
      </c>
      <c r="P26" s="138"/>
      <c r="Q26" s="136">
        <f>Arkusz2!F36</f>
        <v>0</v>
      </c>
      <c r="R26" s="138"/>
      <c r="S26" s="136">
        <f>SUM(Arkusz2!F18,O26)</f>
        <v>3</v>
      </c>
      <c r="T26" s="138"/>
      <c r="U26" s="136">
        <f>SUM(Arkusz2!F24,Q26)</f>
        <v>8</v>
      </c>
      <c r="V26" s="137"/>
    </row>
    <row r="27" spans="1:22" ht="15.75" thickBot="1" x14ac:dyDescent="0.3">
      <c r="C27" s="141" t="str">
        <f>Arkusz2!B7</f>
        <v>Pozostałe</v>
      </c>
      <c r="D27" s="142"/>
      <c r="E27" s="142"/>
      <c r="F27" s="142"/>
      <c r="G27" s="126">
        <f>Arkusz2!F7</f>
        <v>31</v>
      </c>
      <c r="H27" s="128"/>
      <c r="I27" s="126">
        <f>Arkusz2!F13</f>
        <v>34</v>
      </c>
      <c r="J27" s="128"/>
      <c r="K27" s="126">
        <f>SUM(Arkusz2!F19,-G27)</f>
        <v>8</v>
      </c>
      <c r="L27" s="128"/>
      <c r="M27" s="126">
        <f>SUM(Arkusz2!F25,-I27)</f>
        <v>9</v>
      </c>
      <c r="N27" s="128"/>
      <c r="O27" s="126">
        <f>Arkusz2!F31</f>
        <v>0</v>
      </c>
      <c r="P27" s="128"/>
      <c r="Q27" s="126">
        <f>Arkusz2!F37</f>
        <v>0</v>
      </c>
      <c r="R27" s="128"/>
      <c r="S27" s="126">
        <f>SUM(Arkusz2!F19,O27)</f>
        <v>39</v>
      </c>
      <c r="T27" s="128"/>
      <c r="U27" s="126">
        <f>SUM(Arkusz2!F25,Q27)</f>
        <v>43</v>
      </c>
      <c r="V27" s="127"/>
    </row>
    <row r="28" spans="1:22" ht="15.75" thickBot="1" x14ac:dyDescent="0.3">
      <c r="C28" s="172" t="s">
        <v>1</v>
      </c>
      <c r="D28" s="173"/>
      <c r="E28" s="173"/>
      <c r="F28" s="173"/>
      <c r="G28" s="218">
        <f>SUM(G22:G27)</f>
        <v>86</v>
      </c>
      <c r="H28" s="219"/>
      <c r="I28" s="218">
        <f>SUM(I22:I27)</f>
        <v>185</v>
      </c>
      <c r="J28" s="219"/>
      <c r="K28" s="218">
        <f>SUM(K22:K27)</f>
        <v>39</v>
      </c>
      <c r="L28" s="219"/>
      <c r="M28" s="218">
        <f>SUM(M22:M27)</f>
        <v>74</v>
      </c>
      <c r="N28" s="219"/>
      <c r="O28" s="218">
        <f>SUM(O22:O27)</f>
        <v>5</v>
      </c>
      <c r="P28" s="219"/>
      <c r="Q28" s="218">
        <f>SUM(Q22:Q27)</f>
        <v>15</v>
      </c>
      <c r="R28" s="219"/>
      <c r="S28" s="218">
        <f>SUM(S22:S27)</f>
        <v>130</v>
      </c>
      <c r="T28" s="219"/>
      <c r="U28" s="218">
        <f>SUM(U22:U27)</f>
        <v>274</v>
      </c>
      <c r="V28" s="242"/>
    </row>
    <row r="32" spans="1:22" x14ac:dyDescent="0.25">
      <c r="M32" s="11"/>
      <c r="N32" s="11"/>
      <c r="O32" s="11"/>
      <c r="P32" s="11"/>
      <c r="Q32" s="11"/>
      <c r="R32" s="11"/>
      <c r="S32" s="11"/>
    </row>
    <row r="33" spans="1:19" x14ac:dyDescent="0.25">
      <c r="M33" s="11"/>
      <c r="N33" s="11"/>
      <c r="O33" s="11"/>
      <c r="P33" s="11"/>
      <c r="Q33" s="11"/>
      <c r="R33" s="11"/>
      <c r="S33" s="11"/>
    </row>
    <row r="34" spans="1:19" x14ac:dyDescent="0.25">
      <c r="M34" s="11"/>
      <c r="N34" s="11"/>
      <c r="O34" s="11"/>
      <c r="P34" s="11"/>
      <c r="Q34" s="11"/>
      <c r="R34" s="11"/>
      <c r="S34" s="11"/>
    </row>
    <row r="35" spans="1:19" x14ac:dyDescent="0.25">
      <c r="M35" s="11"/>
      <c r="N35" s="11"/>
      <c r="O35" s="11"/>
      <c r="P35" s="11"/>
      <c r="Q35" s="11"/>
      <c r="R35" s="11"/>
      <c r="S35" s="11"/>
    </row>
    <row r="36" spans="1:19" x14ac:dyDescent="0.25">
      <c r="M36" s="11"/>
      <c r="N36" s="11"/>
      <c r="O36" s="11"/>
      <c r="P36" s="11"/>
      <c r="Q36" s="11"/>
      <c r="R36" s="11"/>
      <c r="S36" s="11"/>
    </row>
    <row r="37" spans="1:19" x14ac:dyDescent="0.25">
      <c r="M37" s="11"/>
      <c r="N37" s="11"/>
      <c r="O37" s="11"/>
      <c r="P37" s="11"/>
      <c r="Q37" s="11"/>
      <c r="R37" s="11"/>
      <c r="S37" s="11"/>
    </row>
    <row r="38" spans="1:19" x14ac:dyDescent="0.25">
      <c r="M38" s="11"/>
      <c r="N38" s="11"/>
      <c r="O38" s="11"/>
      <c r="P38" s="11"/>
      <c r="Q38" s="11"/>
      <c r="R38" s="11"/>
      <c r="S38" s="11"/>
    </row>
    <row r="39" spans="1:19" x14ac:dyDescent="0.25">
      <c r="M39" s="11"/>
      <c r="N39" s="11"/>
      <c r="O39" s="11"/>
      <c r="P39" s="11"/>
      <c r="Q39" s="11"/>
      <c r="R39" s="11"/>
      <c r="S39" s="11"/>
    </row>
    <row r="40" spans="1:19" x14ac:dyDescent="0.25">
      <c r="D40" s="217"/>
      <c r="E40" s="217"/>
    </row>
    <row r="44" spans="1:19" x14ac:dyDescent="0.25">
      <c r="A44" s="7"/>
      <c r="B44" s="7"/>
      <c r="C44" s="7"/>
      <c r="D44" s="7"/>
      <c r="E44" s="7"/>
      <c r="F44" s="7"/>
      <c r="G44" s="7"/>
      <c r="H44" s="7"/>
      <c r="I44" s="7"/>
      <c r="J44" s="7"/>
      <c r="K44" s="7"/>
      <c r="L44" s="7"/>
      <c r="M44" s="7"/>
      <c r="N44" s="7"/>
      <c r="O44" s="7"/>
      <c r="P44" s="7"/>
      <c r="Q44" s="7"/>
      <c r="R44" s="7"/>
      <c r="S44" s="7"/>
    </row>
    <row r="50" spans="1:26" ht="15.75" thickBot="1" x14ac:dyDescent="0.3"/>
    <row r="51" spans="1:26" x14ac:dyDescent="0.25">
      <c r="C51" s="129" t="s">
        <v>0</v>
      </c>
      <c r="D51" s="130"/>
      <c r="E51" s="130"/>
      <c r="F51" s="130"/>
      <c r="G51" s="202" t="str">
        <f>CONCATENATE(Arkusz18!C2," - ",Arkusz18!B2," r.")</f>
        <v>01.01.2018 - 28.02.2018 r.</v>
      </c>
      <c r="H51" s="202"/>
      <c r="I51" s="202"/>
      <c r="J51" s="202"/>
      <c r="K51" s="202"/>
      <c r="L51" s="202"/>
      <c r="M51" s="202"/>
      <c r="N51" s="202"/>
      <c r="O51" s="202"/>
      <c r="P51" s="202"/>
      <c r="Q51" s="202"/>
      <c r="R51" s="202"/>
      <c r="S51" s="202"/>
      <c r="T51" s="202"/>
      <c r="U51" s="202"/>
      <c r="V51" s="203"/>
    </row>
    <row r="52" spans="1:26" x14ac:dyDescent="0.25">
      <c r="C52" s="131"/>
      <c r="D52" s="132"/>
      <c r="E52" s="132"/>
      <c r="F52" s="132"/>
      <c r="G52" s="132" t="s">
        <v>33</v>
      </c>
      <c r="H52" s="132"/>
      <c r="I52" s="132"/>
      <c r="J52" s="132"/>
      <c r="K52" s="132" t="s">
        <v>34</v>
      </c>
      <c r="L52" s="132"/>
      <c r="M52" s="132"/>
      <c r="N52" s="132"/>
      <c r="O52" s="132" t="s">
        <v>148</v>
      </c>
      <c r="P52" s="132"/>
      <c r="Q52" s="132"/>
      <c r="R52" s="132"/>
      <c r="S52" s="132" t="s">
        <v>58</v>
      </c>
      <c r="T52" s="132"/>
      <c r="U52" s="132"/>
      <c r="V52" s="245"/>
    </row>
    <row r="53" spans="1:26" x14ac:dyDescent="0.25">
      <c r="C53" s="131"/>
      <c r="D53" s="132"/>
      <c r="E53" s="132"/>
      <c r="F53" s="132"/>
      <c r="G53" s="239" t="s">
        <v>32</v>
      </c>
      <c r="H53" s="239"/>
      <c r="I53" s="132" t="s">
        <v>10</v>
      </c>
      <c r="J53" s="132"/>
      <c r="K53" s="239" t="s">
        <v>35</v>
      </c>
      <c r="L53" s="239"/>
      <c r="M53" s="132" t="s">
        <v>10</v>
      </c>
      <c r="N53" s="132"/>
      <c r="O53" s="239" t="s">
        <v>32</v>
      </c>
      <c r="P53" s="239"/>
      <c r="Q53" s="132" t="s">
        <v>10</v>
      </c>
      <c r="R53" s="132"/>
      <c r="S53" s="239" t="s">
        <v>32</v>
      </c>
      <c r="T53" s="239"/>
      <c r="U53" s="132" t="s">
        <v>10</v>
      </c>
      <c r="V53" s="245"/>
    </row>
    <row r="54" spans="1:26" x14ac:dyDescent="0.25">
      <c r="C54" s="139" t="str">
        <f>Arkusz3!B2</f>
        <v>ROSJA</v>
      </c>
      <c r="D54" s="140"/>
      <c r="E54" s="140"/>
      <c r="F54" s="140"/>
      <c r="G54" s="150">
        <f>Arkusz3!F2</f>
        <v>92</v>
      </c>
      <c r="H54" s="150"/>
      <c r="I54" s="150">
        <f>Arkusz3!F8</f>
        <v>283</v>
      </c>
      <c r="J54" s="150"/>
      <c r="K54" s="150">
        <f>SUM(Arkusz3!F14,-G54)</f>
        <v>51</v>
      </c>
      <c r="L54" s="150"/>
      <c r="M54" s="150">
        <f>SUM(Arkusz3!F20,-I54)</f>
        <v>123</v>
      </c>
      <c r="N54" s="150"/>
      <c r="O54" s="150">
        <f>Arkusz3!F26</f>
        <v>16</v>
      </c>
      <c r="P54" s="150"/>
      <c r="Q54" s="150">
        <f>Arkusz3!F32</f>
        <v>56</v>
      </c>
      <c r="R54" s="150"/>
      <c r="S54" s="150">
        <f>SUM(Arkusz3!F14,O54)</f>
        <v>159</v>
      </c>
      <c r="T54" s="150"/>
      <c r="U54" s="150">
        <f>SUM(Arkusz3!F20,Q54)</f>
        <v>462</v>
      </c>
      <c r="V54" s="246"/>
    </row>
    <row r="55" spans="1:26" x14ac:dyDescent="0.25">
      <c r="C55" s="77" t="str">
        <f>Arkusz3!B3</f>
        <v>UKRAINA</v>
      </c>
      <c r="D55" s="78"/>
      <c r="E55" s="78"/>
      <c r="F55" s="78"/>
      <c r="G55" s="238">
        <f>Arkusz3!F3</f>
        <v>25</v>
      </c>
      <c r="H55" s="238"/>
      <c r="I55" s="238">
        <f>Arkusz3!F9</f>
        <v>30</v>
      </c>
      <c r="J55" s="238"/>
      <c r="K55" s="238">
        <f>SUM(Arkusz3!F15,-G55)</f>
        <v>27</v>
      </c>
      <c r="L55" s="238"/>
      <c r="M55" s="238">
        <f>SUM(Arkusz3!F21,-I55)</f>
        <v>45</v>
      </c>
      <c r="N55" s="238"/>
      <c r="O55" s="238">
        <f>Arkusz3!F27</f>
        <v>1</v>
      </c>
      <c r="P55" s="238"/>
      <c r="Q55" s="238">
        <f>Arkusz3!F33</f>
        <v>1</v>
      </c>
      <c r="R55" s="238"/>
      <c r="S55" s="238">
        <f>SUM(Arkusz3!F15,O55)</f>
        <v>53</v>
      </c>
      <c r="T55" s="238"/>
      <c r="U55" s="238">
        <f>SUM(Arkusz3!F21,Q55)</f>
        <v>76</v>
      </c>
      <c r="V55" s="247"/>
    </row>
    <row r="56" spans="1:26" x14ac:dyDescent="0.25">
      <c r="C56" s="139" t="str">
        <f>Arkusz3!B4</f>
        <v>TADŻYKISTAN</v>
      </c>
      <c r="D56" s="140"/>
      <c r="E56" s="140"/>
      <c r="F56" s="140"/>
      <c r="G56" s="150">
        <f>Arkusz3!F4</f>
        <v>3</v>
      </c>
      <c r="H56" s="150"/>
      <c r="I56" s="150">
        <f>Arkusz3!F10</f>
        <v>3</v>
      </c>
      <c r="J56" s="150"/>
      <c r="K56" s="150">
        <f>SUM(Arkusz3!F16,-G56)</f>
        <v>12</v>
      </c>
      <c r="L56" s="150"/>
      <c r="M56" s="150">
        <f>SUM(Arkusz3!F22,-I56)</f>
        <v>34</v>
      </c>
      <c r="N56" s="150"/>
      <c r="O56" s="150">
        <f>Arkusz3!F28</f>
        <v>1</v>
      </c>
      <c r="P56" s="150"/>
      <c r="Q56" s="150">
        <f>Arkusz3!F34</f>
        <v>4</v>
      </c>
      <c r="R56" s="150"/>
      <c r="S56" s="150">
        <f>SUM(Arkusz3!F16,O56)</f>
        <v>16</v>
      </c>
      <c r="T56" s="150"/>
      <c r="U56" s="150">
        <f>SUM(Arkusz3!F22,Q56)</f>
        <v>41</v>
      </c>
      <c r="V56" s="246"/>
    </row>
    <row r="57" spans="1:26" x14ac:dyDescent="0.25">
      <c r="C57" s="77" t="str">
        <f>Arkusz3!B5</f>
        <v>ARMENIA</v>
      </c>
      <c r="D57" s="78"/>
      <c r="E57" s="78"/>
      <c r="F57" s="78"/>
      <c r="G57" s="238">
        <f>Arkusz3!F5</f>
        <v>4</v>
      </c>
      <c r="H57" s="238"/>
      <c r="I57" s="238">
        <f>Arkusz3!F11</f>
        <v>10</v>
      </c>
      <c r="J57" s="238"/>
      <c r="K57" s="238">
        <f>SUM(Arkusz3!F17,-G57)</f>
        <v>2</v>
      </c>
      <c r="L57" s="238"/>
      <c r="M57" s="238">
        <f>SUM(Arkusz3!F23,-I57)</f>
        <v>2</v>
      </c>
      <c r="N57" s="238"/>
      <c r="O57" s="238">
        <f>Arkusz3!F29</f>
        <v>0</v>
      </c>
      <c r="P57" s="238"/>
      <c r="Q57" s="238">
        <f>Arkusz3!F35</f>
        <v>0</v>
      </c>
      <c r="R57" s="238"/>
      <c r="S57" s="238">
        <f>SUM(Arkusz3!F17,O57)</f>
        <v>6</v>
      </c>
      <c r="T57" s="238"/>
      <c r="U57" s="238">
        <f>SUM(Arkusz3!F23,Q57)</f>
        <v>12</v>
      </c>
      <c r="V57" s="247"/>
    </row>
    <row r="58" spans="1:26" x14ac:dyDescent="0.25">
      <c r="C58" s="139" t="str">
        <f>Arkusz3!B6</f>
        <v>BIAŁORUŚ</v>
      </c>
      <c r="D58" s="140"/>
      <c r="E58" s="140"/>
      <c r="F58" s="140"/>
      <c r="G58" s="150">
        <f>Arkusz3!F6</f>
        <v>4</v>
      </c>
      <c r="H58" s="150"/>
      <c r="I58" s="150">
        <f>Arkusz3!F12</f>
        <v>9</v>
      </c>
      <c r="J58" s="150"/>
      <c r="K58" s="150">
        <f>SUM(Arkusz3!F18,-G58)</f>
        <v>2</v>
      </c>
      <c r="L58" s="150"/>
      <c r="M58" s="150">
        <f>SUM(Arkusz3!F24,-I58)</f>
        <v>2</v>
      </c>
      <c r="N58" s="150"/>
      <c r="O58" s="150">
        <f>Arkusz3!F30</f>
        <v>0</v>
      </c>
      <c r="P58" s="150"/>
      <c r="Q58" s="150">
        <f>Arkusz3!F36</f>
        <v>0</v>
      </c>
      <c r="R58" s="150"/>
      <c r="S58" s="150">
        <f>SUM(Arkusz3!F18,O58)</f>
        <v>6</v>
      </c>
      <c r="T58" s="150"/>
      <c r="U58" s="150">
        <f>SUM(Arkusz3!F24,Q58)</f>
        <v>11</v>
      </c>
      <c r="V58" s="246"/>
    </row>
    <row r="59" spans="1:26" ht="15.75" thickBot="1" x14ac:dyDescent="0.3">
      <c r="C59" s="141" t="str">
        <f>Arkusz3!B7</f>
        <v>Pozostałe</v>
      </c>
      <c r="D59" s="142"/>
      <c r="E59" s="142"/>
      <c r="F59" s="142"/>
      <c r="G59" s="240">
        <f>Arkusz3!F7</f>
        <v>57</v>
      </c>
      <c r="H59" s="240"/>
      <c r="I59" s="240">
        <f>Arkusz3!F13</f>
        <v>74</v>
      </c>
      <c r="J59" s="240"/>
      <c r="K59" s="240">
        <f>SUM(Arkusz3!F19,-G59)</f>
        <v>15</v>
      </c>
      <c r="L59" s="240"/>
      <c r="M59" s="240">
        <f>SUM(Arkusz3!F25,-I59)</f>
        <v>15</v>
      </c>
      <c r="N59" s="240"/>
      <c r="O59" s="240">
        <f>Arkusz3!F31</f>
        <v>1</v>
      </c>
      <c r="P59" s="240"/>
      <c r="Q59" s="240">
        <f>Arkusz3!F37</f>
        <v>3</v>
      </c>
      <c r="R59" s="240"/>
      <c r="S59" s="240">
        <f>SUM(Arkusz3!F19,O59)</f>
        <v>73</v>
      </c>
      <c r="T59" s="240"/>
      <c r="U59" s="240">
        <f>SUM(Arkusz3!F25,Q59)</f>
        <v>92</v>
      </c>
      <c r="V59" s="241"/>
    </row>
    <row r="60" spans="1:26" x14ac:dyDescent="0.25">
      <c r="C60" s="143" t="s">
        <v>1</v>
      </c>
      <c r="D60" s="144"/>
      <c r="E60" s="144"/>
      <c r="F60" s="144"/>
      <c r="G60" s="151">
        <f>SUM(G54:G59)</f>
        <v>185</v>
      </c>
      <c r="H60" s="151"/>
      <c r="I60" s="151">
        <f>SUM(I54:I59)</f>
        <v>409</v>
      </c>
      <c r="J60" s="151"/>
      <c r="K60" s="151">
        <f>SUM(K54:K59)</f>
        <v>109</v>
      </c>
      <c r="L60" s="151"/>
      <c r="M60" s="151">
        <f>SUM(M54:M59)</f>
        <v>221</v>
      </c>
      <c r="N60" s="151"/>
      <c r="O60" s="151">
        <f>SUM(O54:O59)</f>
        <v>19</v>
      </c>
      <c r="P60" s="151"/>
      <c r="Q60" s="151">
        <f>SUM(Q54:Q59)</f>
        <v>64</v>
      </c>
      <c r="R60" s="151"/>
      <c r="S60" s="151">
        <f>SUM(S54:S59)</f>
        <v>313</v>
      </c>
      <c r="T60" s="151"/>
      <c r="U60" s="151">
        <f>SUM(U54:U59)</f>
        <v>694</v>
      </c>
      <c r="V60" s="152"/>
    </row>
    <row r="61" spans="1:26" x14ac:dyDescent="0.25">
      <c r="A61" s="4"/>
      <c r="B61" s="48"/>
      <c r="C61" s="49"/>
      <c r="D61" s="49"/>
      <c r="E61" s="49"/>
      <c r="F61" s="49"/>
      <c r="G61" s="50"/>
      <c r="H61" s="50"/>
      <c r="I61" s="50"/>
      <c r="J61" s="50"/>
      <c r="K61" s="50"/>
      <c r="L61" s="50"/>
      <c r="M61" s="50"/>
      <c r="N61" s="50"/>
      <c r="O61" s="50"/>
      <c r="P61" s="50"/>
      <c r="Q61" s="50"/>
      <c r="R61" s="50"/>
      <c r="S61" s="50"/>
      <c r="T61" s="50"/>
      <c r="U61" s="50"/>
      <c r="V61" s="50"/>
      <c r="W61" s="48"/>
    </row>
    <row r="62" spans="1:26" ht="15" customHeight="1" x14ac:dyDescent="0.25">
      <c r="A62" s="145" t="s">
        <v>73</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row>
    <row r="63" spans="1:26" ht="15" customHeight="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3"/>
      <c r="Z63" s="12"/>
    </row>
    <row r="67" spans="4:26" x14ac:dyDescent="0.25">
      <c r="M67" s="11"/>
      <c r="N67" s="11"/>
      <c r="O67" s="11"/>
      <c r="P67" s="11"/>
      <c r="Q67" s="11"/>
      <c r="R67" s="11"/>
      <c r="S67" s="11"/>
    </row>
    <row r="68" spans="4:26" x14ac:dyDescent="0.25">
      <c r="M68" s="11"/>
      <c r="N68" s="11"/>
      <c r="O68" s="11"/>
      <c r="P68" s="11"/>
      <c r="Q68" s="11"/>
      <c r="R68" s="11"/>
      <c r="S68" s="11"/>
    </row>
    <row r="69" spans="4:26" x14ac:dyDescent="0.25">
      <c r="M69" s="11"/>
      <c r="N69" s="11"/>
      <c r="O69" s="11"/>
      <c r="P69" s="11"/>
      <c r="Q69" s="11"/>
      <c r="R69" s="11"/>
      <c r="S69" s="11"/>
    </row>
    <row r="70" spans="4:26" x14ac:dyDescent="0.25">
      <c r="M70" s="11"/>
      <c r="N70" s="11"/>
      <c r="O70" s="11"/>
      <c r="P70" s="11"/>
      <c r="Q70" s="11"/>
      <c r="R70" s="11"/>
      <c r="S70" s="11"/>
    </row>
    <row r="71" spans="4:26" x14ac:dyDescent="0.25">
      <c r="M71" s="11"/>
      <c r="N71" s="11"/>
      <c r="O71" s="11"/>
      <c r="P71" s="11"/>
      <c r="Q71" s="11"/>
      <c r="R71" s="11"/>
      <c r="S71" s="11"/>
    </row>
    <row r="72" spans="4:26" x14ac:dyDescent="0.25">
      <c r="M72" s="11"/>
      <c r="N72" s="11"/>
      <c r="O72" s="11"/>
      <c r="P72" s="11"/>
      <c r="Q72" s="11"/>
      <c r="R72" s="11"/>
      <c r="S72" s="11"/>
    </row>
    <row r="73" spans="4:26" x14ac:dyDescent="0.25">
      <c r="M73" s="11"/>
      <c r="N73" s="11"/>
      <c r="O73" s="11"/>
      <c r="P73" s="11"/>
      <c r="Q73" s="11"/>
      <c r="R73" s="11"/>
      <c r="S73" s="11"/>
    </row>
    <row r="74" spans="4:26" x14ac:dyDescent="0.25">
      <c r="M74" s="11"/>
      <c r="N74" s="11"/>
      <c r="O74" s="11"/>
      <c r="P74" s="11"/>
      <c r="Q74" s="11"/>
      <c r="R74" s="11"/>
      <c r="S74" s="11"/>
    </row>
    <row r="75" spans="4:26" x14ac:dyDescent="0.25">
      <c r="D75" s="217"/>
      <c r="E75" s="217"/>
    </row>
    <row r="80" spans="4:26" x14ac:dyDescent="0.25">
      <c r="V80" s="14"/>
      <c r="W80" s="14"/>
      <c r="X80" s="14"/>
      <c r="Y80" s="15"/>
      <c r="Z80" s="14"/>
    </row>
    <row r="81" spans="1:35" x14ac:dyDescent="0.25">
      <c r="V81" s="14"/>
      <c r="W81" s="14"/>
      <c r="X81" s="14"/>
      <c r="Y81" s="15"/>
      <c r="Z81" s="14"/>
    </row>
    <row r="82" spans="1:35" x14ac:dyDescent="0.25">
      <c r="A82" s="16"/>
      <c r="B82" s="16"/>
      <c r="C82" s="16"/>
      <c r="D82" s="16"/>
      <c r="E82" s="16"/>
      <c r="F82" s="16"/>
      <c r="G82" s="16"/>
      <c r="H82" s="16"/>
      <c r="I82" s="16"/>
      <c r="J82" s="16"/>
      <c r="K82" s="16"/>
      <c r="L82" s="16"/>
      <c r="M82" s="16"/>
      <c r="N82" s="16"/>
      <c r="O82" s="16"/>
      <c r="P82" s="16"/>
      <c r="Q82" s="16"/>
      <c r="R82" s="16"/>
      <c r="S82" s="16"/>
      <c r="T82" s="16"/>
      <c r="U82" s="16"/>
      <c r="V82" s="14"/>
      <c r="W82" s="14"/>
      <c r="X82" s="14"/>
      <c r="Y82" s="15"/>
      <c r="Z82" s="14"/>
    </row>
    <row r="83" spans="1:35" x14ac:dyDescent="0.25">
      <c r="A83" s="16"/>
      <c r="B83" s="16"/>
      <c r="C83" s="16"/>
      <c r="D83" s="16"/>
      <c r="E83" s="16"/>
      <c r="F83" s="16"/>
      <c r="G83" s="16"/>
      <c r="H83" s="16"/>
      <c r="I83" s="16"/>
      <c r="J83" s="16"/>
      <c r="K83" s="16"/>
      <c r="L83" s="16"/>
      <c r="M83" s="16"/>
      <c r="N83" s="16"/>
      <c r="O83" s="16"/>
      <c r="P83" s="16"/>
      <c r="Q83" s="16"/>
      <c r="R83" s="16"/>
      <c r="S83" s="16"/>
      <c r="T83" s="16"/>
      <c r="U83" s="16"/>
      <c r="V83" s="14"/>
      <c r="W83" s="14"/>
      <c r="X83" s="14"/>
      <c r="Y83" s="15"/>
      <c r="Z83" s="14"/>
    </row>
    <row r="84" spans="1:35" x14ac:dyDescent="0.25">
      <c r="A84" s="16"/>
      <c r="B84" s="16"/>
      <c r="C84" s="16"/>
      <c r="D84" s="16"/>
      <c r="E84" s="16"/>
      <c r="F84" s="16"/>
      <c r="G84" s="16"/>
      <c r="H84" s="16"/>
      <c r="I84" s="16"/>
      <c r="J84" s="16"/>
      <c r="K84" s="16"/>
      <c r="L84" s="16"/>
      <c r="M84" s="16"/>
      <c r="N84" s="16"/>
      <c r="O84" s="16"/>
      <c r="P84" s="16"/>
      <c r="Q84" s="16"/>
      <c r="R84" s="16"/>
      <c r="S84" s="16"/>
      <c r="T84" s="16"/>
      <c r="U84" s="16"/>
      <c r="V84" s="14"/>
      <c r="W84" s="14"/>
      <c r="X84" s="14"/>
      <c r="Y84" s="15"/>
      <c r="Z84" s="14"/>
    </row>
    <row r="85" spans="1:35" x14ac:dyDescent="0.25">
      <c r="A85" s="16"/>
      <c r="B85" s="16"/>
      <c r="C85" s="16"/>
      <c r="D85" s="16"/>
      <c r="E85" s="16"/>
      <c r="F85" s="16"/>
      <c r="G85" s="16"/>
      <c r="H85" s="16"/>
      <c r="I85" s="16"/>
      <c r="J85" s="16"/>
      <c r="K85" s="16"/>
      <c r="L85" s="16"/>
      <c r="M85" s="16"/>
      <c r="N85" s="16"/>
      <c r="O85" s="16"/>
      <c r="P85" s="16"/>
      <c r="Q85" s="16"/>
      <c r="R85" s="16"/>
      <c r="S85" s="16"/>
      <c r="T85" s="16"/>
      <c r="U85" s="16"/>
      <c r="V85" s="14"/>
      <c r="W85" s="14"/>
      <c r="X85" s="14"/>
      <c r="Y85" s="15"/>
      <c r="Z85" s="14"/>
    </row>
    <row r="86" spans="1:35" x14ac:dyDescent="0.25">
      <c r="A86" s="16"/>
      <c r="B86" s="16"/>
      <c r="C86" s="16"/>
      <c r="D86" s="16"/>
      <c r="E86" s="16"/>
      <c r="F86" s="16"/>
      <c r="G86" s="16"/>
      <c r="H86" s="16"/>
      <c r="I86" s="16"/>
      <c r="J86" s="16"/>
      <c r="K86" s="16"/>
      <c r="L86" s="16"/>
      <c r="M86" s="16"/>
      <c r="N86" s="16"/>
      <c r="O86" s="16"/>
      <c r="P86" s="16"/>
      <c r="Q86" s="16"/>
      <c r="R86" s="16"/>
      <c r="S86" s="16"/>
      <c r="T86" s="16"/>
      <c r="U86" s="16"/>
      <c r="V86" s="14"/>
      <c r="W86" s="14"/>
      <c r="X86" s="14"/>
      <c r="Y86" s="15"/>
      <c r="Z86" s="14"/>
    </row>
    <row r="87" spans="1:35" x14ac:dyDescent="0.25">
      <c r="A87" s="162" t="s">
        <v>172</v>
      </c>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row>
    <row r="88" spans="1:35" x14ac:dyDescent="0.25">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AH88" s="53"/>
      <c r="AI88" s="53"/>
    </row>
    <row r="89" spans="1:35" x14ac:dyDescent="0.25">
      <c r="A89" s="162"/>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row>
    <row r="90" spans="1:35" s="53" customFormat="1" x14ac:dyDescent="0.25">
      <c r="A90" s="162"/>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row>
    <row r="91" spans="1:35" s="53" customFormat="1" x14ac:dyDescent="0.25">
      <c r="A91" s="162"/>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row>
    <row r="92" spans="1:35" s="53" customFormat="1" x14ac:dyDescent="0.25">
      <c r="A92" s="162"/>
      <c r="B92" s="162"/>
      <c r="C92" s="162"/>
      <c r="D92" s="162"/>
      <c r="E92" s="162"/>
      <c r="F92" s="162"/>
      <c r="G92" s="162"/>
      <c r="H92" s="162"/>
      <c r="I92" s="162"/>
      <c r="J92" s="162"/>
      <c r="K92" s="162"/>
      <c r="L92" s="162"/>
      <c r="M92" s="162"/>
      <c r="N92" s="162"/>
      <c r="O92" s="162"/>
      <c r="P92" s="162"/>
      <c r="Q92" s="162"/>
      <c r="R92" s="162"/>
      <c r="S92" s="162"/>
      <c r="T92" s="162"/>
      <c r="U92" s="162"/>
      <c r="V92" s="162"/>
      <c r="W92" s="162"/>
      <c r="X92" s="162"/>
      <c r="Y92" s="162"/>
    </row>
    <row r="93" spans="1:35" x14ac:dyDescent="0.25">
      <c r="A93" s="162"/>
      <c r="B93" s="162"/>
      <c r="C93" s="162"/>
      <c r="D93" s="162"/>
      <c r="E93" s="162"/>
      <c r="F93" s="162"/>
      <c r="G93" s="162"/>
      <c r="H93" s="162"/>
      <c r="I93" s="162"/>
      <c r="J93" s="162"/>
      <c r="K93" s="162"/>
      <c r="L93" s="162"/>
      <c r="M93" s="162"/>
      <c r="N93" s="162"/>
      <c r="O93" s="162"/>
      <c r="P93" s="162"/>
      <c r="Q93" s="162"/>
      <c r="R93" s="162"/>
      <c r="S93" s="162"/>
      <c r="T93" s="162"/>
      <c r="U93" s="162"/>
      <c r="V93" s="162"/>
      <c r="W93" s="162"/>
      <c r="X93" s="162"/>
      <c r="Y93" s="162"/>
    </row>
    <row r="94" spans="1:35" x14ac:dyDescent="0.25">
      <c r="A94" s="162"/>
      <c r="B94" s="162"/>
      <c r="C94" s="162"/>
      <c r="D94" s="162"/>
      <c r="E94" s="162"/>
      <c r="F94" s="162"/>
      <c r="G94" s="162"/>
      <c r="H94" s="162"/>
      <c r="I94" s="162"/>
      <c r="J94" s="162"/>
      <c r="K94" s="162"/>
      <c r="L94" s="162"/>
      <c r="M94" s="162"/>
      <c r="N94" s="162"/>
      <c r="O94" s="162"/>
      <c r="P94" s="162"/>
      <c r="Q94" s="162"/>
      <c r="R94" s="162"/>
      <c r="S94" s="162"/>
      <c r="T94" s="162"/>
      <c r="U94" s="162"/>
      <c r="V94" s="162"/>
      <c r="W94" s="162"/>
      <c r="X94" s="162"/>
      <c r="Y94" s="162"/>
    </row>
    <row r="95" spans="1:35" x14ac:dyDescent="0.25">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row>
    <row r="96" spans="1:35" x14ac:dyDescent="0.25">
      <c r="A96" s="162"/>
      <c r="B96" s="162"/>
      <c r="C96" s="162"/>
      <c r="D96" s="162"/>
      <c r="E96" s="162"/>
      <c r="F96" s="162"/>
      <c r="G96" s="162"/>
      <c r="H96" s="162"/>
      <c r="I96" s="162"/>
      <c r="J96" s="162"/>
      <c r="K96" s="162"/>
      <c r="L96" s="162"/>
      <c r="M96" s="162"/>
      <c r="N96" s="162"/>
      <c r="O96" s="162"/>
      <c r="P96" s="162"/>
      <c r="Q96" s="162"/>
      <c r="R96" s="162"/>
      <c r="S96" s="162"/>
      <c r="T96" s="162"/>
      <c r="U96" s="162"/>
      <c r="V96" s="162"/>
      <c r="W96" s="162"/>
      <c r="X96" s="162"/>
      <c r="Y96" s="162"/>
    </row>
    <row r="97" spans="1:25" s="59" customFormat="1" x14ac:dyDescent="0.25">
      <c r="A97" s="162"/>
      <c r="B97" s="162"/>
      <c r="C97" s="162"/>
      <c r="D97" s="162"/>
      <c r="E97" s="162"/>
      <c r="F97" s="162"/>
      <c r="G97" s="162"/>
      <c r="H97" s="162"/>
      <c r="I97" s="162"/>
      <c r="J97" s="162"/>
      <c r="K97" s="162"/>
      <c r="L97" s="162"/>
      <c r="M97" s="162"/>
      <c r="N97" s="162"/>
      <c r="O97" s="162"/>
      <c r="P97" s="162"/>
      <c r="Q97" s="162"/>
      <c r="R97" s="162"/>
      <c r="S97" s="162"/>
      <c r="T97" s="162"/>
      <c r="U97" s="162"/>
      <c r="V97" s="162"/>
      <c r="W97" s="162"/>
      <c r="X97" s="162"/>
      <c r="Y97" s="162"/>
    </row>
    <row r="98" spans="1:25" s="59" customFormat="1" x14ac:dyDescent="0.25">
      <c r="A98" s="162"/>
      <c r="B98" s="162"/>
      <c r="C98" s="162"/>
      <c r="D98" s="162"/>
      <c r="E98" s="162"/>
      <c r="F98" s="162"/>
      <c r="G98" s="162"/>
      <c r="H98" s="162"/>
      <c r="I98" s="162"/>
      <c r="J98" s="162"/>
      <c r="K98" s="162"/>
      <c r="L98" s="162"/>
      <c r="M98" s="162"/>
      <c r="N98" s="162"/>
      <c r="O98" s="162"/>
      <c r="P98" s="162"/>
      <c r="Q98" s="162"/>
      <c r="R98" s="162"/>
      <c r="S98" s="162"/>
      <c r="T98" s="162"/>
      <c r="U98" s="162"/>
      <c r="V98" s="162"/>
      <c r="W98" s="162"/>
      <c r="X98" s="162"/>
      <c r="Y98" s="162"/>
    </row>
    <row r="99" spans="1:25" x14ac:dyDescent="0.2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row>
    <row r="104" spans="1:25" x14ac:dyDescent="0.25">
      <c r="A104" s="156" t="s">
        <v>74</v>
      </c>
      <c r="B104" s="156"/>
      <c r="C104" s="156"/>
      <c r="D104" s="156"/>
      <c r="E104" s="156"/>
      <c r="F104" s="156"/>
      <c r="G104" s="156"/>
      <c r="H104" s="156"/>
      <c r="I104" s="156"/>
      <c r="J104" s="156"/>
      <c r="K104" s="156"/>
      <c r="L104" s="156"/>
      <c r="M104" s="156"/>
      <c r="N104" s="156"/>
      <c r="O104" s="156"/>
      <c r="P104" s="156"/>
      <c r="Q104" s="156"/>
      <c r="R104" s="156"/>
      <c r="S104" s="156"/>
      <c r="T104" s="156"/>
      <c r="U104" s="156"/>
    </row>
    <row r="105" spans="1:25" x14ac:dyDescent="0.25">
      <c r="A105" s="17"/>
      <c r="B105" s="17"/>
      <c r="C105" s="17"/>
      <c r="D105" s="17"/>
      <c r="E105" s="17"/>
      <c r="F105" s="17"/>
      <c r="G105" s="17"/>
      <c r="H105" s="17"/>
      <c r="I105" s="17"/>
      <c r="J105" s="17"/>
      <c r="K105" s="17"/>
      <c r="L105" s="17"/>
      <c r="M105" s="17"/>
      <c r="N105" s="17"/>
      <c r="O105" s="17"/>
      <c r="P105" s="17"/>
      <c r="Q105" s="17"/>
      <c r="R105" s="17"/>
      <c r="S105" s="17"/>
      <c r="T105" s="17"/>
      <c r="U105" s="17"/>
    </row>
    <row r="107" spans="1:25" ht="15.75" thickBot="1" x14ac:dyDescent="0.3"/>
    <row r="108" spans="1:25" x14ac:dyDescent="0.25">
      <c r="A108" s="233" t="str">
        <f>CONCATENATE(Arkusz18!C2," - ",Arkusz18!B2," r.")</f>
        <v>01.01.2018 - 28.02.2018 r.</v>
      </c>
      <c r="B108" s="234"/>
      <c r="C108" s="234"/>
      <c r="D108" s="234"/>
      <c r="E108" s="234"/>
      <c r="F108" s="234"/>
      <c r="G108" s="234"/>
      <c r="H108" s="234"/>
      <c r="I108" s="235"/>
      <c r="M108" s="233" t="str">
        <f>CONCATENATE(Arkusz18!C2," - ",Arkusz18!B2," r.")</f>
        <v>01.01.2018 - 28.02.2018 r.</v>
      </c>
      <c r="N108" s="234"/>
      <c r="O108" s="234"/>
      <c r="P108" s="234"/>
      <c r="Q108" s="234"/>
      <c r="R108" s="234"/>
      <c r="S108" s="234"/>
      <c r="T108" s="234"/>
      <c r="U108" s="235"/>
    </row>
    <row r="109" spans="1:25" ht="15" customHeight="1" x14ac:dyDescent="0.25">
      <c r="A109" s="227" t="s">
        <v>59</v>
      </c>
      <c r="B109" s="228"/>
      <c r="C109" s="229"/>
      <c r="D109" s="209" t="s">
        <v>60</v>
      </c>
      <c r="E109" s="210"/>
      <c r="F109" s="209" t="s">
        <v>61</v>
      </c>
      <c r="G109" s="210"/>
      <c r="H109" s="209" t="s">
        <v>57</v>
      </c>
      <c r="I109" s="236"/>
      <c r="M109" s="227" t="s">
        <v>59</v>
      </c>
      <c r="N109" s="228"/>
      <c r="O109" s="229"/>
      <c r="P109" s="209" t="s">
        <v>62</v>
      </c>
      <c r="Q109" s="210"/>
      <c r="R109" s="209" t="s">
        <v>61</v>
      </c>
      <c r="S109" s="210"/>
      <c r="T109" s="209" t="s">
        <v>57</v>
      </c>
      <c r="U109" s="236"/>
    </row>
    <row r="110" spans="1:25" ht="46.5" customHeight="1" x14ac:dyDescent="0.25">
      <c r="A110" s="230"/>
      <c r="B110" s="231"/>
      <c r="C110" s="232"/>
      <c r="D110" s="211"/>
      <c r="E110" s="212"/>
      <c r="F110" s="211"/>
      <c r="G110" s="212"/>
      <c r="H110" s="211"/>
      <c r="I110" s="237"/>
      <c r="M110" s="230"/>
      <c r="N110" s="231"/>
      <c r="O110" s="232"/>
      <c r="P110" s="211"/>
      <c r="Q110" s="212"/>
      <c r="R110" s="211"/>
      <c r="S110" s="212"/>
      <c r="T110" s="211"/>
      <c r="U110" s="237"/>
    </row>
    <row r="111" spans="1:25" ht="15" customHeight="1" x14ac:dyDescent="0.25">
      <c r="A111" s="104" t="str">
        <f>Arkusz4!B2</f>
        <v>NIEMCY</v>
      </c>
      <c r="B111" s="105"/>
      <c r="C111" s="105"/>
      <c r="D111" s="106">
        <f>Arkusz4!C2</f>
        <v>391</v>
      </c>
      <c r="E111" s="106"/>
      <c r="F111" s="106">
        <f>Arkusz4!D2</f>
        <v>376</v>
      </c>
      <c r="G111" s="106"/>
      <c r="H111" s="106">
        <f>Arkusz4!E2</f>
        <v>135</v>
      </c>
      <c r="I111" s="106"/>
      <c r="M111" s="104" t="str">
        <f>Arkusz5!B2</f>
        <v>NIEMCY</v>
      </c>
      <c r="N111" s="105"/>
      <c r="O111" s="105"/>
      <c r="P111" s="106">
        <f>Arkusz5!C2</f>
        <v>6</v>
      </c>
      <c r="Q111" s="106"/>
      <c r="R111" s="106">
        <f>Arkusz5!D2</f>
        <v>5</v>
      </c>
      <c r="S111" s="106"/>
      <c r="T111" s="106">
        <f>Arkusz5!E2</f>
        <v>3</v>
      </c>
      <c r="U111" s="107"/>
    </row>
    <row r="112" spans="1:25" ht="15" customHeight="1" x14ac:dyDescent="0.25">
      <c r="A112" s="158" t="str">
        <f>Arkusz4!B3</f>
        <v>FRANCJA</v>
      </c>
      <c r="B112" s="159"/>
      <c r="C112" s="159"/>
      <c r="D112" s="108">
        <f>Arkusz4!C3</f>
        <v>264</v>
      </c>
      <c r="E112" s="108"/>
      <c r="F112" s="108">
        <f>Arkusz4!D3</f>
        <v>226</v>
      </c>
      <c r="G112" s="108"/>
      <c r="H112" s="108">
        <f>Arkusz4!E3</f>
        <v>3</v>
      </c>
      <c r="I112" s="108"/>
      <c r="M112" s="158" t="str">
        <f>Arkusz5!B3</f>
        <v>BUŁGARIA</v>
      </c>
      <c r="N112" s="159"/>
      <c r="O112" s="159"/>
      <c r="P112" s="108">
        <f>Arkusz5!C3</f>
        <v>4</v>
      </c>
      <c r="Q112" s="108"/>
      <c r="R112" s="108">
        <f>Arkusz5!D3</f>
        <v>1</v>
      </c>
      <c r="S112" s="108"/>
      <c r="T112" s="108">
        <f>Arkusz5!E3</f>
        <v>0</v>
      </c>
      <c r="U112" s="109"/>
    </row>
    <row r="113" spans="1:34" ht="15" customHeight="1" x14ac:dyDescent="0.25">
      <c r="A113" s="104" t="str">
        <f>Arkusz4!B4</f>
        <v>NIDERLANDY</v>
      </c>
      <c r="B113" s="105"/>
      <c r="C113" s="105"/>
      <c r="D113" s="106">
        <f>Arkusz4!C4</f>
        <v>30</v>
      </c>
      <c r="E113" s="106"/>
      <c r="F113" s="106">
        <f>Arkusz4!D4</f>
        <v>35</v>
      </c>
      <c r="G113" s="106"/>
      <c r="H113" s="106">
        <f>Arkusz4!E4</f>
        <v>3</v>
      </c>
      <c r="I113" s="106"/>
      <c r="M113" s="104" t="str">
        <f>Arkusz5!B4</f>
        <v>SZWECJA</v>
      </c>
      <c r="N113" s="105"/>
      <c r="O113" s="105"/>
      <c r="P113" s="106">
        <f>Arkusz5!C4</f>
        <v>4</v>
      </c>
      <c r="Q113" s="106"/>
      <c r="R113" s="106">
        <f>Arkusz5!D4</f>
        <v>1</v>
      </c>
      <c r="S113" s="106"/>
      <c r="T113" s="106">
        <f>Arkusz5!E4</f>
        <v>1</v>
      </c>
      <c r="U113" s="107"/>
    </row>
    <row r="114" spans="1:34" ht="15" customHeight="1" x14ac:dyDescent="0.25">
      <c r="A114" s="158" t="str">
        <f>Arkusz4!B5</f>
        <v>SZWECJA</v>
      </c>
      <c r="B114" s="159"/>
      <c r="C114" s="159"/>
      <c r="D114" s="108">
        <f>Arkusz4!C5</f>
        <v>24</v>
      </c>
      <c r="E114" s="108"/>
      <c r="F114" s="108">
        <f>Arkusz4!D5</f>
        <v>16</v>
      </c>
      <c r="G114" s="108"/>
      <c r="H114" s="108">
        <f>Arkusz4!E5</f>
        <v>9</v>
      </c>
      <c r="I114" s="108"/>
      <c r="M114" s="158" t="str">
        <f>Arkusz5!B5</f>
        <v>FRANCJA</v>
      </c>
      <c r="N114" s="159"/>
      <c r="O114" s="159"/>
      <c r="P114" s="108">
        <f>Arkusz5!C5</f>
        <v>3</v>
      </c>
      <c r="Q114" s="108"/>
      <c r="R114" s="108">
        <f>Arkusz5!D5</f>
        <v>1</v>
      </c>
      <c r="S114" s="108"/>
      <c r="T114" s="108">
        <f>Arkusz5!E5</f>
        <v>0</v>
      </c>
      <c r="U114" s="109"/>
    </row>
    <row r="115" spans="1:34" ht="15" customHeight="1" x14ac:dyDescent="0.25">
      <c r="A115" s="104" t="str">
        <f>Arkusz4!B6</f>
        <v>BELGIA</v>
      </c>
      <c r="B115" s="105"/>
      <c r="C115" s="105"/>
      <c r="D115" s="106">
        <f>Arkusz4!C6</f>
        <v>22</v>
      </c>
      <c r="E115" s="106"/>
      <c r="F115" s="106">
        <f>Arkusz4!D6</f>
        <v>10</v>
      </c>
      <c r="G115" s="106"/>
      <c r="H115" s="106">
        <f>Arkusz4!E6</f>
        <v>1</v>
      </c>
      <c r="I115" s="106"/>
      <c r="M115" s="104" t="str">
        <f>Arkusz5!B6</f>
        <v>AUSTRIA</v>
      </c>
      <c r="N115" s="105"/>
      <c r="O115" s="105"/>
      <c r="P115" s="106">
        <f>Arkusz5!C6</f>
        <v>2</v>
      </c>
      <c r="Q115" s="106"/>
      <c r="R115" s="106">
        <f>Arkusz5!D6</f>
        <v>0</v>
      </c>
      <c r="S115" s="106"/>
      <c r="T115" s="106">
        <f>Arkusz5!E6</f>
        <v>0</v>
      </c>
      <c r="U115" s="107"/>
    </row>
    <row r="116" spans="1:34" ht="15" customHeight="1" thickBot="1" x14ac:dyDescent="0.3">
      <c r="A116" s="213" t="str">
        <f>Arkusz4!B7</f>
        <v>Pozostałe</v>
      </c>
      <c r="B116" s="214"/>
      <c r="C116" s="214"/>
      <c r="D116" s="153">
        <f>Arkusz4!C7</f>
        <v>73</v>
      </c>
      <c r="E116" s="153"/>
      <c r="F116" s="153">
        <f>Arkusz4!D7</f>
        <v>55</v>
      </c>
      <c r="G116" s="153"/>
      <c r="H116" s="153">
        <f>Arkusz4!E7</f>
        <v>23</v>
      </c>
      <c r="I116" s="153"/>
      <c r="M116" s="213" t="str">
        <f>Arkusz5!B7</f>
        <v>Pozostałe</v>
      </c>
      <c r="N116" s="214"/>
      <c r="O116" s="214"/>
      <c r="P116" s="153">
        <f>Arkusz5!C7</f>
        <v>16</v>
      </c>
      <c r="Q116" s="153"/>
      <c r="R116" s="153">
        <f>Arkusz5!D7</f>
        <v>4</v>
      </c>
      <c r="S116" s="153"/>
      <c r="T116" s="153">
        <f>Arkusz5!E7</f>
        <v>2</v>
      </c>
      <c r="U116" s="157"/>
    </row>
    <row r="117" spans="1:34" ht="15.75" thickBot="1" x14ac:dyDescent="0.3">
      <c r="A117" s="215" t="s">
        <v>76</v>
      </c>
      <c r="B117" s="216"/>
      <c r="C117" s="216"/>
      <c r="D117" s="205">
        <f>SUM(D111:E116)</f>
        <v>804</v>
      </c>
      <c r="E117" s="205"/>
      <c r="F117" s="205">
        <f>SUM(F111:G116)</f>
        <v>718</v>
      </c>
      <c r="G117" s="205"/>
      <c r="H117" s="205">
        <f>SUM(H111:I116)</f>
        <v>174</v>
      </c>
      <c r="I117" s="206"/>
      <c r="M117" s="215" t="s">
        <v>76</v>
      </c>
      <c r="N117" s="216"/>
      <c r="O117" s="216"/>
      <c r="P117" s="205">
        <f>SUM(P111:Q116)</f>
        <v>35</v>
      </c>
      <c r="Q117" s="205"/>
      <c r="R117" s="205">
        <f t="shared" ref="R117" si="0">SUM(R111:S116)</f>
        <v>12</v>
      </c>
      <c r="S117" s="205"/>
      <c r="T117" s="205">
        <f>SUM(T111:U116)</f>
        <v>6</v>
      </c>
      <c r="U117" s="206"/>
    </row>
    <row r="119" spans="1:34" x14ac:dyDescent="0.25">
      <c r="A119" s="154" t="s">
        <v>173</v>
      </c>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row>
    <row r="120" spans="1:34" x14ac:dyDescent="0.25">
      <c r="A120" s="155"/>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row>
    <row r="121" spans="1:34" x14ac:dyDescent="0.25">
      <c r="A121" s="155"/>
      <c r="B121" s="155"/>
      <c r="C121" s="155"/>
      <c r="D121" s="155"/>
      <c r="E121" s="155"/>
      <c r="F121" s="155"/>
      <c r="G121" s="155"/>
      <c r="H121" s="155"/>
      <c r="I121" s="155"/>
      <c r="J121" s="155"/>
      <c r="K121" s="155"/>
      <c r="L121" s="155"/>
      <c r="M121" s="155"/>
      <c r="N121" s="155"/>
      <c r="O121" s="155"/>
      <c r="P121" s="155"/>
      <c r="Q121" s="155"/>
      <c r="R121" s="155"/>
      <c r="S121" s="155"/>
      <c r="T121" s="155"/>
      <c r="U121" s="155"/>
      <c r="V121" s="155"/>
      <c r="W121" s="155"/>
      <c r="X121" s="155"/>
      <c r="Y121" s="155"/>
      <c r="AH121" s="54"/>
    </row>
    <row r="122" spans="1:34" s="53" customFormat="1" x14ac:dyDescent="0.25">
      <c r="A122" s="155"/>
      <c r="B122" s="155"/>
      <c r="C122" s="155"/>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AH122" s="54"/>
    </row>
    <row r="123" spans="1:34" s="53" customFormat="1" x14ac:dyDescent="0.25">
      <c r="A123" s="155"/>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row>
    <row r="124" spans="1:34" s="53" customFormat="1" x14ac:dyDescent="0.25">
      <c r="A124" s="155"/>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row>
    <row r="125" spans="1:34" s="53" customFormat="1" x14ac:dyDescent="0.25">
      <c r="A125" s="155"/>
      <c r="B125" s="155"/>
      <c r="C125" s="155"/>
      <c r="D125" s="155"/>
      <c r="E125" s="155"/>
      <c r="F125" s="155"/>
      <c r="G125" s="155"/>
      <c r="H125" s="155"/>
      <c r="I125" s="155"/>
      <c r="J125" s="155"/>
      <c r="K125" s="155"/>
      <c r="L125" s="155"/>
      <c r="M125" s="155"/>
      <c r="N125" s="155"/>
      <c r="O125" s="155"/>
      <c r="P125" s="155"/>
      <c r="Q125" s="155"/>
      <c r="R125" s="155"/>
      <c r="S125" s="155"/>
      <c r="T125" s="155"/>
      <c r="U125" s="155"/>
      <c r="V125" s="155"/>
      <c r="W125" s="155"/>
      <c r="X125" s="155"/>
      <c r="Y125" s="155"/>
    </row>
    <row r="126" spans="1:34" x14ac:dyDescent="0.25">
      <c r="A126" s="155"/>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row>
    <row r="127" spans="1:34" s="59" customFormat="1" x14ac:dyDescent="0.25">
      <c r="A127" s="155"/>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row>
    <row r="128" spans="1:34" x14ac:dyDescent="0.25">
      <c r="A128" s="15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row>
    <row r="130" spans="1:26" ht="15" customHeight="1" x14ac:dyDescent="0.25">
      <c r="A130" s="145" t="s">
        <v>75</v>
      </c>
      <c r="B130" s="145"/>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row>
    <row r="132" spans="1:26" x14ac:dyDescent="0.25">
      <c r="A132" s="156" t="s">
        <v>152</v>
      </c>
      <c r="B132" s="156"/>
      <c r="C132" s="156"/>
      <c r="D132" s="156"/>
      <c r="E132" s="156"/>
      <c r="F132" s="156"/>
      <c r="G132" s="156"/>
      <c r="H132" s="156"/>
      <c r="I132" s="156"/>
      <c r="J132" s="156"/>
      <c r="K132" s="156"/>
      <c r="L132" s="156"/>
      <c r="M132" s="156"/>
      <c r="N132" s="156"/>
      <c r="O132" s="156"/>
      <c r="P132" s="156"/>
      <c r="Q132" s="156"/>
      <c r="R132" s="156"/>
      <c r="S132" s="156"/>
      <c r="T132" s="156"/>
      <c r="U132" s="156"/>
    </row>
    <row r="133" spans="1:26" x14ac:dyDescent="0.25">
      <c r="A133" s="17"/>
      <c r="B133" s="17"/>
      <c r="C133" s="17"/>
      <c r="D133" s="17"/>
      <c r="E133" s="17"/>
      <c r="F133" s="17"/>
      <c r="G133" s="17"/>
      <c r="H133" s="17"/>
      <c r="I133" s="17"/>
      <c r="J133" s="17"/>
      <c r="K133" s="17"/>
      <c r="L133" s="17"/>
      <c r="M133" s="17"/>
      <c r="N133" s="17"/>
      <c r="O133" s="17"/>
      <c r="P133" s="17"/>
      <c r="Q133" s="17"/>
      <c r="R133" s="17"/>
      <c r="S133" s="17"/>
      <c r="T133" s="17"/>
      <c r="U133" s="17"/>
    </row>
    <row r="134" spans="1:26" ht="15.75" thickBot="1" x14ac:dyDescent="0.3">
      <c r="A134" s="17"/>
      <c r="B134" s="17"/>
      <c r="C134" s="17"/>
      <c r="D134" s="17"/>
      <c r="E134" s="17"/>
      <c r="F134" s="17"/>
      <c r="G134" s="17"/>
      <c r="H134" s="17"/>
      <c r="I134" s="17"/>
      <c r="J134" s="17"/>
      <c r="K134" s="17"/>
      <c r="L134" s="17"/>
      <c r="M134" s="17"/>
      <c r="N134" s="17"/>
      <c r="O134" s="17"/>
      <c r="P134" s="17"/>
      <c r="Q134" s="17"/>
      <c r="R134" s="17"/>
      <c r="S134" s="17"/>
      <c r="T134" s="17"/>
      <c r="U134" s="17"/>
    </row>
    <row r="135" spans="1:26" x14ac:dyDescent="0.25">
      <c r="C135" s="148" t="s">
        <v>0</v>
      </c>
      <c r="D135" s="149"/>
      <c r="E135" s="149"/>
      <c r="F135" s="149"/>
      <c r="G135" s="202" t="str">
        <f>CONCATENATE(Arkusz18!A2," - ",Arkusz18!B2," r.")</f>
        <v>01.02.2018 - 28.02.2018 r.</v>
      </c>
      <c r="H135" s="202"/>
      <c r="I135" s="202"/>
      <c r="J135" s="202"/>
      <c r="K135" s="202"/>
      <c r="L135" s="202"/>
      <c r="M135" s="202"/>
      <c r="N135" s="202"/>
      <c r="O135" s="202"/>
      <c r="P135" s="202"/>
      <c r="Q135" s="202"/>
      <c r="R135" s="202"/>
      <c r="S135" s="202"/>
      <c r="T135" s="202"/>
      <c r="U135" s="203"/>
    </row>
    <row r="136" spans="1:26" ht="72" customHeight="1" x14ac:dyDescent="0.25">
      <c r="C136" s="207"/>
      <c r="D136" s="208"/>
      <c r="E136" s="208"/>
      <c r="F136" s="208"/>
      <c r="G136" s="112" t="s">
        <v>63</v>
      </c>
      <c r="H136" s="113"/>
      <c r="I136" s="114"/>
      <c r="J136" s="112" t="s">
        <v>64</v>
      </c>
      <c r="K136" s="113"/>
      <c r="L136" s="114"/>
      <c r="M136" s="112" t="s">
        <v>65</v>
      </c>
      <c r="N136" s="113"/>
      <c r="O136" s="114"/>
      <c r="P136" s="112" t="s">
        <v>78</v>
      </c>
      <c r="Q136" s="113"/>
      <c r="R136" s="114"/>
      <c r="S136" s="112" t="s">
        <v>66</v>
      </c>
      <c r="T136" s="113"/>
      <c r="U136" s="204"/>
    </row>
    <row r="137" spans="1:26" x14ac:dyDescent="0.25">
      <c r="C137" s="195" t="str">
        <f>Arkusz6!B2</f>
        <v>ROSJA</v>
      </c>
      <c r="D137" s="196"/>
      <c r="E137" s="196"/>
      <c r="F137" s="196"/>
      <c r="G137" s="84">
        <f>Arkusz6!C2</f>
        <v>0</v>
      </c>
      <c r="H137" s="84"/>
      <c r="I137" s="84"/>
      <c r="J137" s="84">
        <f>Arkusz6!D2</f>
        <v>6</v>
      </c>
      <c r="K137" s="84"/>
      <c r="L137" s="84"/>
      <c r="M137" s="84">
        <f>Arkusz6!E2</f>
        <v>0</v>
      </c>
      <c r="N137" s="84"/>
      <c r="O137" s="84"/>
      <c r="P137" s="84">
        <f>Arkusz6!F2</f>
        <v>69</v>
      </c>
      <c r="Q137" s="84"/>
      <c r="R137" s="84"/>
      <c r="S137" s="84">
        <f>Arkusz6!G2</f>
        <v>124</v>
      </c>
      <c r="T137" s="84"/>
      <c r="U137" s="84"/>
    </row>
    <row r="138" spans="1:26" ht="15" customHeight="1" x14ac:dyDescent="0.25">
      <c r="C138" s="160" t="str">
        <f>Arkusz6!B3</f>
        <v>UKRAINA</v>
      </c>
      <c r="D138" s="161"/>
      <c r="E138" s="161"/>
      <c r="F138" s="161"/>
      <c r="G138" s="111">
        <f>Arkusz6!C3</f>
        <v>0</v>
      </c>
      <c r="H138" s="111"/>
      <c r="I138" s="111"/>
      <c r="J138" s="111">
        <f>Arkusz6!D3</f>
        <v>16</v>
      </c>
      <c r="K138" s="111"/>
      <c r="L138" s="111"/>
      <c r="M138" s="111">
        <f>Arkusz6!E3</f>
        <v>0</v>
      </c>
      <c r="N138" s="111"/>
      <c r="O138" s="111"/>
      <c r="P138" s="111">
        <f>Arkusz6!F3</f>
        <v>27</v>
      </c>
      <c r="Q138" s="111"/>
      <c r="R138" s="111"/>
      <c r="S138" s="111">
        <f>Arkusz6!G3</f>
        <v>4</v>
      </c>
      <c r="T138" s="111"/>
      <c r="U138" s="111"/>
    </row>
    <row r="139" spans="1:26" ht="15" customHeight="1" x14ac:dyDescent="0.25">
      <c r="C139" s="195" t="str">
        <f>Arkusz6!B4</f>
        <v>TURCJA</v>
      </c>
      <c r="D139" s="196"/>
      <c r="E139" s="196"/>
      <c r="F139" s="196"/>
      <c r="G139" s="84">
        <f>Arkusz6!C4</f>
        <v>6</v>
      </c>
      <c r="H139" s="84"/>
      <c r="I139" s="84"/>
      <c r="J139" s="84">
        <f>Arkusz6!D4</f>
        <v>0</v>
      </c>
      <c r="K139" s="84"/>
      <c r="L139" s="84"/>
      <c r="M139" s="84">
        <f>Arkusz6!E4</f>
        <v>0</v>
      </c>
      <c r="N139" s="84"/>
      <c r="O139" s="84"/>
      <c r="P139" s="84">
        <f>Arkusz6!F4</f>
        <v>7</v>
      </c>
      <c r="Q139" s="84"/>
      <c r="R139" s="84"/>
      <c r="S139" s="84">
        <f>Arkusz6!G4</f>
        <v>1</v>
      </c>
      <c r="T139" s="84"/>
      <c r="U139" s="84"/>
    </row>
    <row r="140" spans="1:26" ht="15" customHeight="1" x14ac:dyDescent="0.25">
      <c r="C140" s="160" t="str">
        <f>Arkusz6!B5</f>
        <v>ARMENIA</v>
      </c>
      <c r="D140" s="161"/>
      <c r="E140" s="161"/>
      <c r="F140" s="161"/>
      <c r="G140" s="111">
        <f>Arkusz6!C5</f>
        <v>0</v>
      </c>
      <c r="H140" s="111"/>
      <c r="I140" s="111"/>
      <c r="J140" s="111">
        <f>Arkusz6!D5</f>
        <v>0</v>
      </c>
      <c r="K140" s="111"/>
      <c r="L140" s="111"/>
      <c r="M140" s="111">
        <f>Arkusz6!E5</f>
        <v>0</v>
      </c>
      <c r="N140" s="111"/>
      <c r="O140" s="111"/>
      <c r="P140" s="111">
        <f>Arkusz6!F5</f>
        <v>5</v>
      </c>
      <c r="Q140" s="111"/>
      <c r="R140" s="111"/>
      <c r="S140" s="111">
        <f>Arkusz6!G5</f>
        <v>6</v>
      </c>
      <c r="T140" s="111"/>
      <c r="U140" s="111"/>
    </row>
    <row r="141" spans="1:26" ht="15" customHeight="1" x14ac:dyDescent="0.25">
      <c r="C141" s="195" t="str">
        <f>Arkusz6!B6</f>
        <v>AZERBEJDŻAN</v>
      </c>
      <c r="D141" s="196"/>
      <c r="E141" s="196"/>
      <c r="F141" s="196"/>
      <c r="G141" s="84">
        <f>Arkusz6!C6</f>
        <v>0</v>
      </c>
      <c r="H141" s="84"/>
      <c r="I141" s="84"/>
      <c r="J141" s="84">
        <f>Arkusz6!D6</f>
        <v>0</v>
      </c>
      <c r="K141" s="84"/>
      <c r="L141" s="84"/>
      <c r="M141" s="84">
        <f>Arkusz6!E6</f>
        <v>0</v>
      </c>
      <c r="N141" s="84"/>
      <c r="O141" s="84"/>
      <c r="P141" s="84">
        <f>Arkusz6!F6</f>
        <v>7</v>
      </c>
      <c r="Q141" s="84"/>
      <c r="R141" s="84"/>
      <c r="S141" s="84">
        <f>Arkusz6!G6</f>
        <v>3</v>
      </c>
      <c r="T141" s="84"/>
      <c r="U141" s="84"/>
    </row>
    <row r="142" spans="1:26" ht="15" customHeight="1" thickBot="1" x14ac:dyDescent="0.3">
      <c r="C142" s="200" t="str">
        <f>Arkusz6!B7</f>
        <v>Pozostałe</v>
      </c>
      <c r="D142" s="201"/>
      <c r="E142" s="201"/>
      <c r="F142" s="201"/>
      <c r="G142" s="110">
        <f>Arkusz6!C7</f>
        <v>9</v>
      </c>
      <c r="H142" s="110"/>
      <c r="I142" s="110"/>
      <c r="J142" s="110">
        <f>Arkusz6!D7</f>
        <v>6</v>
      </c>
      <c r="K142" s="110"/>
      <c r="L142" s="110"/>
      <c r="M142" s="110">
        <f>Arkusz6!E7</f>
        <v>4</v>
      </c>
      <c r="N142" s="110"/>
      <c r="O142" s="110"/>
      <c r="P142" s="110">
        <f>Arkusz6!F7</f>
        <v>17</v>
      </c>
      <c r="Q142" s="110"/>
      <c r="R142" s="110"/>
      <c r="S142" s="110">
        <f>Arkusz6!G7</f>
        <v>26</v>
      </c>
      <c r="T142" s="110"/>
      <c r="U142" s="110"/>
    </row>
    <row r="143" spans="1:26" ht="15.75" thickBot="1" x14ac:dyDescent="0.3">
      <c r="C143" s="198" t="s">
        <v>1</v>
      </c>
      <c r="D143" s="199"/>
      <c r="E143" s="199"/>
      <c r="F143" s="199"/>
      <c r="G143" s="115">
        <f>SUM(G137:I142)</f>
        <v>15</v>
      </c>
      <c r="H143" s="115"/>
      <c r="I143" s="115"/>
      <c r="J143" s="115">
        <f t="shared" ref="J143" si="1">SUM(J137:L142)</f>
        <v>28</v>
      </c>
      <c r="K143" s="115"/>
      <c r="L143" s="115"/>
      <c r="M143" s="115">
        <f t="shared" ref="M143" si="2">SUM(M137:O142)</f>
        <v>4</v>
      </c>
      <c r="N143" s="115"/>
      <c r="O143" s="115"/>
      <c r="P143" s="115">
        <f t="shared" ref="P143" si="3">SUM(P137:R142)</f>
        <v>132</v>
      </c>
      <c r="Q143" s="115"/>
      <c r="R143" s="115"/>
      <c r="S143" s="115">
        <f>SUM(S137:U142)</f>
        <v>164</v>
      </c>
      <c r="T143" s="115"/>
      <c r="U143" s="116"/>
    </row>
    <row r="146" spans="1:38" ht="15.75" thickBot="1" x14ac:dyDescent="0.3"/>
    <row r="147" spans="1:38" ht="15" customHeight="1" x14ac:dyDescent="0.25">
      <c r="C147" s="148" t="s">
        <v>0</v>
      </c>
      <c r="D147" s="149"/>
      <c r="E147" s="149"/>
      <c r="F147" s="149"/>
      <c r="G147" s="202" t="str">
        <f>CONCATENATE(Arkusz18!C2," - ",Arkusz18!B2," r.")</f>
        <v>01.01.2018 - 28.02.2018 r.</v>
      </c>
      <c r="H147" s="202"/>
      <c r="I147" s="202"/>
      <c r="J147" s="202"/>
      <c r="K147" s="202"/>
      <c r="L147" s="202"/>
      <c r="M147" s="202"/>
      <c r="N147" s="202"/>
      <c r="O147" s="202"/>
      <c r="P147" s="202"/>
      <c r="Q147" s="202"/>
      <c r="R147" s="202"/>
      <c r="S147" s="202"/>
      <c r="T147" s="202"/>
      <c r="U147" s="203"/>
    </row>
    <row r="148" spans="1:38" ht="70.5" customHeight="1" x14ac:dyDescent="0.25">
      <c r="C148" s="207"/>
      <c r="D148" s="208"/>
      <c r="E148" s="208"/>
      <c r="F148" s="208"/>
      <c r="G148" s="112" t="s">
        <v>63</v>
      </c>
      <c r="H148" s="113"/>
      <c r="I148" s="114"/>
      <c r="J148" s="112" t="s">
        <v>64</v>
      </c>
      <c r="K148" s="113"/>
      <c r="L148" s="114"/>
      <c r="M148" s="112" t="s">
        <v>65</v>
      </c>
      <c r="N148" s="113"/>
      <c r="O148" s="114"/>
      <c r="P148" s="112" t="s">
        <v>78</v>
      </c>
      <c r="Q148" s="113"/>
      <c r="R148" s="114"/>
      <c r="S148" s="112" t="s">
        <v>66</v>
      </c>
      <c r="T148" s="113"/>
      <c r="U148" s="204"/>
    </row>
    <row r="149" spans="1:38" ht="15" customHeight="1" x14ac:dyDescent="0.25">
      <c r="C149" s="195" t="str">
        <f>Arkusz7!B2</f>
        <v>ROSJA</v>
      </c>
      <c r="D149" s="196"/>
      <c r="E149" s="196"/>
      <c r="F149" s="196"/>
      <c r="G149" s="84">
        <f>Arkusz7!C2</f>
        <v>0</v>
      </c>
      <c r="H149" s="84"/>
      <c r="I149" s="84"/>
      <c r="J149" s="84">
        <f>Arkusz7!D2</f>
        <v>10</v>
      </c>
      <c r="K149" s="84"/>
      <c r="L149" s="84"/>
      <c r="M149" s="84">
        <f>Arkusz7!E2</f>
        <v>0</v>
      </c>
      <c r="N149" s="84"/>
      <c r="O149" s="84"/>
      <c r="P149" s="84">
        <f>Arkusz7!F2</f>
        <v>138</v>
      </c>
      <c r="Q149" s="84"/>
      <c r="R149" s="84"/>
      <c r="S149" s="84">
        <f>Arkusz7!G2</f>
        <v>271</v>
      </c>
      <c r="T149" s="84"/>
      <c r="U149" s="84"/>
    </row>
    <row r="150" spans="1:38" ht="15" customHeight="1" x14ac:dyDescent="0.25">
      <c r="C150" s="160" t="str">
        <f>Arkusz7!B3</f>
        <v>UKRAINA</v>
      </c>
      <c r="D150" s="161"/>
      <c r="E150" s="161"/>
      <c r="F150" s="161"/>
      <c r="G150" s="111">
        <f>Arkusz7!C3</f>
        <v>0</v>
      </c>
      <c r="H150" s="111"/>
      <c r="I150" s="111"/>
      <c r="J150" s="111">
        <f>Arkusz7!D3</f>
        <v>39</v>
      </c>
      <c r="K150" s="111"/>
      <c r="L150" s="111"/>
      <c r="M150" s="111">
        <f>Arkusz7!E3</f>
        <v>0</v>
      </c>
      <c r="N150" s="111"/>
      <c r="O150" s="111"/>
      <c r="P150" s="111">
        <f>Arkusz7!F3</f>
        <v>48</v>
      </c>
      <c r="Q150" s="111"/>
      <c r="R150" s="111"/>
      <c r="S150" s="111">
        <f>Arkusz7!G3</f>
        <v>12</v>
      </c>
      <c r="T150" s="111"/>
      <c r="U150" s="111"/>
    </row>
    <row r="151" spans="1:38" ht="15" customHeight="1" x14ac:dyDescent="0.25">
      <c r="C151" s="195" t="str">
        <f>Arkusz7!B4</f>
        <v>TADŻYKISTAN</v>
      </c>
      <c r="D151" s="196"/>
      <c r="E151" s="196"/>
      <c r="F151" s="196"/>
      <c r="G151" s="84">
        <f>Arkusz7!C4</f>
        <v>0</v>
      </c>
      <c r="H151" s="84"/>
      <c r="I151" s="84"/>
      <c r="J151" s="84">
        <f>Arkusz7!D4</f>
        <v>2</v>
      </c>
      <c r="K151" s="84"/>
      <c r="L151" s="84"/>
      <c r="M151" s="84">
        <f>Arkusz7!E4</f>
        <v>0</v>
      </c>
      <c r="N151" s="84"/>
      <c r="O151" s="84"/>
      <c r="P151" s="84">
        <f>Arkusz7!F4</f>
        <v>11</v>
      </c>
      <c r="Q151" s="84"/>
      <c r="R151" s="84"/>
      <c r="S151" s="84">
        <f>Arkusz7!G4</f>
        <v>10</v>
      </c>
      <c r="T151" s="84"/>
      <c r="U151" s="84"/>
    </row>
    <row r="152" spans="1:38" ht="15" customHeight="1" x14ac:dyDescent="0.25">
      <c r="C152" s="160" t="str">
        <f>Arkusz7!B5</f>
        <v>ARMENIA</v>
      </c>
      <c r="D152" s="161"/>
      <c r="E152" s="161"/>
      <c r="F152" s="161"/>
      <c r="G152" s="111">
        <f>Arkusz7!C5</f>
        <v>0</v>
      </c>
      <c r="H152" s="111"/>
      <c r="I152" s="111"/>
      <c r="J152" s="111">
        <f>Arkusz7!D5</f>
        <v>0</v>
      </c>
      <c r="K152" s="111"/>
      <c r="L152" s="111"/>
      <c r="M152" s="111">
        <f>Arkusz7!E5</f>
        <v>0</v>
      </c>
      <c r="N152" s="111"/>
      <c r="O152" s="111"/>
      <c r="P152" s="111">
        <f>Arkusz7!F5</f>
        <v>6</v>
      </c>
      <c r="Q152" s="111"/>
      <c r="R152" s="111"/>
      <c r="S152" s="111">
        <f>Arkusz7!G5</f>
        <v>11</v>
      </c>
      <c r="T152" s="111"/>
      <c r="U152" s="111"/>
    </row>
    <row r="153" spans="1:38" ht="15" customHeight="1" x14ac:dyDescent="0.25">
      <c r="C153" s="195" t="str">
        <f>Arkusz7!B6</f>
        <v>TURCJA</v>
      </c>
      <c r="D153" s="196"/>
      <c r="E153" s="196"/>
      <c r="F153" s="196"/>
      <c r="G153" s="84">
        <f>Arkusz7!C6</f>
        <v>6</v>
      </c>
      <c r="H153" s="84"/>
      <c r="I153" s="84"/>
      <c r="J153" s="84">
        <f>Arkusz7!D6</f>
        <v>0</v>
      </c>
      <c r="K153" s="84"/>
      <c r="L153" s="84"/>
      <c r="M153" s="84">
        <f>Arkusz7!E6</f>
        <v>0</v>
      </c>
      <c r="N153" s="84"/>
      <c r="O153" s="84"/>
      <c r="P153" s="84">
        <f>Arkusz7!F6</f>
        <v>8</v>
      </c>
      <c r="Q153" s="84"/>
      <c r="R153" s="84"/>
      <c r="S153" s="84">
        <f>Arkusz7!G6</f>
        <v>2</v>
      </c>
      <c r="T153" s="84"/>
      <c r="U153" s="84"/>
    </row>
    <row r="154" spans="1:38" ht="15" customHeight="1" thickBot="1" x14ac:dyDescent="0.3">
      <c r="C154" s="200" t="str">
        <f>Arkusz7!B7</f>
        <v>Pozostałe</v>
      </c>
      <c r="D154" s="201"/>
      <c r="E154" s="201"/>
      <c r="F154" s="201"/>
      <c r="G154" s="110">
        <f>Arkusz7!C7</f>
        <v>18</v>
      </c>
      <c r="H154" s="110"/>
      <c r="I154" s="110"/>
      <c r="J154" s="110">
        <f>Arkusz7!D7</f>
        <v>7</v>
      </c>
      <c r="K154" s="110"/>
      <c r="L154" s="110"/>
      <c r="M154" s="110">
        <f>Arkusz7!E7</f>
        <v>4</v>
      </c>
      <c r="N154" s="110"/>
      <c r="O154" s="110"/>
      <c r="P154" s="110">
        <f>Arkusz7!F7</f>
        <v>46</v>
      </c>
      <c r="Q154" s="110"/>
      <c r="R154" s="110"/>
      <c r="S154" s="110">
        <f>Arkusz7!G7</f>
        <v>40</v>
      </c>
      <c r="T154" s="110"/>
      <c r="U154" s="110"/>
    </row>
    <row r="155" spans="1:38" ht="15" customHeight="1" thickBot="1" x14ac:dyDescent="0.3">
      <c r="C155" s="198" t="s">
        <v>1</v>
      </c>
      <c r="D155" s="199"/>
      <c r="E155" s="199"/>
      <c r="F155" s="199"/>
      <c r="G155" s="115">
        <f>SUM(G149:I154)</f>
        <v>24</v>
      </c>
      <c r="H155" s="115"/>
      <c r="I155" s="115"/>
      <c r="J155" s="115">
        <f t="shared" ref="J155" si="4">SUM(J149:L154)</f>
        <v>58</v>
      </c>
      <c r="K155" s="115"/>
      <c r="L155" s="115"/>
      <c r="M155" s="115">
        <f t="shared" ref="M155" si="5">SUM(M149:O154)</f>
        <v>4</v>
      </c>
      <c r="N155" s="115"/>
      <c r="O155" s="115"/>
      <c r="P155" s="115">
        <f t="shared" ref="P155" si="6">SUM(P149:R154)</f>
        <v>257</v>
      </c>
      <c r="Q155" s="115"/>
      <c r="R155" s="115"/>
      <c r="S155" s="115">
        <f>SUM(S149:U154)</f>
        <v>346</v>
      </c>
      <c r="T155" s="115"/>
      <c r="U155" s="116"/>
    </row>
    <row r="158" spans="1:38" x14ac:dyDescent="0.25">
      <c r="A158" s="154" t="s">
        <v>174</v>
      </c>
      <c r="B158" s="155"/>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row>
    <row r="159" spans="1:38" x14ac:dyDescent="0.25">
      <c r="A159" s="155"/>
      <c r="B159" s="155"/>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55"/>
      <c r="AL159" s="57"/>
    </row>
    <row r="160" spans="1:38" s="53" customFormat="1" x14ac:dyDescent="0.25">
      <c r="A160" s="155"/>
      <c r="B160" s="155"/>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AI160" s="55"/>
      <c r="AJ160" s="55"/>
    </row>
    <row r="161" spans="1:25" s="53" customFormat="1" x14ac:dyDescent="0.25">
      <c r="A161" s="155"/>
      <c r="B161" s="155"/>
      <c r="C161" s="155"/>
      <c r="D161" s="155"/>
      <c r="E161" s="155"/>
      <c r="F161" s="155"/>
      <c r="G161" s="155"/>
      <c r="H161" s="155"/>
      <c r="I161" s="155"/>
      <c r="J161" s="155"/>
      <c r="K161" s="155"/>
      <c r="L161" s="155"/>
      <c r="M161" s="155"/>
      <c r="N161" s="155"/>
      <c r="O161" s="155"/>
      <c r="P161" s="155"/>
      <c r="Q161" s="155"/>
      <c r="R161" s="155"/>
      <c r="S161" s="155"/>
      <c r="T161" s="155"/>
      <c r="U161" s="155"/>
      <c r="V161" s="155"/>
      <c r="W161" s="155"/>
      <c r="X161" s="155"/>
      <c r="Y161" s="155"/>
    </row>
    <row r="162" spans="1:25" s="53" customFormat="1" x14ac:dyDescent="0.25">
      <c r="A162" s="155"/>
      <c r="B162" s="155"/>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row>
    <row r="163" spans="1:25" x14ac:dyDescent="0.25">
      <c r="A163" s="155"/>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row>
    <row r="164" spans="1:25" x14ac:dyDescent="0.25">
      <c r="A164" s="155"/>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row>
    <row r="165" spans="1:25" x14ac:dyDescent="0.25">
      <c r="A165" s="155"/>
      <c r="B165" s="155"/>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row>
    <row r="166" spans="1:25" x14ac:dyDescent="0.25">
      <c r="A166" s="155"/>
      <c r="B166" s="155"/>
      <c r="C166" s="155"/>
      <c r="D166" s="155"/>
      <c r="E166" s="155"/>
      <c r="F166" s="155"/>
      <c r="G166" s="155"/>
      <c r="H166" s="155"/>
      <c r="I166" s="155"/>
      <c r="J166" s="155"/>
      <c r="K166" s="155"/>
      <c r="L166" s="155"/>
      <c r="M166" s="155"/>
      <c r="N166" s="155"/>
      <c r="O166" s="155"/>
      <c r="P166" s="155"/>
      <c r="Q166" s="155"/>
      <c r="R166" s="155"/>
      <c r="S166" s="155"/>
      <c r="T166" s="155"/>
      <c r="U166" s="155"/>
      <c r="V166" s="155"/>
      <c r="W166" s="155"/>
      <c r="X166" s="155"/>
      <c r="Y166" s="155"/>
    </row>
    <row r="167" spans="1:25" s="59" customFormat="1" x14ac:dyDescent="0.25">
      <c r="A167" s="155"/>
      <c r="B167" s="155"/>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row>
    <row r="168" spans="1:25" s="59" customFormat="1" x14ac:dyDescent="0.25">
      <c r="A168" s="155"/>
      <c r="B168" s="155"/>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55"/>
    </row>
    <row r="169" spans="1:25" x14ac:dyDescent="0.25">
      <c r="A169" s="155"/>
      <c r="B169" s="155"/>
      <c r="C169" s="155"/>
      <c r="D169" s="155"/>
      <c r="E169" s="155"/>
      <c r="F169" s="155"/>
      <c r="G169" s="155"/>
      <c r="H169" s="155"/>
      <c r="I169" s="155"/>
      <c r="J169" s="155"/>
      <c r="K169" s="155"/>
      <c r="L169" s="155"/>
      <c r="M169" s="155"/>
      <c r="N169" s="155"/>
      <c r="O169" s="155"/>
      <c r="P169" s="155"/>
      <c r="Q169" s="155"/>
      <c r="R169" s="155"/>
      <c r="S169" s="155"/>
      <c r="T169" s="155"/>
      <c r="U169" s="155"/>
      <c r="V169" s="155"/>
      <c r="W169" s="155"/>
      <c r="X169" s="155"/>
      <c r="Y169" s="155"/>
    </row>
    <row r="173" spans="1:25" ht="15" customHeight="1" x14ac:dyDescent="0.25">
      <c r="A173" s="156" t="s">
        <v>153</v>
      </c>
      <c r="B173" s="156"/>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row>
    <row r="174" spans="1:25" x14ac:dyDescent="0.25">
      <c r="A174" s="156"/>
      <c r="B174" s="156"/>
      <c r="C174" s="156"/>
      <c r="D174" s="156"/>
      <c r="E174" s="156"/>
      <c r="F174" s="156"/>
      <c r="G174" s="156"/>
      <c r="H174" s="156"/>
      <c r="I174" s="156"/>
      <c r="J174" s="156"/>
      <c r="K174" s="156"/>
      <c r="L174" s="156"/>
      <c r="M174" s="156"/>
      <c r="N174" s="156"/>
      <c r="O174" s="156"/>
      <c r="P174" s="156"/>
      <c r="Q174" s="156"/>
      <c r="R174" s="156"/>
      <c r="S174" s="156"/>
      <c r="T174" s="156"/>
      <c r="U174" s="156"/>
      <c r="V174" s="156"/>
      <c r="W174" s="156"/>
      <c r="X174" s="156"/>
      <c r="Y174" s="156"/>
    </row>
    <row r="175" spans="1:25" x14ac:dyDescent="0.25">
      <c r="A175" s="17"/>
      <c r="B175" s="17"/>
      <c r="C175" s="17"/>
      <c r="D175" s="17"/>
      <c r="E175" s="17"/>
      <c r="F175" s="17"/>
      <c r="G175" s="17"/>
      <c r="H175" s="17"/>
      <c r="I175" s="17"/>
      <c r="J175" s="17"/>
      <c r="K175" s="17"/>
      <c r="L175" s="17"/>
      <c r="M175" s="17"/>
      <c r="N175" s="17"/>
      <c r="O175" s="17"/>
      <c r="P175" s="17"/>
      <c r="Q175" s="17"/>
      <c r="R175" s="17"/>
      <c r="S175" s="17"/>
      <c r="T175" s="17"/>
      <c r="U175" s="17"/>
    </row>
    <row r="176" spans="1:25" ht="15.75" thickBot="1" x14ac:dyDescent="0.3"/>
    <row r="177" spans="2:25" ht="27" customHeight="1" x14ac:dyDescent="0.25">
      <c r="B177" s="148" t="s">
        <v>9</v>
      </c>
      <c r="C177" s="149"/>
      <c r="D177" s="149"/>
      <c r="E177" s="149"/>
      <c r="F177" s="149"/>
      <c r="G177" s="149"/>
      <c r="H177" s="149"/>
      <c r="I177" s="149"/>
      <c r="J177" s="250" t="str">
        <f>Arkusz8!C6</f>
        <v>25.01.2018 - 31.01.2018</v>
      </c>
      <c r="K177" s="250"/>
      <c r="L177" s="250"/>
      <c r="M177" s="250" t="str">
        <f>Arkusz8!C10</f>
        <v>01.02.2018 - 07.02.2018</v>
      </c>
      <c r="N177" s="250"/>
      <c r="O177" s="250"/>
      <c r="P177" s="250" t="str">
        <f>Arkusz8!C9</f>
        <v>08.02.2018 - 14.02.2018</v>
      </c>
      <c r="Q177" s="250"/>
      <c r="R177" s="250"/>
      <c r="S177" s="250" t="str">
        <f>Arkusz8!C8</f>
        <v>15.02.2018 - 21.02.2018</v>
      </c>
      <c r="T177" s="250"/>
      <c r="U177" s="250"/>
      <c r="V177" s="250" t="str">
        <f>Arkusz8!C7</f>
        <v>22.02.2018 - 28.02.2018</v>
      </c>
      <c r="W177" s="250"/>
      <c r="X177" s="251"/>
    </row>
    <row r="178" spans="2:25" ht="15" customHeight="1" x14ac:dyDescent="0.25">
      <c r="B178" s="146" t="s">
        <v>30</v>
      </c>
      <c r="C178" s="147"/>
      <c r="D178" s="147"/>
      <c r="E178" s="147"/>
      <c r="F178" s="147"/>
      <c r="G178" s="147"/>
      <c r="H178" s="147"/>
      <c r="I178" s="147"/>
      <c r="J178" s="197">
        <f>Arkusz8!A6</f>
        <v>1481</v>
      </c>
      <c r="K178" s="197"/>
      <c r="L178" s="197"/>
      <c r="M178" s="197">
        <f>Arkusz8!A5</f>
        <v>1454</v>
      </c>
      <c r="N178" s="197"/>
      <c r="O178" s="197"/>
      <c r="P178" s="197">
        <f>Arkusz8!A4</f>
        <v>1442</v>
      </c>
      <c r="Q178" s="197"/>
      <c r="R178" s="197"/>
      <c r="S178" s="197">
        <f>Arkusz8!A3</f>
        <v>1418</v>
      </c>
      <c r="T178" s="197"/>
      <c r="U178" s="197"/>
      <c r="V178" s="197">
        <f>Arkusz8!A2</f>
        <v>1428</v>
      </c>
      <c r="W178" s="197"/>
      <c r="X178" s="197"/>
    </row>
    <row r="179" spans="2:25" x14ac:dyDescent="0.25">
      <c r="B179" s="193" t="s">
        <v>5</v>
      </c>
      <c r="C179" s="194"/>
      <c r="D179" s="194"/>
      <c r="E179" s="194"/>
      <c r="F179" s="194"/>
      <c r="G179" s="194"/>
      <c r="H179" s="194"/>
      <c r="I179" s="194"/>
      <c r="J179" s="84">
        <f>Arkusz8!A11</f>
        <v>1906</v>
      </c>
      <c r="K179" s="84"/>
      <c r="L179" s="84"/>
      <c r="M179" s="84">
        <f>Arkusz8!A10</f>
        <v>1924</v>
      </c>
      <c r="N179" s="84"/>
      <c r="O179" s="84"/>
      <c r="P179" s="84">
        <f>Arkusz8!A9</f>
        <v>1899</v>
      </c>
      <c r="Q179" s="84"/>
      <c r="R179" s="84"/>
      <c r="S179" s="84">
        <f>Arkusz8!A8</f>
        <v>1894</v>
      </c>
      <c r="T179" s="84"/>
      <c r="U179" s="84"/>
      <c r="V179" s="84">
        <f>Arkusz8!A7</f>
        <v>1881</v>
      </c>
      <c r="W179" s="84"/>
      <c r="X179" s="84"/>
    </row>
    <row r="180" spans="2:25" ht="15" customHeight="1" x14ac:dyDescent="0.25">
      <c r="B180" s="146" t="s">
        <v>6</v>
      </c>
      <c r="C180" s="147"/>
      <c r="D180" s="147"/>
      <c r="E180" s="147"/>
      <c r="F180" s="147"/>
      <c r="G180" s="147"/>
      <c r="H180" s="147"/>
      <c r="I180" s="147"/>
      <c r="J180" s="197">
        <f>Arkusz8!A16</f>
        <v>52</v>
      </c>
      <c r="K180" s="197"/>
      <c r="L180" s="197"/>
      <c r="M180" s="197">
        <f>Arkusz8!A15</f>
        <v>84</v>
      </c>
      <c r="N180" s="197"/>
      <c r="O180" s="197"/>
      <c r="P180" s="197">
        <f>Arkusz8!A14</f>
        <v>76</v>
      </c>
      <c r="Q180" s="197"/>
      <c r="R180" s="197"/>
      <c r="S180" s="197">
        <f>Arkusz8!A13</f>
        <v>75</v>
      </c>
      <c r="T180" s="197"/>
      <c r="U180" s="197"/>
      <c r="V180" s="197">
        <f>Arkusz8!A12</f>
        <v>44</v>
      </c>
      <c r="W180" s="197"/>
      <c r="X180" s="197"/>
    </row>
    <row r="181" spans="2:25" ht="15" customHeight="1" x14ac:dyDescent="0.25">
      <c r="B181" s="248" t="s">
        <v>7</v>
      </c>
      <c r="C181" s="249"/>
      <c r="D181" s="249"/>
      <c r="E181" s="249"/>
      <c r="F181" s="249"/>
      <c r="G181" s="249"/>
      <c r="H181" s="249"/>
      <c r="I181" s="249"/>
      <c r="J181" s="84">
        <f>Arkusz8!A21</f>
        <v>61</v>
      </c>
      <c r="K181" s="84"/>
      <c r="L181" s="84"/>
      <c r="M181" s="84">
        <f>Arkusz8!A20</f>
        <v>62</v>
      </c>
      <c r="N181" s="84"/>
      <c r="O181" s="84"/>
      <c r="P181" s="84">
        <f>Arkusz8!A19</f>
        <v>53</v>
      </c>
      <c r="Q181" s="84"/>
      <c r="R181" s="84"/>
      <c r="S181" s="84">
        <f>Arkusz8!A18</f>
        <v>41</v>
      </c>
      <c r="T181" s="84"/>
      <c r="U181" s="84"/>
      <c r="V181" s="84">
        <f>Arkusz8!A17</f>
        <v>53</v>
      </c>
      <c r="W181" s="84"/>
      <c r="X181" s="84"/>
    </row>
    <row r="182" spans="2:25" ht="15" customHeight="1" thickBot="1" x14ac:dyDescent="0.3">
      <c r="B182" s="252" t="s">
        <v>100</v>
      </c>
      <c r="C182" s="253"/>
      <c r="D182" s="253"/>
      <c r="E182" s="253"/>
      <c r="F182" s="253"/>
      <c r="G182" s="253"/>
      <c r="H182" s="253"/>
      <c r="I182" s="253"/>
      <c r="J182" s="83">
        <f>Arkusz8!A26</f>
        <v>0</v>
      </c>
      <c r="K182" s="83"/>
      <c r="L182" s="83"/>
      <c r="M182" s="83">
        <f>Arkusz8!A25</f>
        <v>0</v>
      </c>
      <c r="N182" s="83"/>
      <c r="O182" s="83"/>
      <c r="P182" s="83">
        <f>Arkusz8!A24</f>
        <v>0</v>
      </c>
      <c r="Q182" s="83"/>
      <c r="R182" s="83"/>
      <c r="S182" s="83">
        <f>Arkusz8!A23</f>
        <v>0</v>
      </c>
      <c r="T182" s="83"/>
      <c r="U182" s="83"/>
      <c r="V182" s="83">
        <f>Arkusz8!A22</f>
        <v>0</v>
      </c>
      <c r="W182" s="83"/>
      <c r="X182" s="83"/>
    </row>
    <row r="183" spans="2:25" ht="15" customHeight="1" thickBot="1" x14ac:dyDescent="0.3">
      <c r="B183" s="257" t="s">
        <v>101</v>
      </c>
      <c r="C183" s="258"/>
      <c r="D183" s="258"/>
      <c r="E183" s="258"/>
      <c r="F183" s="258"/>
      <c r="G183" s="258"/>
      <c r="H183" s="258"/>
      <c r="I183" s="258"/>
      <c r="J183" s="256">
        <f>SUM(J178,J179,J182)</f>
        <v>3387</v>
      </c>
      <c r="K183" s="256"/>
      <c r="L183" s="256"/>
      <c r="M183" s="256">
        <f>SUM(M178,M179,M182)</f>
        <v>3378</v>
      </c>
      <c r="N183" s="256"/>
      <c r="O183" s="256"/>
      <c r="P183" s="256">
        <f>SUM(P178,P179,P182)</f>
        <v>3341</v>
      </c>
      <c r="Q183" s="256"/>
      <c r="R183" s="256"/>
      <c r="S183" s="256">
        <f>SUM(S178,S179,S182)</f>
        <v>3312</v>
      </c>
      <c r="T183" s="256"/>
      <c r="U183" s="256"/>
      <c r="V183" s="256">
        <f>SUM(V178,V179,V182)</f>
        <v>3309</v>
      </c>
      <c r="W183" s="256"/>
      <c r="X183" s="263"/>
    </row>
    <row r="184" spans="2:25" s="38" customFormat="1" ht="15" customHeight="1" x14ac:dyDescent="0.25">
      <c r="B184" s="40"/>
      <c r="C184" s="40"/>
      <c r="D184" s="40"/>
      <c r="E184" s="40"/>
      <c r="F184" s="40"/>
      <c r="G184" s="40"/>
      <c r="H184" s="40"/>
      <c r="I184" s="40"/>
      <c r="J184" s="41"/>
      <c r="K184" s="41"/>
      <c r="L184" s="41"/>
      <c r="M184" s="41"/>
      <c r="N184" s="41"/>
      <c r="O184" s="41"/>
      <c r="P184" s="41"/>
      <c r="Q184" s="41"/>
      <c r="R184" s="41"/>
      <c r="S184" s="41"/>
      <c r="T184" s="41"/>
      <c r="U184" s="41"/>
      <c r="V184" s="41"/>
      <c r="W184" s="41"/>
      <c r="X184" s="41"/>
      <c r="Y184" s="6"/>
    </row>
    <row r="185" spans="2:25" s="38" customFormat="1" ht="15" customHeight="1" x14ac:dyDescent="0.25">
      <c r="B185" s="40"/>
      <c r="C185" s="40"/>
      <c r="D185" s="40"/>
      <c r="E185" s="40"/>
      <c r="F185" s="40"/>
      <c r="G185" s="40"/>
      <c r="H185" s="40"/>
      <c r="I185" s="40"/>
      <c r="J185" s="41"/>
      <c r="K185" s="41"/>
      <c r="L185" s="41"/>
      <c r="M185" s="41"/>
      <c r="N185" s="41"/>
      <c r="O185" s="41"/>
      <c r="P185" s="41"/>
      <c r="Q185" s="41"/>
      <c r="R185" s="41"/>
      <c r="S185" s="41"/>
      <c r="T185" s="41"/>
      <c r="U185" s="41"/>
      <c r="V185" s="41"/>
      <c r="W185" s="41"/>
      <c r="X185" s="41"/>
      <c r="Y185" s="6"/>
    </row>
    <row r="186" spans="2:25" s="38" customFormat="1" ht="15" customHeight="1" x14ac:dyDescent="0.25">
      <c r="B186" s="40"/>
      <c r="C186" s="40"/>
      <c r="D186" s="40"/>
      <c r="E186" s="40"/>
      <c r="F186" s="40"/>
      <c r="G186" s="40"/>
      <c r="H186" s="40"/>
      <c r="I186" s="40"/>
      <c r="J186" s="41"/>
      <c r="K186" s="41"/>
      <c r="L186" s="41"/>
      <c r="M186" s="41"/>
      <c r="N186" s="41"/>
      <c r="O186" s="41"/>
      <c r="P186" s="41"/>
      <c r="Q186" s="41"/>
      <c r="R186" s="41"/>
      <c r="S186" s="41"/>
      <c r="T186" s="41"/>
      <c r="U186" s="41"/>
      <c r="V186" s="41"/>
      <c r="W186" s="41"/>
      <c r="X186" s="41"/>
      <c r="Y186" s="6"/>
    </row>
    <row r="187" spans="2:25" s="38" customFormat="1" ht="15" customHeight="1" x14ac:dyDescent="0.25">
      <c r="B187" s="40"/>
      <c r="C187" s="40"/>
      <c r="D187" s="40"/>
      <c r="E187" s="40"/>
      <c r="F187" s="40"/>
      <c r="G187" s="40"/>
      <c r="H187" s="40"/>
      <c r="I187" s="40"/>
      <c r="J187" s="41"/>
      <c r="K187" s="41"/>
      <c r="L187" s="41"/>
      <c r="M187" s="41"/>
      <c r="N187" s="41"/>
      <c r="O187" s="41"/>
      <c r="P187" s="41"/>
      <c r="Q187" s="41"/>
      <c r="R187" s="41"/>
      <c r="S187" s="41"/>
      <c r="T187" s="41"/>
      <c r="U187" s="41"/>
      <c r="V187" s="41"/>
      <c r="W187" s="41"/>
      <c r="X187" s="41"/>
      <c r="Y187" s="6"/>
    </row>
    <row r="188" spans="2:25" s="38" customFormat="1" ht="15" customHeight="1" x14ac:dyDescent="0.25">
      <c r="B188" s="40"/>
      <c r="C188" s="40"/>
      <c r="D188" s="40"/>
      <c r="E188" s="40"/>
      <c r="F188" s="40"/>
      <c r="G188" s="40"/>
      <c r="H188" s="40"/>
      <c r="I188" s="40"/>
      <c r="J188" s="41"/>
      <c r="K188" s="41"/>
      <c r="L188" s="41"/>
      <c r="M188" s="41"/>
      <c r="N188" s="41"/>
      <c r="O188" s="41"/>
      <c r="P188" s="41"/>
      <c r="Q188" s="41"/>
      <c r="R188" s="41"/>
      <c r="S188" s="41"/>
      <c r="T188" s="41"/>
      <c r="U188" s="41"/>
      <c r="V188" s="41"/>
      <c r="W188" s="41"/>
      <c r="X188" s="41"/>
      <c r="Y188" s="6"/>
    </row>
    <row r="189" spans="2:25" s="38" customFormat="1" ht="15" customHeight="1" x14ac:dyDescent="0.25">
      <c r="B189" s="40"/>
      <c r="C189" s="40"/>
      <c r="D189" s="40"/>
      <c r="E189" s="40"/>
      <c r="F189" s="40"/>
      <c r="G189" s="40"/>
      <c r="H189" s="40"/>
      <c r="I189" s="40"/>
      <c r="J189" s="41"/>
      <c r="K189" s="41"/>
      <c r="L189" s="41"/>
      <c r="M189" s="41"/>
      <c r="N189" s="41"/>
      <c r="O189" s="41"/>
      <c r="P189" s="41"/>
      <c r="Q189" s="41"/>
      <c r="R189" s="41"/>
      <c r="S189" s="41"/>
      <c r="T189" s="41"/>
      <c r="U189" s="41"/>
      <c r="V189" s="41"/>
      <c r="W189" s="41"/>
      <c r="X189" s="41"/>
      <c r="Y189" s="6"/>
    </row>
    <row r="204" spans="1:25" x14ac:dyDescent="0.25">
      <c r="A204" s="4"/>
      <c r="B204" s="4"/>
      <c r="C204" s="4"/>
      <c r="D204" s="4"/>
      <c r="E204" s="4"/>
      <c r="F204" s="4"/>
      <c r="G204" s="4"/>
      <c r="H204" s="4"/>
      <c r="I204" s="4"/>
      <c r="J204" s="4"/>
      <c r="K204" s="4"/>
      <c r="L204" s="4"/>
      <c r="M204" s="4"/>
      <c r="N204" s="4"/>
      <c r="O204" s="4"/>
      <c r="P204" s="4"/>
      <c r="Q204" s="4"/>
      <c r="R204" s="4"/>
      <c r="S204" s="4"/>
      <c r="T204" s="4"/>
      <c r="U204" s="4"/>
    </row>
    <row r="205" spans="1:25" x14ac:dyDescent="0.25">
      <c r="A205" s="4"/>
      <c r="B205" s="4"/>
      <c r="C205" s="4"/>
      <c r="D205" s="4"/>
      <c r="E205" s="4"/>
      <c r="F205" s="4"/>
      <c r="G205" s="4"/>
      <c r="H205" s="4"/>
      <c r="I205" s="4"/>
      <c r="J205" s="4"/>
      <c r="K205" s="4"/>
      <c r="L205" s="4"/>
      <c r="M205" s="4"/>
      <c r="N205" s="4"/>
      <c r="O205" s="4"/>
      <c r="P205" s="4"/>
      <c r="Q205" s="4"/>
      <c r="R205" s="4"/>
      <c r="S205" s="4"/>
      <c r="T205" s="4"/>
      <c r="U205" s="4"/>
    </row>
    <row r="206" spans="1:25" x14ac:dyDescent="0.25">
      <c r="A206" s="4"/>
      <c r="B206" s="4"/>
      <c r="C206" s="4"/>
      <c r="D206" s="4"/>
      <c r="E206" s="4"/>
      <c r="F206" s="4"/>
      <c r="G206" s="4"/>
      <c r="H206" s="4"/>
      <c r="I206" s="4"/>
      <c r="J206" s="4"/>
      <c r="K206" s="4"/>
      <c r="L206" s="4"/>
      <c r="M206" s="4"/>
      <c r="N206" s="4"/>
      <c r="O206" s="4"/>
      <c r="P206" s="4"/>
      <c r="Q206" s="4"/>
      <c r="R206" s="4"/>
      <c r="S206" s="4"/>
      <c r="T206" s="4"/>
      <c r="U206" s="4"/>
    </row>
    <row r="207" spans="1:25" x14ac:dyDescent="0.25">
      <c r="A207" s="19"/>
      <c r="B207" s="19"/>
      <c r="C207" s="19"/>
      <c r="D207" s="19"/>
      <c r="E207" s="19"/>
      <c r="F207" s="19"/>
      <c r="G207" s="19"/>
      <c r="H207" s="19"/>
      <c r="I207" s="19"/>
      <c r="J207" s="19"/>
      <c r="K207" s="19"/>
      <c r="L207" s="19"/>
      <c r="M207" s="19"/>
      <c r="N207" s="19"/>
      <c r="O207" s="19"/>
      <c r="P207" s="19"/>
      <c r="Q207" s="19"/>
      <c r="R207" s="19"/>
      <c r="S207" s="19"/>
      <c r="T207" s="19"/>
      <c r="U207" s="19"/>
    </row>
    <row r="208" spans="1:25" x14ac:dyDescent="0.25">
      <c r="A208" s="162" t="s">
        <v>175</v>
      </c>
      <c r="B208" s="163"/>
      <c r="C208" s="163"/>
      <c r="D208" s="163"/>
      <c r="E208" s="163"/>
      <c r="F208" s="163"/>
      <c r="G208" s="163"/>
      <c r="H208" s="163"/>
      <c r="I208" s="163"/>
      <c r="J208" s="163"/>
      <c r="K208" s="163"/>
      <c r="L208" s="163"/>
      <c r="M208" s="163"/>
      <c r="N208" s="163"/>
      <c r="O208" s="163"/>
      <c r="P208" s="163"/>
      <c r="Q208" s="163"/>
      <c r="R208" s="163"/>
      <c r="S208" s="163"/>
      <c r="T208" s="163"/>
      <c r="U208" s="163"/>
      <c r="V208" s="163"/>
      <c r="W208" s="163"/>
      <c r="X208" s="163"/>
      <c r="Y208" s="163"/>
    </row>
    <row r="209" spans="1:29" x14ac:dyDescent="0.25">
      <c r="A209" s="163"/>
      <c r="B209" s="163"/>
      <c r="C209" s="163"/>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row>
    <row r="210" spans="1:29" x14ac:dyDescent="0.25">
      <c r="A210" s="163"/>
      <c r="B210" s="163"/>
      <c r="C210" s="163"/>
      <c r="D210" s="163"/>
      <c r="E210" s="163"/>
      <c r="F210" s="163"/>
      <c r="G210" s="163"/>
      <c r="H210" s="163"/>
      <c r="I210" s="163"/>
      <c r="J210" s="163"/>
      <c r="K210" s="163"/>
      <c r="L210" s="163"/>
      <c r="M210" s="163"/>
      <c r="N210" s="163"/>
      <c r="O210" s="163"/>
      <c r="P210" s="163"/>
      <c r="Q210" s="163"/>
      <c r="R210" s="163"/>
      <c r="S210" s="163"/>
      <c r="T210" s="163"/>
      <c r="U210" s="163"/>
      <c r="V210" s="163"/>
      <c r="W210" s="163"/>
      <c r="X210" s="163"/>
      <c r="Y210" s="163"/>
      <c r="AC210" s="36"/>
    </row>
    <row r="211" spans="1:29" x14ac:dyDescent="0.25">
      <c r="A211" s="163"/>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row>
    <row r="212" spans="1:29" x14ac:dyDescent="0.25">
      <c r="A212" s="163"/>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c r="X212" s="163"/>
      <c r="Y212" s="163"/>
    </row>
    <row r="213" spans="1:29" x14ac:dyDescent="0.25">
      <c r="A213" s="163"/>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row>
    <row r="214" spans="1:29" x14ac:dyDescent="0.25">
      <c r="A214" s="163"/>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row>
    <row r="215" spans="1:29" x14ac:dyDescent="0.25">
      <c r="A215" s="163"/>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row>
    <row r="216" spans="1:29" x14ac:dyDescent="0.25">
      <c r="A216" s="163"/>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c r="X216" s="163"/>
      <c r="Y216" s="163"/>
    </row>
    <row r="220" spans="1:29" ht="18" x14ac:dyDescent="0.25">
      <c r="A220" s="8" t="s">
        <v>77</v>
      </c>
    </row>
    <row r="221" spans="1:29" ht="18" x14ac:dyDescent="0.25">
      <c r="A221" s="8"/>
    </row>
    <row r="223" spans="1:29" x14ac:dyDescent="0.25">
      <c r="A223" s="156" t="s">
        <v>70</v>
      </c>
      <c r="B223" s="156"/>
      <c r="C223" s="156"/>
      <c r="D223" s="156"/>
      <c r="E223" s="156"/>
      <c r="F223" s="156"/>
      <c r="G223" s="156"/>
      <c r="H223" s="156"/>
      <c r="I223" s="156"/>
      <c r="J223" s="156"/>
      <c r="K223" s="156"/>
      <c r="L223" s="156"/>
      <c r="M223" s="156"/>
      <c r="N223" s="156"/>
      <c r="O223" s="156"/>
      <c r="P223" s="156"/>
      <c r="Q223" s="156"/>
      <c r="R223" s="156"/>
      <c r="S223" s="156"/>
      <c r="T223" s="156"/>
      <c r="U223" s="156"/>
    </row>
    <row r="224" spans="1:29" x14ac:dyDescent="0.25">
      <c r="A224" s="156"/>
      <c r="B224" s="156"/>
      <c r="C224" s="156"/>
      <c r="D224" s="156"/>
      <c r="E224" s="156"/>
      <c r="F224" s="156"/>
      <c r="G224" s="156"/>
      <c r="H224" s="156"/>
      <c r="I224" s="156"/>
      <c r="J224" s="156"/>
      <c r="K224" s="156"/>
      <c r="L224" s="156"/>
      <c r="M224" s="156"/>
      <c r="N224" s="156"/>
      <c r="O224" s="156"/>
      <c r="P224" s="156"/>
      <c r="Q224" s="156"/>
      <c r="R224" s="156"/>
      <c r="S224" s="156"/>
      <c r="T224" s="156"/>
      <c r="U224" s="156"/>
    </row>
    <row r="225" spans="1:26" x14ac:dyDescent="0.25">
      <c r="A225" s="156"/>
      <c r="B225" s="156"/>
      <c r="C225" s="156"/>
      <c r="D225" s="156"/>
      <c r="E225" s="156"/>
      <c r="F225" s="156"/>
      <c r="G225" s="156"/>
      <c r="H225" s="156"/>
      <c r="I225" s="156"/>
      <c r="J225" s="156"/>
      <c r="K225" s="156"/>
      <c r="L225" s="156"/>
      <c r="M225" s="156"/>
      <c r="N225" s="156"/>
      <c r="O225" s="156"/>
      <c r="P225" s="156"/>
      <c r="Q225" s="156"/>
      <c r="R225" s="156"/>
      <c r="S225" s="156"/>
      <c r="T225" s="156"/>
      <c r="U225" s="156"/>
    </row>
    <row r="226" spans="1:26" ht="15.75" thickBot="1" x14ac:dyDescent="0.3">
      <c r="A226" s="17"/>
      <c r="B226" s="17"/>
      <c r="C226" s="17"/>
      <c r="D226" s="17"/>
      <c r="E226" s="17"/>
      <c r="F226" s="17"/>
      <c r="G226" s="17"/>
      <c r="H226" s="17"/>
      <c r="I226" s="17"/>
      <c r="J226" s="17"/>
      <c r="K226" s="17"/>
      <c r="L226" s="17"/>
      <c r="M226" s="17"/>
      <c r="N226" s="17"/>
      <c r="O226" s="17"/>
      <c r="P226" s="17"/>
      <c r="Q226" s="17"/>
      <c r="R226" s="17"/>
      <c r="S226" s="17"/>
      <c r="T226" s="17"/>
      <c r="U226" s="17"/>
    </row>
    <row r="227" spans="1:26" ht="24.95" customHeight="1" x14ac:dyDescent="0.25">
      <c r="G227" s="91" t="s">
        <v>2</v>
      </c>
      <c r="H227" s="92"/>
      <c r="I227" s="92"/>
      <c r="J227" s="92"/>
      <c r="K227" s="92" t="s">
        <v>3</v>
      </c>
      <c r="L227" s="92"/>
      <c r="M227" s="95" t="str">
        <f>CONCATENATE("decyzje ",Arkusz18!A2," - ",Arkusz18!B2," r.")</f>
        <v>decyzje 01.02.2018 - 28.02.2018 r.</v>
      </c>
      <c r="N227" s="95"/>
      <c r="O227" s="95"/>
      <c r="P227" s="95"/>
      <c r="Q227" s="95"/>
      <c r="R227" s="96"/>
    </row>
    <row r="228" spans="1:26" ht="59.25" customHeight="1" x14ac:dyDescent="0.25">
      <c r="G228" s="93"/>
      <c r="H228" s="94"/>
      <c r="I228" s="94"/>
      <c r="J228" s="94"/>
      <c r="K228" s="94"/>
      <c r="L228" s="94"/>
      <c r="M228" s="85" t="s">
        <v>26</v>
      </c>
      <c r="N228" s="85"/>
      <c r="O228" s="85" t="s">
        <v>27</v>
      </c>
      <c r="P228" s="85"/>
      <c r="Q228" s="85" t="s">
        <v>28</v>
      </c>
      <c r="R228" s="86"/>
    </row>
    <row r="229" spans="1:26" ht="15" customHeight="1" x14ac:dyDescent="0.25">
      <c r="G229" s="261" t="s">
        <v>36</v>
      </c>
      <c r="H229" s="262"/>
      <c r="I229" s="262"/>
      <c r="J229" s="262"/>
      <c r="K229" s="174">
        <f>Arkusz9!B5</f>
        <v>14937</v>
      </c>
      <c r="L229" s="174"/>
      <c r="M229" s="97">
        <f>Arkusz9!B3</f>
        <v>8091</v>
      </c>
      <c r="N229" s="97"/>
      <c r="O229" s="97">
        <f>Arkusz9!B2</f>
        <v>981</v>
      </c>
      <c r="P229" s="97"/>
      <c r="Q229" s="97">
        <f>Arkusz9!B4</f>
        <v>438</v>
      </c>
      <c r="R229" s="98"/>
    </row>
    <row r="230" spans="1:26" ht="15" customHeight="1" x14ac:dyDescent="0.25">
      <c r="G230" s="259" t="s">
        <v>37</v>
      </c>
      <c r="H230" s="260"/>
      <c r="I230" s="260"/>
      <c r="J230" s="260"/>
      <c r="K230" s="266">
        <f>Arkusz9!B13</f>
        <v>1663</v>
      </c>
      <c r="L230" s="266"/>
      <c r="M230" s="312">
        <f>Arkusz9!B11</f>
        <v>1135</v>
      </c>
      <c r="N230" s="312"/>
      <c r="O230" s="312">
        <f>Arkusz9!B10</f>
        <v>116</v>
      </c>
      <c r="P230" s="312"/>
      <c r="Q230" s="312">
        <f>Arkusz9!B12</f>
        <v>45</v>
      </c>
      <c r="R230" s="313"/>
    </row>
    <row r="231" spans="1:26" ht="15.75" thickBot="1" x14ac:dyDescent="0.3">
      <c r="G231" s="99" t="s">
        <v>25</v>
      </c>
      <c r="H231" s="100"/>
      <c r="I231" s="100"/>
      <c r="J231" s="100"/>
      <c r="K231" s="101">
        <f>Arkusz9!B9</f>
        <v>366</v>
      </c>
      <c r="L231" s="101"/>
      <c r="M231" s="254">
        <f>Arkusz9!B7</f>
        <v>137</v>
      </c>
      <c r="N231" s="254"/>
      <c r="O231" s="254">
        <f>Arkusz9!B6</f>
        <v>17</v>
      </c>
      <c r="P231" s="254"/>
      <c r="Q231" s="254">
        <f>Arkusz9!B8</f>
        <v>40</v>
      </c>
      <c r="R231" s="255"/>
    </row>
    <row r="232" spans="1:26" ht="15.75" thickBot="1" x14ac:dyDescent="0.3">
      <c r="G232" s="267" t="s">
        <v>79</v>
      </c>
      <c r="H232" s="268"/>
      <c r="I232" s="268"/>
      <c r="J232" s="268"/>
      <c r="K232" s="264">
        <f>SUM(K229:K231)</f>
        <v>16966</v>
      </c>
      <c r="L232" s="264"/>
      <c r="M232" s="264">
        <f>SUM(M229:M231)</f>
        <v>9363</v>
      </c>
      <c r="N232" s="264"/>
      <c r="O232" s="264">
        <f>SUM(O229:O231)</f>
        <v>1114</v>
      </c>
      <c r="P232" s="264"/>
      <c r="Q232" s="264">
        <f>SUM(Q229:Q231)</f>
        <v>523</v>
      </c>
      <c r="R232" s="265"/>
    </row>
    <row r="236" spans="1:26" x14ac:dyDescent="0.25">
      <c r="V236" s="11"/>
      <c r="W236" s="11"/>
      <c r="Z236" s="11"/>
    </row>
    <row r="242" spans="7:26" x14ac:dyDescent="0.25">
      <c r="V242" s="19"/>
      <c r="W242" s="19"/>
      <c r="X242" s="19"/>
      <c r="Y242" s="20"/>
      <c r="Z242" s="19"/>
    </row>
    <row r="243" spans="7:26" x14ac:dyDescent="0.25">
      <c r="V243" s="19"/>
      <c r="W243" s="19"/>
      <c r="X243" s="19"/>
      <c r="Y243" s="20"/>
      <c r="Z243" s="19"/>
    </row>
    <row r="244" spans="7:26" x14ac:dyDescent="0.25">
      <c r="V244" s="19"/>
      <c r="W244" s="19"/>
      <c r="X244" s="19"/>
      <c r="Y244" s="20"/>
      <c r="Z244" s="19"/>
    </row>
    <row r="245" spans="7:26" x14ac:dyDescent="0.25">
      <c r="V245" s="19"/>
      <c r="W245" s="19"/>
      <c r="X245" s="19"/>
      <c r="Y245" s="20"/>
      <c r="Z245" s="19"/>
    </row>
    <row r="246" spans="7:26" x14ac:dyDescent="0.25">
      <c r="V246" s="19"/>
      <c r="W246" s="19"/>
      <c r="X246" s="19"/>
      <c r="Y246" s="20"/>
      <c r="Z246" s="19"/>
    </row>
    <row r="247" spans="7:26" x14ac:dyDescent="0.25">
      <c r="V247" s="19"/>
      <c r="W247" s="19"/>
      <c r="X247" s="19"/>
      <c r="Y247" s="20"/>
      <c r="Z247" s="19"/>
    </row>
    <row r="248" spans="7:26" x14ac:dyDescent="0.25">
      <c r="V248" s="19"/>
      <c r="W248" s="19"/>
      <c r="X248" s="19"/>
      <c r="Y248" s="20"/>
      <c r="Z248" s="19"/>
    </row>
    <row r="249" spans="7:26" x14ac:dyDescent="0.25">
      <c r="V249" s="19"/>
      <c r="W249" s="19"/>
      <c r="X249" s="19"/>
      <c r="Y249" s="20"/>
      <c r="Z249" s="19"/>
    </row>
    <row r="250" spans="7:26" ht="15.75" thickBot="1" x14ac:dyDescent="0.3">
      <c r="V250" s="19"/>
      <c r="W250" s="19"/>
      <c r="X250" s="19"/>
      <c r="Y250" s="20"/>
      <c r="Z250" s="19"/>
    </row>
    <row r="251" spans="7:26" ht="15" customHeight="1" x14ac:dyDescent="0.25">
      <c r="G251" s="71" t="s">
        <v>2</v>
      </c>
      <c r="H251" s="72"/>
      <c r="I251" s="72"/>
      <c r="J251" s="72"/>
      <c r="K251" s="72"/>
      <c r="L251" s="72"/>
      <c r="M251" s="72"/>
      <c r="N251" s="72"/>
      <c r="O251" s="75" t="s">
        <v>3</v>
      </c>
      <c r="P251" s="75"/>
      <c r="Q251" s="66" t="s">
        <v>84</v>
      </c>
      <c r="R251" s="67"/>
      <c r="U251" s="19"/>
      <c r="V251" s="19"/>
      <c r="W251" s="19"/>
      <c r="X251" s="19"/>
      <c r="Y251" s="20"/>
    </row>
    <row r="252" spans="7:26" ht="46.5" customHeight="1" x14ac:dyDescent="0.25">
      <c r="G252" s="73"/>
      <c r="H252" s="74"/>
      <c r="I252" s="74"/>
      <c r="J252" s="74"/>
      <c r="K252" s="74"/>
      <c r="L252" s="74"/>
      <c r="M252" s="74"/>
      <c r="N252" s="74"/>
      <c r="O252" s="76"/>
      <c r="P252" s="76"/>
      <c r="Q252" s="68"/>
      <c r="R252" s="69"/>
      <c r="U252" s="19"/>
      <c r="V252" s="19"/>
      <c r="W252" s="19"/>
      <c r="X252" s="19"/>
      <c r="Y252" s="20"/>
    </row>
    <row r="253" spans="7:26" x14ac:dyDescent="0.25">
      <c r="G253" s="77" t="s">
        <v>80</v>
      </c>
      <c r="H253" s="78"/>
      <c r="I253" s="78"/>
      <c r="J253" s="78"/>
      <c r="K253" s="78"/>
      <c r="L253" s="78"/>
      <c r="M253" s="78"/>
      <c r="N253" s="78"/>
      <c r="O253" s="79">
        <f>Arkusz10!A2</f>
        <v>678</v>
      </c>
      <c r="P253" s="79"/>
      <c r="Q253" s="60">
        <f>Arkusz10!A3</f>
        <v>625</v>
      </c>
      <c r="R253" s="61"/>
      <c r="U253" s="19"/>
      <c r="V253" s="19"/>
      <c r="W253" s="19"/>
      <c r="X253" s="19"/>
      <c r="Y253" s="20"/>
    </row>
    <row r="254" spans="7:26" x14ac:dyDescent="0.25">
      <c r="G254" s="80" t="s">
        <v>81</v>
      </c>
      <c r="H254" s="81"/>
      <c r="I254" s="81"/>
      <c r="J254" s="81"/>
      <c r="K254" s="81"/>
      <c r="L254" s="81"/>
      <c r="M254" s="81"/>
      <c r="N254" s="81"/>
      <c r="O254" s="82">
        <f>Arkusz10!A4</f>
        <v>43</v>
      </c>
      <c r="P254" s="82"/>
      <c r="Q254" s="89">
        <f>Arkusz10!A5</f>
        <v>81</v>
      </c>
      <c r="R254" s="90"/>
      <c r="U254" s="19"/>
      <c r="V254" s="19"/>
      <c r="W254" s="19"/>
      <c r="X254" s="19"/>
      <c r="Y254" s="20"/>
    </row>
    <row r="255" spans="7:26" x14ac:dyDescent="0.25">
      <c r="G255" s="77" t="s">
        <v>82</v>
      </c>
      <c r="H255" s="78"/>
      <c r="I255" s="78"/>
      <c r="J255" s="78"/>
      <c r="K255" s="78"/>
      <c r="L255" s="78"/>
      <c r="M255" s="78"/>
      <c r="N255" s="78"/>
      <c r="O255" s="79">
        <f>Arkusz10!A6</f>
        <v>28</v>
      </c>
      <c r="P255" s="79"/>
      <c r="Q255" s="60">
        <f>Arkusz10!A7</f>
        <v>17</v>
      </c>
      <c r="R255" s="61"/>
      <c r="U255" s="19"/>
      <c r="V255" s="19"/>
      <c r="W255" s="19"/>
      <c r="X255" s="19"/>
      <c r="Y255" s="20"/>
    </row>
    <row r="256" spans="7:26" ht="15.75" thickBot="1" x14ac:dyDescent="0.3">
      <c r="G256" s="182" t="s">
        <v>83</v>
      </c>
      <c r="H256" s="183"/>
      <c r="I256" s="183"/>
      <c r="J256" s="183"/>
      <c r="K256" s="183"/>
      <c r="L256" s="183"/>
      <c r="M256" s="183"/>
      <c r="N256" s="183"/>
      <c r="O256" s="184">
        <f>Arkusz10!A8</f>
        <v>0</v>
      </c>
      <c r="P256" s="184"/>
      <c r="Q256" s="62">
        <f>Arkusz10!A9</f>
        <v>0</v>
      </c>
      <c r="R256" s="63"/>
      <c r="U256" s="19"/>
      <c r="V256" s="19"/>
      <c r="W256" s="19"/>
      <c r="X256" s="19"/>
      <c r="Y256" s="20"/>
    </row>
    <row r="257" spans="7:35" ht="15.75" thickBot="1" x14ac:dyDescent="0.3">
      <c r="G257" s="102" t="s">
        <v>79</v>
      </c>
      <c r="H257" s="103"/>
      <c r="I257" s="103"/>
      <c r="J257" s="103"/>
      <c r="K257" s="103"/>
      <c r="L257" s="103"/>
      <c r="M257" s="103"/>
      <c r="N257" s="103"/>
      <c r="O257" s="64">
        <f>SUM(O253:O256)</f>
        <v>749</v>
      </c>
      <c r="P257" s="64"/>
      <c r="Q257" s="87">
        <f>SUM(Q253:Q256)</f>
        <v>723</v>
      </c>
      <c r="R257" s="88"/>
      <c r="U257" s="19"/>
      <c r="V257" s="19"/>
      <c r="W257" s="19"/>
      <c r="X257" s="19"/>
      <c r="Y257" s="20"/>
    </row>
    <row r="258" spans="7:35" x14ac:dyDescent="0.25">
      <c r="V258" s="19"/>
      <c r="W258" s="19"/>
      <c r="X258" s="19"/>
      <c r="Y258" s="20"/>
      <c r="Z258" s="19"/>
    </row>
    <row r="259" spans="7:35" x14ac:dyDescent="0.25">
      <c r="V259" s="19"/>
      <c r="W259" s="19"/>
      <c r="X259" s="19"/>
      <c r="Y259" s="20"/>
      <c r="Z259" s="19"/>
    </row>
    <row r="260" spans="7:35" ht="15.75" thickBot="1" x14ac:dyDescent="0.3">
      <c r="V260" s="19"/>
      <c r="W260" s="19"/>
      <c r="X260" s="19"/>
      <c r="Y260" s="20"/>
      <c r="Z260" s="19"/>
    </row>
    <row r="261" spans="7:35" ht="24.95" customHeight="1" x14ac:dyDescent="0.25">
      <c r="G261" s="91" t="s">
        <v>2</v>
      </c>
      <c r="H261" s="92"/>
      <c r="I261" s="92"/>
      <c r="J261" s="92"/>
      <c r="K261" s="92" t="s">
        <v>3</v>
      </c>
      <c r="L261" s="92"/>
      <c r="M261" s="95" t="str">
        <f>CONCATENATE("decyzje ",Arkusz18!C2," - ",Arkusz18!B2," r.")</f>
        <v>decyzje 01.01.2018 - 28.02.2018 r.</v>
      </c>
      <c r="N261" s="95"/>
      <c r="O261" s="95"/>
      <c r="P261" s="95"/>
      <c r="Q261" s="95"/>
      <c r="R261" s="96"/>
      <c r="V261" s="19"/>
      <c r="W261" s="19"/>
      <c r="X261" s="19"/>
      <c r="Y261" s="20"/>
      <c r="Z261" s="19"/>
    </row>
    <row r="262" spans="7:35" ht="60.75" customHeight="1" x14ac:dyDescent="0.25">
      <c r="G262" s="93"/>
      <c r="H262" s="94"/>
      <c r="I262" s="94"/>
      <c r="J262" s="94"/>
      <c r="K262" s="94"/>
      <c r="L262" s="94"/>
      <c r="M262" s="85" t="s">
        <v>26</v>
      </c>
      <c r="N262" s="85"/>
      <c r="O262" s="85" t="s">
        <v>27</v>
      </c>
      <c r="P262" s="85"/>
      <c r="Q262" s="85" t="s">
        <v>28</v>
      </c>
      <c r="R262" s="86"/>
      <c r="V262" s="19"/>
      <c r="W262" s="19"/>
      <c r="X262" s="19"/>
      <c r="Y262" s="20"/>
      <c r="Z262" s="19"/>
    </row>
    <row r="263" spans="7:35" x14ac:dyDescent="0.25">
      <c r="G263" s="261" t="s">
        <v>36</v>
      </c>
      <c r="H263" s="262"/>
      <c r="I263" s="262"/>
      <c r="J263" s="262"/>
      <c r="K263" s="174">
        <f>Arkusz11!B5</f>
        <v>28935</v>
      </c>
      <c r="L263" s="174"/>
      <c r="M263" s="97">
        <f>Arkusz11!B3</f>
        <v>17155</v>
      </c>
      <c r="N263" s="97"/>
      <c r="O263" s="97">
        <f>Arkusz11!B2</f>
        <v>1953</v>
      </c>
      <c r="P263" s="97"/>
      <c r="Q263" s="97">
        <f>Arkusz11!B4</f>
        <v>959</v>
      </c>
      <c r="R263" s="98"/>
      <c r="V263" s="19"/>
      <c r="W263" s="19"/>
      <c r="X263" s="19"/>
      <c r="Y263" s="20"/>
      <c r="Z263" s="19"/>
      <c r="AI263" s="57"/>
    </row>
    <row r="264" spans="7:35" x14ac:dyDescent="0.25">
      <c r="G264" s="259" t="s">
        <v>37</v>
      </c>
      <c r="H264" s="260"/>
      <c r="I264" s="260"/>
      <c r="J264" s="260"/>
      <c r="K264" s="266">
        <f>Arkusz11!B13</f>
        <v>3197</v>
      </c>
      <c r="L264" s="266"/>
      <c r="M264" s="312">
        <f>Arkusz11!B11</f>
        <v>2247</v>
      </c>
      <c r="N264" s="312"/>
      <c r="O264" s="312">
        <f>Arkusz11!B10</f>
        <v>193</v>
      </c>
      <c r="P264" s="312"/>
      <c r="Q264" s="312">
        <f>Arkusz11!B12</f>
        <v>102</v>
      </c>
      <c r="R264" s="313"/>
      <c r="V264" s="19"/>
      <c r="W264" s="19"/>
      <c r="X264" s="19"/>
      <c r="Y264" s="20"/>
      <c r="Z264" s="19"/>
    </row>
    <row r="265" spans="7:35" ht="15.75" thickBot="1" x14ac:dyDescent="0.3">
      <c r="G265" s="99" t="s">
        <v>25</v>
      </c>
      <c r="H265" s="100"/>
      <c r="I265" s="100"/>
      <c r="J265" s="100"/>
      <c r="K265" s="101">
        <f>Arkusz11!B9</f>
        <v>693</v>
      </c>
      <c r="L265" s="101"/>
      <c r="M265" s="254">
        <f>Arkusz11!B7</f>
        <v>264</v>
      </c>
      <c r="N265" s="254"/>
      <c r="O265" s="254">
        <f>Arkusz11!B6</f>
        <v>36</v>
      </c>
      <c r="P265" s="254"/>
      <c r="Q265" s="254">
        <f>Arkusz11!B8</f>
        <v>79</v>
      </c>
      <c r="R265" s="255"/>
      <c r="V265" s="19"/>
      <c r="W265" s="19"/>
      <c r="X265" s="19"/>
      <c r="Y265" s="20"/>
      <c r="Z265" s="19"/>
    </row>
    <row r="266" spans="7:35" ht="15.75" thickBot="1" x14ac:dyDescent="0.3">
      <c r="G266" s="267" t="s">
        <v>79</v>
      </c>
      <c r="H266" s="268"/>
      <c r="I266" s="268"/>
      <c r="J266" s="268"/>
      <c r="K266" s="264">
        <f>SUM(K263:L265)</f>
        <v>32825</v>
      </c>
      <c r="L266" s="264"/>
      <c r="M266" s="264">
        <f t="shared" ref="M266" si="7">SUM(M263:N265)</f>
        <v>19666</v>
      </c>
      <c r="N266" s="264"/>
      <c r="O266" s="264">
        <f t="shared" ref="O266" si="8">SUM(O263:P265)</f>
        <v>2182</v>
      </c>
      <c r="P266" s="264"/>
      <c r="Q266" s="264">
        <f t="shared" ref="Q266" si="9">SUM(Q263:R265)</f>
        <v>1140</v>
      </c>
      <c r="R266" s="265"/>
      <c r="V266" s="19"/>
      <c r="W266" s="19"/>
      <c r="X266" s="19"/>
      <c r="Y266" s="20"/>
      <c r="Z266" s="19"/>
    </row>
    <row r="267" spans="7:35" x14ac:dyDescent="0.25">
      <c r="V267" s="19"/>
      <c r="W267" s="19"/>
      <c r="X267" s="19"/>
      <c r="Y267" s="20"/>
      <c r="Z267" s="19"/>
    </row>
    <row r="268" spans="7:35" x14ac:dyDescent="0.25">
      <c r="V268" s="19"/>
      <c r="W268" s="19"/>
      <c r="X268" s="19"/>
      <c r="Y268" s="20"/>
      <c r="Z268" s="19"/>
    </row>
    <row r="269" spans="7:35" x14ac:dyDescent="0.25">
      <c r="V269" s="19"/>
      <c r="W269" s="19"/>
      <c r="X269" s="19"/>
      <c r="Y269" s="20"/>
      <c r="Z269" s="19"/>
    </row>
    <row r="270" spans="7:35" ht="15" customHeight="1" x14ac:dyDescent="0.25"/>
    <row r="271" spans="7:35" x14ac:dyDescent="0.25">
      <c r="N271" s="21"/>
      <c r="O271" s="21"/>
      <c r="P271" s="21"/>
      <c r="Q271" s="21"/>
      <c r="R271" s="21"/>
      <c r="S271" s="21"/>
      <c r="T271" s="21"/>
      <c r="U271" s="21"/>
      <c r="V271" s="22"/>
      <c r="W271" s="21"/>
      <c r="X271" s="23"/>
      <c r="Y271" s="24"/>
      <c r="Z271" s="23"/>
    </row>
    <row r="286" spans="7:18" ht="15.75" thickBot="1" x14ac:dyDescent="0.3"/>
    <row r="287" spans="7:18" x14ac:dyDescent="0.25">
      <c r="G287" s="71" t="s">
        <v>2</v>
      </c>
      <c r="H287" s="72"/>
      <c r="I287" s="72"/>
      <c r="J287" s="72"/>
      <c r="K287" s="72"/>
      <c r="L287" s="72"/>
      <c r="M287" s="72"/>
      <c r="N287" s="72"/>
      <c r="O287" s="75" t="s">
        <v>3</v>
      </c>
      <c r="P287" s="75"/>
      <c r="Q287" s="66" t="s">
        <v>84</v>
      </c>
      <c r="R287" s="67"/>
    </row>
    <row r="288" spans="7:18" ht="45.75" customHeight="1" x14ac:dyDescent="0.25">
      <c r="G288" s="73"/>
      <c r="H288" s="74"/>
      <c r="I288" s="74"/>
      <c r="J288" s="74"/>
      <c r="K288" s="74"/>
      <c r="L288" s="74"/>
      <c r="M288" s="74"/>
      <c r="N288" s="74"/>
      <c r="O288" s="76"/>
      <c r="P288" s="76"/>
      <c r="Q288" s="68"/>
      <c r="R288" s="69"/>
    </row>
    <row r="289" spans="1:25" x14ac:dyDescent="0.25">
      <c r="G289" s="77" t="s">
        <v>80</v>
      </c>
      <c r="H289" s="78"/>
      <c r="I289" s="78"/>
      <c r="J289" s="78"/>
      <c r="K289" s="78"/>
      <c r="L289" s="78"/>
      <c r="M289" s="78"/>
      <c r="N289" s="78"/>
      <c r="O289" s="79">
        <f>Arkusz12!A2</f>
        <v>1397</v>
      </c>
      <c r="P289" s="79"/>
      <c r="Q289" s="60">
        <f>Arkusz12!A3</f>
        <v>1586</v>
      </c>
      <c r="R289" s="61"/>
    </row>
    <row r="290" spans="1:25" x14ac:dyDescent="0.25">
      <c r="G290" s="80" t="s">
        <v>81</v>
      </c>
      <c r="H290" s="81"/>
      <c r="I290" s="81"/>
      <c r="J290" s="81"/>
      <c r="K290" s="81"/>
      <c r="L290" s="81"/>
      <c r="M290" s="81"/>
      <c r="N290" s="81"/>
      <c r="O290" s="82">
        <f>Arkusz12!A4</f>
        <v>99</v>
      </c>
      <c r="P290" s="82"/>
      <c r="Q290" s="89">
        <f>Arkusz12!A5</f>
        <v>158</v>
      </c>
      <c r="R290" s="90"/>
    </row>
    <row r="291" spans="1:25" x14ac:dyDescent="0.25">
      <c r="G291" s="77" t="s">
        <v>82</v>
      </c>
      <c r="H291" s="78"/>
      <c r="I291" s="78"/>
      <c r="J291" s="78"/>
      <c r="K291" s="78"/>
      <c r="L291" s="78"/>
      <c r="M291" s="78"/>
      <c r="N291" s="78"/>
      <c r="O291" s="79">
        <f>Arkusz12!A6</f>
        <v>55</v>
      </c>
      <c r="P291" s="79"/>
      <c r="Q291" s="60">
        <f>Arkusz12!A7</f>
        <v>49</v>
      </c>
      <c r="R291" s="61"/>
    </row>
    <row r="292" spans="1:25" ht="15.75" thickBot="1" x14ac:dyDescent="0.3">
      <c r="G292" s="182" t="s">
        <v>83</v>
      </c>
      <c r="H292" s="183"/>
      <c r="I292" s="183"/>
      <c r="J292" s="183"/>
      <c r="K292" s="183"/>
      <c r="L292" s="183"/>
      <c r="M292" s="183"/>
      <c r="N292" s="183"/>
      <c r="O292" s="184">
        <f>Arkusz12!A8</f>
        <v>0</v>
      </c>
      <c r="P292" s="184"/>
      <c r="Q292" s="62">
        <f>Arkusz12!A9</f>
        <v>3</v>
      </c>
      <c r="R292" s="63"/>
    </row>
    <row r="293" spans="1:25" ht="15.75" thickBot="1" x14ac:dyDescent="0.3">
      <c r="G293" s="102" t="s">
        <v>79</v>
      </c>
      <c r="H293" s="103"/>
      <c r="I293" s="103"/>
      <c r="J293" s="103"/>
      <c r="K293" s="103"/>
      <c r="L293" s="103"/>
      <c r="M293" s="103"/>
      <c r="N293" s="103"/>
      <c r="O293" s="64">
        <f>SUM(O289:P292)</f>
        <v>1551</v>
      </c>
      <c r="P293" s="64"/>
      <c r="Q293" s="64">
        <f>SUM(Q289:R292)</f>
        <v>1796</v>
      </c>
      <c r="R293" s="65"/>
    </row>
    <row r="296" spans="1:25" x14ac:dyDescent="0.25">
      <c r="A296" s="162" t="s">
        <v>176</v>
      </c>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row>
    <row r="297" spans="1:25"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row>
    <row r="298" spans="1:25"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row>
    <row r="299" spans="1:25"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row>
    <row r="300" spans="1:25" s="53" customFormat="1"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row>
    <row r="301" spans="1:25" s="53" customFormat="1"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row>
    <row r="302" spans="1:25" s="53" customFormat="1"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row>
    <row r="303" spans="1:25" s="53" customFormat="1"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row>
    <row r="304" spans="1:25"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c r="W304" s="163"/>
      <c r="X304" s="163"/>
      <c r="Y304" s="163"/>
    </row>
    <row r="305" spans="1:26"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row>
    <row r="310" spans="1:26" ht="15" customHeight="1" x14ac:dyDescent="0.25">
      <c r="A310" s="156" t="s">
        <v>98</v>
      </c>
      <c r="B310" s="156"/>
      <c r="C310" s="156"/>
      <c r="D310" s="156"/>
      <c r="E310" s="156"/>
      <c r="F310" s="156"/>
      <c r="G310" s="156"/>
      <c r="H310" s="156"/>
      <c r="I310" s="156"/>
      <c r="J310" s="156"/>
      <c r="K310" s="156"/>
      <c r="L310" s="156"/>
      <c r="M310" s="156"/>
      <c r="N310" s="156"/>
      <c r="O310" s="156"/>
      <c r="P310" s="156"/>
      <c r="Q310" s="156"/>
      <c r="R310" s="156"/>
      <c r="S310" s="156"/>
      <c r="T310" s="156"/>
      <c r="U310" s="156"/>
    </row>
    <row r="311" spans="1:26" ht="25.5" customHeight="1" x14ac:dyDescent="0.25">
      <c r="A311" s="156"/>
      <c r="B311" s="156"/>
      <c r="C311" s="156"/>
      <c r="D311" s="156"/>
      <c r="E311" s="156"/>
      <c r="F311" s="156"/>
      <c r="G311" s="156"/>
      <c r="H311" s="156"/>
      <c r="I311" s="156"/>
      <c r="J311" s="156"/>
      <c r="K311" s="156"/>
      <c r="L311" s="156"/>
      <c r="M311" s="156"/>
      <c r="N311" s="156"/>
      <c r="O311" s="156"/>
      <c r="P311" s="156"/>
      <c r="Q311" s="156"/>
      <c r="R311" s="156"/>
      <c r="S311" s="156"/>
      <c r="T311" s="156"/>
      <c r="U311" s="156"/>
    </row>
    <row r="312" spans="1:26" ht="25.5" customHeight="1" thickBot="1" x14ac:dyDescent="0.3">
      <c r="A312" s="17"/>
      <c r="B312" s="17"/>
      <c r="C312" s="17"/>
      <c r="D312" s="17"/>
      <c r="E312" s="17"/>
      <c r="F312" s="17"/>
      <c r="G312" s="17"/>
      <c r="H312" s="17"/>
      <c r="I312" s="17"/>
      <c r="J312" s="17"/>
      <c r="K312" s="17"/>
      <c r="L312" s="70" t="str">
        <f>CONCATENATE(Arkusz18!C2," - ",Arkusz18!B2," r.")</f>
        <v>01.01.2018 - 28.02.2018 r.</v>
      </c>
      <c r="M312" s="70"/>
      <c r="N312" s="70"/>
      <c r="O312" s="70"/>
      <c r="P312" s="70"/>
      <c r="Q312" s="70"/>
      <c r="R312" s="70"/>
      <c r="S312" s="70"/>
      <c r="T312" s="70"/>
      <c r="U312" s="70"/>
      <c r="V312" s="70"/>
    </row>
    <row r="313" spans="1:26" ht="121.5" customHeight="1" x14ac:dyDescent="0.25">
      <c r="C313" s="185" t="s">
        <v>2</v>
      </c>
      <c r="D313" s="186"/>
      <c r="E313" s="186"/>
      <c r="F313" s="186"/>
      <c r="G313" s="186"/>
      <c r="H313" s="186"/>
      <c r="I313" s="186"/>
      <c r="J313" s="186"/>
      <c r="K313" s="186"/>
      <c r="L313" s="310" t="s">
        <v>86</v>
      </c>
      <c r="M313" s="310"/>
      <c r="N313" s="25" t="s">
        <v>12</v>
      </c>
      <c r="O313" s="25" t="s">
        <v>102</v>
      </c>
      <c r="P313" s="25" t="s">
        <v>91</v>
      </c>
      <c r="Q313" s="25" t="s">
        <v>56</v>
      </c>
      <c r="R313" s="25" t="s">
        <v>41</v>
      </c>
      <c r="S313" s="25" t="s">
        <v>4</v>
      </c>
      <c r="T313" s="44" t="s">
        <v>44</v>
      </c>
      <c r="U313" s="25" t="s">
        <v>90</v>
      </c>
      <c r="V313" s="310" t="s">
        <v>85</v>
      </c>
      <c r="W313" s="311"/>
      <c r="Y313" s="3"/>
      <c r="Z313" s="6"/>
    </row>
    <row r="314" spans="1:26" x14ac:dyDescent="0.25">
      <c r="C314" s="178" t="s">
        <v>36</v>
      </c>
      <c r="D314" s="179"/>
      <c r="E314" s="179"/>
      <c r="F314" s="179"/>
      <c r="G314" s="179"/>
      <c r="H314" s="179"/>
      <c r="I314" s="179"/>
      <c r="J314" s="179"/>
      <c r="K314" s="179"/>
      <c r="L314" s="97">
        <f>Arkusz13!C2</f>
        <v>703</v>
      </c>
      <c r="M314" s="97"/>
      <c r="N314" s="34">
        <f>Arkusz13!C18</f>
        <v>52</v>
      </c>
      <c r="O314" s="34">
        <f>Arkusz13!C34</f>
        <v>55</v>
      </c>
      <c r="P314" s="34">
        <f>Arkusz13!C50</f>
        <v>46</v>
      </c>
      <c r="Q314" s="34">
        <f>Arkusz13!C66</f>
        <v>6</v>
      </c>
      <c r="R314" s="34">
        <f>Arkusz13!C82</f>
        <v>0</v>
      </c>
      <c r="S314" s="34">
        <f>Arkusz13!C98</f>
        <v>0</v>
      </c>
      <c r="T314" s="45">
        <f>Arkusz13!C114</f>
        <v>0</v>
      </c>
      <c r="U314" s="34">
        <f>Arkusz13!C130-SUM(N314:T314)</f>
        <v>269</v>
      </c>
      <c r="V314" s="174">
        <f t="shared" ref="V314:V328" si="10">SUM(N314:U314)</f>
        <v>428</v>
      </c>
      <c r="W314" s="272"/>
      <c r="Y314" s="3"/>
      <c r="Z314" s="6"/>
    </row>
    <row r="315" spans="1:26" x14ac:dyDescent="0.25">
      <c r="C315" s="176" t="s">
        <v>37</v>
      </c>
      <c r="D315" s="177"/>
      <c r="E315" s="177"/>
      <c r="F315" s="177"/>
      <c r="G315" s="177"/>
      <c r="H315" s="177"/>
      <c r="I315" s="177"/>
      <c r="J315" s="177"/>
      <c r="K315" s="177"/>
      <c r="L315" s="97">
        <f>Arkusz13!C3</f>
        <v>59</v>
      </c>
      <c r="M315" s="97"/>
      <c r="N315" s="37">
        <f>Arkusz13!C19</f>
        <v>14</v>
      </c>
      <c r="O315" s="37">
        <f>Arkusz13!C35</f>
        <v>6</v>
      </c>
      <c r="P315" s="37">
        <f>Arkusz13!C51</f>
        <v>8</v>
      </c>
      <c r="Q315" s="37">
        <f>Arkusz13!C67</f>
        <v>1</v>
      </c>
      <c r="R315" s="37">
        <f>Arkusz13!C83</f>
        <v>0</v>
      </c>
      <c r="S315" s="37">
        <f>Arkusz13!C99</f>
        <v>0</v>
      </c>
      <c r="T315" s="45">
        <f>Arkusz13!C115</f>
        <v>0</v>
      </c>
      <c r="U315" s="37">
        <f>Arkusz13!C131-SUM(N315:T315)</f>
        <v>19</v>
      </c>
      <c r="V315" s="174">
        <f t="shared" si="10"/>
        <v>48</v>
      </c>
      <c r="W315" s="272"/>
      <c r="Y315" s="3"/>
      <c r="Z315" s="6"/>
    </row>
    <row r="316" spans="1:26" x14ac:dyDescent="0.25">
      <c r="C316" s="178" t="s">
        <v>38</v>
      </c>
      <c r="D316" s="179"/>
      <c r="E316" s="179"/>
      <c r="F316" s="179"/>
      <c r="G316" s="179"/>
      <c r="H316" s="179"/>
      <c r="I316" s="179"/>
      <c r="J316" s="179"/>
      <c r="K316" s="179"/>
      <c r="L316" s="97">
        <f>Arkusz13!C4</f>
        <v>22</v>
      </c>
      <c r="M316" s="97"/>
      <c r="N316" s="37">
        <f>Arkusz13!C20</f>
        <v>0</v>
      </c>
      <c r="O316" s="37">
        <f>Arkusz13!C36</f>
        <v>2</v>
      </c>
      <c r="P316" s="37">
        <f>Arkusz13!C52</f>
        <v>0</v>
      </c>
      <c r="Q316" s="37">
        <f>Arkusz13!C68</f>
        <v>0</v>
      </c>
      <c r="R316" s="37">
        <f>Arkusz13!C84</f>
        <v>0</v>
      </c>
      <c r="S316" s="37">
        <f>Arkusz13!C100</f>
        <v>0</v>
      </c>
      <c r="T316" s="45">
        <f>Arkusz13!C116</f>
        <v>0</v>
      </c>
      <c r="U316" s="37">
        <f>Arkusz13!C132-SUM(N316:T316)</f>
        <v>13</v>
      </c>
      <c r="V316" s="174">
        <f t="shared" si="10"/>
        <v>15</v>
      </c>
      <c r="W316" s="272"/>
      <c r="Y316" s="3"/>
      <c r="Z316" s="6"/>
    </row>
    <row r="317" spans="1:26" x14ac:dyDescent="0.25">
      <c r="C317" s="176" t="s">
        <v>39</v>
      </c>
      <c r="D317" s="177"/>
      <c r="E317" s="177"/>
      <c r="F317" s="177"/>
      <c r="G317" s="177"/>
      <c r="H317" s="177"/>
      <c r="I317" s="177"/>
      <c r="J317" s="177"/>
      <c r="K317" s="177"/>
      <c r="L317" s="97">
        <f>Arkusz13!C5</f>
        <v>2</v>
      </c>
      <c r="M317" s="97"/>
      <c r="N317" s="37">
        <f>Arkusz13!C21</f>
        <v>0</v>
      </c>
      <c r="O317" s="37">
        <f>Arkusz13!C37</f>
        <v>0</v>
      </c>
      <c r="P317" s="37">
        <f>Arkusz13!C53</f>
        <v>0</v>
      </c>
      <c r="Q317" s="37">
        <f>Arkusz13!C69</f>
        <v>0</v>
      </c>
      <c r="R317" s="37">
        <f>Arkusz13!C85</f>
        <v>0</v>
      </c>
      <c r="S317" s="37">
        <f>Arkusz13!C101</f>
        <v>0</v>
      </c>
      <c r="T317" s="45">
        <f>Arkusz13!C117</f>
        <v>0</v>
      </c>
      <c r="U317" s="37">
        <f>Arkusz13!C133-SUM(N317:T317)</f>
        <v>0</v>
      </c>
      <c r="V317" s="174">
        <f t="shared" si="10"/>
        <v>0</v>
      </c>
      <c r="W317" s="272"/>
      <c r="Y317" s="3"/>
      <c r="Z317" s="6"/>
    </row>
    <row r="318" spans="1:26" x14ac:dyDescent="0.25">
      <c r="C318" s="178" t="s">
        <v>40</v>
      </c>
      <c r="D318" s="179"/>
      <c r="E318" s="179"/>
      <c r="F318" s="179"/>
      <c r="G318" s="179"/>
      <c r="H318" s="179"/>
      <c r="I318" s="179"/>
      <c r="J318" s="179"/>
      <c r="K318" s="179"/>
      <c r="L318" s="97">
        <f>Arkusz13!C6</f>
        <v>0</v>
      </c>
      <c r="M318" s="97"/>
      <c r="N318" s="37">
        <f>Arkusz13!C22</f>
        <v>0</v>
      </c>
      <c r="O318" s="37">
        <f>Arkusz13!C38</f>
        <v>0</v>
      </c>
      <c r="P318" s="37">
        <f>Arkusz13!C54</f>
        <v>0</v>
      </c>
      <c r="Q318" s="37">
        <f>Arkusz13!C70</f>
        <v>0</v>
      </c>
      <c r="R318" s="37">
        <f>Arkusz13!C86</f>
        <v>0</v>
      </c>
      <c r="S318" s="37">
        <f>Arkusz13!C102</f>
        <v>0</v>
      </c>
      <c r="T318" s="45">
        <f>Arkusz13!C118</f>
        <v>0</v>
      </c>
      <c r="U318" s="37">
        <f>Arkusz13!C134-SUM(N318:T318)</f>
        <v>0</v>
      </c>
      <c r="V318" s="174">
        <f t="shared" si="10"/>
        <v>0</v>
      </c>
      <c r="W318" s="272"/>
      <c r="Y318" s="3"/>
      <c r="Z318" s="6"/>
    </row>
    <row r="319" spans="1:26" x14ac:dyDescent="0.25">
      <c r="C319" s="176" t="s">
        <v>48</v>
      </c>
      <c r="D319" s="177"/>
      <c r="E319" s="177"/>
      <c r="F319" s="177"/>
      <c r="G319" s="177"/>
      <c r="H319" s="177"/>
      <c r="I319" s="177"/>
      <c r="J319" s="177"/>
      <c r="K319" s="177"/>
      <c r="L319" s="97">
        <f>Arkusz13!C7</f>
        <v>1</v>
      </c>
      <c r="M319" s="97"/>
      <c r="N319" s="37">
        <f>Arkusz13!C23</f>
        <v>0</v>
      </c>
      <c r="O319" s="37">
        <f>Arkusz13!C39</f>
        <v>0</v>
      </c>
      <c r="P319" s="37">
        <f>Arkusz13!C55</f>
        <v>0</v>
      </c>
      <c r="Q319" s="37">
        <f>Arkusz13!C71</f>
        <v>0</v>
      </c>
      <c r="R319" s="37">
        <f>Arkusz13!C87</f>
        <v>0</v>
      </c>
      <c r="S319" s="37">
        <f>Arkusz13!C103</f>
        <v>0</v>
      </c>
      <c r="T319" s="45">
        <f>Arkusz13!C119</f>
        <v>0</v>
      </c>
      <c r="U319" s="37">
        <f>Arkusz13!C135-SUM(N319:T319)</f>
        <v>0</v>
      </c>
      <c r="V319" s="174">
        <f t="shared" si="10"/>
        <v>0</v>
      </c>
      <c r="W319" s="272"/>
      <c r="Y319" s="3"/>
      <c r="Z319" s="6"/>
    </row>
    <row r="320" spans="1:26" x14ac:dyDescent="0.25">
      <c r="C320" s="178" t="s">
        <v>49</v>
      </c>
      <c r="D320" s="179"/>
      <c r="E320" s="179"/>
      <c r="F320" s="179"/>
      <c r="G320" s="179"/>
      <c r="H320" s="179"/>
      <c r="I320" s="179"/>
      <c r="J320" s="179"/>
      <c r="K320" s="179"/>
      <c r="L320" s="97">
        <f>Arkusz13!C8</f>
        <v>0</v>
      </c>
      <c r="M320" s="97"/>
      <c r="N320" s="37">
        <f>Arkusz13!C24</f>
        <v>0</v>
      </c>
      <c r="O320" s="37">
        <f>Arkusz13!C40</f>
        <v>0</v>
      </c>
      <c r="P320" s="37">
        <f>Arkusz13!C56</f>
        <v>0</v>
      </c>
      <c r="Q320" s="37">
        <f>Arkusz13!C72</f>
        <v>0</v>
      </c>
      <c r="R320" s="37">
        <f>Arkusz13!C88</f>
        <v>0</v>
      </c>
      <c r="S320" s="37">
        <f>Arkusz13!C104</f>
        <v>0</v>
      </c>
      <c r="T320" s="45">
        <f>Arkusz13!C120</f>
        <v>0</v>
      </c>
      <c r="U320" s="37">
        <f>Arkusz13!C136-SUM(N320:T320)</f>
        <v>0</v>
      </c>
      <c r="V320" s="174">
        <f t="shared" si="10"/>
        <v>0</v>
      </c>
      <c r="W320" s="272"/>
      <c r="Y320" s="3"/>
      <c r="Z320" s="6"/>
    </row>
    <row r="321" spans="1:26" x14ac:dyDescent="0.25">
      <c r="C321" s="176" t="s">
        <v>4</v>
      </c>
      <c r="D321" s="177"/>
      <c r="E321" s="177"/>
      <c r="F321" s="177"/>
      <c r="G321" s="177"/>
      <c r="H321" s="177"/>
      <c r="I321" s="177"/>
      <c r="J321" s="177"/>
      <c r="K321" s="177"/>
      <c r="L321" s="97">
        <f>Arkusz13!C9</f>
        <v>0</v>
      </c>
      <c r="M321" s="97"/>
      <c r="N321" s="37">
        <f>Arkusz13!C25</f>
        <v>0</v>
      </c>
      <c r="O321" s="37">
        <f>Arkusz13!C41</f>
        <v>0</v>
      </c>
      <c r="P321" s="37">
        <f>Arkusz13!C57</f>
        <v>0</v>
      </c>
      <c r="Q321" s="37">
        <f>Arkusz13!C73</f>
        <v>0</v>
      </c>
      <c r="R321" s="37">
        <f>Arkusz13!C89</f>
        <v>0</v>
      </c>
      <c r="S321" s="37">
        <f>Arkusz13!C105</f>
        <v>0</v>
      </c>
      <c r="T321" s="45">
        <f>Arkusz13!C121</f>
        <v>0</v>
      </c>
      <c r="U321" s="37">
        <f>Arkusz13!C137-SUM(N321:T321)</f>
        <v>0</v>
      </c>
      <c r="V321" s="174">
        <f t="shared" si="10"/>
        <v>0</v>
      </c>
      <c r="W321" s="272"/>
      <c r="Y321" s="3"/>
      <c r="Z321" s="6"/>
    </row>
    <row r="322" spans="1:26" x14ac:dyDescent="0.25">
      <c r="C322" s="178" t="s">
        <v>41</v>
      </c>
      <c r="D322" s="179"/>
      <c r="E322" s="179"/>
      <c r="F322" s="179"/>
      <c r="G322" s="179"/>
      <c r="H322" s="179"/>
      <c r="I322" s="179"/>
      <c r="J322" s="179"/>
      <c r="K322" s="179"/>
      <c r="L322" s="97">
        <f>Arkusz13!C10</f>
        <v>1</v>
      </c>
      <c r="M322" s="97"/>
      <c r="N322" s="37">
        <f>Arkusz13!C26</f>
        <v>0</v>
      </c>
      <c r="O322" s="37">
        <f>Arkusz13!C42</f>
        <v>0</v>
      </c>
      <c r="P322" s="37">
        <f>Arkusz13!C58</f>
        <v>0</v>
      </c>
      <c r="Q322" s="37">
        <f>Arkusz13!C74</f>
        <v>0</v>
      </c>
      <c r="R322" s="37">
        <f>Arkusz13!C90</f>
        <v>0</v>
      </c>
      <c r="S322" s="37">
        <f>Arkusz13!C106</f>
        <v>0</v>
      </c>
      <c r="T322" s="45">
        <f>Arkusz13!C122</f>
        <v>0</v>
      </c>
      <c r="U322" s="37">
        <f>Arkusz13!C138-SUM(N322:T322)</f>
        <v>0</v>
      </c>
      <c r="V322" s="174">
        <f t="shared" si="10"/>
        <v>0</v>
      </c>
      <c r="W322" s="272"/>
      <c r="Y322" s="3"/>
      <c r="Z322" s="6"/>
    </row>
    <row r="323" spans="1:26" x14ac:dyDescent="0.25">
      <c r="C323" s="176" t="s">
        <v>42</v>
      </c>
      <c r="D323" s="177"/>
      <c r="E323" s="177"/>
      <c r="F323" s="177"/>
      <c r="G323" s="177"/>
      <c r="H323" s="177"/>
      <c r="I323" s="177"/>
      <c r="J323" s="177"/>
      <c r="K323" s="177"/>
      <c r="L323" s="97">
        <f>Arkusz13!C11</f>
        <v>0</v>
      </c>
      <c r="M323" s="97"/>
      <c r="N323" s="37">
        <f>Arkusz13!C27</f>
        <v>0</v>
      </c>
      <c r="O323" s="37">
        <f>Arkusz13!C43</f>
        <v>0</v>
      </c>
      <c r="P323" s="37">
        <f>Arkusz13!C59</f>
        <v>0</v>
      </c>
      <c r="Q323" s="37">
        <f>Arkusz13!C75</f>
        <v>0</v>
      </c>
      <c r="R323" s="37">
        <f>Arkusz13!C91</f>
        <v>0</v>
      </c>
      <c r="S323" s="37">
        <f>Arkusz13!C107</f>
        <v>0</v>
      </c>
      <c r="T323" s="45">
        <f>Arkusz13!C123</f>
        <v>0</v>
      </c>
      <c r="U323" s="37">
        <f>Arkusz13!C139-SUM(N323:T323)</f>
        <v>0</v>
      </c>
      <c r="V323" s="174">
        <f t="shared" si="10"/>
        <v>0</v>
      </c>
      <c r="W323" s="272"/>
      <c r="Y323" s="3"/>
      <c r="Z323" s="6"/>
    </row>
    <row r="324" spans="1:26" x14ac:dyDescent="0.25">
      <c r="C324" s="178" t="s">
        <v>43</v>
      </c>
      <c r="D324" s="179"/>
      <c r="E324" s="179"/>
      <c r="F324" s="179"/>
      <c r="G324" s="179"/>
      <c r="H324" s="179"/>
      <c r="I324" s="179"/>
      <c r="J324" s="179"/>
      <c r="K324" s="179"/>
      <c r="L324" s="97">
        <f>Arkusz13!C12</f>
        <v>263</v>
      </c>
      <c r="M324" s="97"/>
      <c r="N324" s="37">
        <f>Arkusz13!C28</f>
        <v>29</v>
      </c>
      <c r="O324" s="37">
        <f>Arkusz13!C44</f>
        <v>7</v>
      </c>
      <c r="P324" s="37">
        <f>Arkusz13!C60</f>
        <v>2</v>
      </c>
      <c r="Q324" s="37">
        <f>Arkusz13!C76</f>
        <v>16</v>
      </c>
      <c r="R324" s="37">
        <f>Arkusz13!C92</f>
        <v>6</v>
      </c>
      <c r="S324" s="37">
        <f>Arkusz13!C108</f>
        <v>0</v>
      </c>
      <c r="T324" s="45">
        <f>Arkusz13!C124</f>
        <v>24</v>
      </c>
      <c r="U324" s="37">
        <f>Arkusz13!C140-SUM(N324:T324)</f>
        <v>48</v>
      </c>
      <c r="V324" s="174">
        <f t="shared" si="10"/>
        <v>132</v>
      </c>
      <c r="W324" s="272"/>
      <c r="Y324" s="3"/>
      <c r="Z324" s="6"/>
    </row>
    <row r="325" spans="1:26" x14ac:dyDescent="0.25">
      <c r="C325" s="178" t="s">
        <v>11</v>
      </c>
      <c r="D325" s="179"/>
      <c r="E325" s="179"/>
      <c r="F325" s="179"/>
      <c r="G325" s="179"/>
      <c r="H325" s="179"/>
      <c r="I325" s="179"/>
      <c r="J325" s="179"/>
      <c r="K325" s="179"/>
      <c r="L325" s="97">
        <f>Arkusz13!C14</f>
        <v>5</v>
      </c>
      <c r="M325" s="97"/>
      <c r="N325" s="37">
        <f>Arkusz13!C30</f>
        <v>0</v>
      </c>
      <c r="O325" s="37">
        <f>Arkusz13!C46</f>
        <v>0</v>
      </c>
      <c r="P325" s="37">
        <f>Arkusz13!C62</f>
        <v>0</v>
      </c>
      <c r="Q325" s="37">
        <f>Arkusz13!C78</f>
        <v>0</v>
      </c>
      <c r="R325" s="37">
        <f>Arkusz13!C94</f>
        <v>0</v>
      </c>
      <c r="S325" s="37">
        <f>Arkusz13!C110</f>
        <v>0</v>
      </c>
      <c r="T325" s="45">
        <f>Arkusz13!C126</f>
        <v>0</v>
      </c>
      <c r="U325" s="37">
        <f>Arkusz13!C142-SUM(N325:T325)</f>
        <v>0</v>
      </c>
      <c r="V325" s="174">
        <f t="shared" si="10"/>
        <v>0</v>
      </c>
      <c r="W325" s="272"/>
      <c r="Y325" s="3"/>
      <c r="Z325" s="6"/>
    </row>
    <row r="326" spans="1:26" x14ac:dyDescent="0.25">
      <c r="C326" s="176" t="s">
        <v>45</v>
      </c>
      <c r="D326" s="177"/>
      <c r="E326" s="177"/>
      <c r="F326" s="177"/>
      <c r="G326" s="177"/>
      <c r="H326" s="177"/>
      <c r="I326" s="177"/>
      <c r="J326" s="177"/>
      <c r="K326" s="177"/>
      <c r="L326" s="97">
        <f>Arkusz13!C15</f>
        <v>1</v>
      </c>
      <c r="M326" s="97"/>
      <c r="N326" s="37">
        <f>Arkusz13!C31</f>
        <v>0</v>
      </c>
      <c r="O326" s="37">
        <f>Arkusz13!C47</f>
        <v>0</v>
      </c>
      <c r="P326" s="37">
        <f>Arkusz13!C63</f>
        <v>0</v>
      </c>
      <c r="Q326" s="37">
        <f>Arkusz13!C79</f>
        <v>0</v>
      </c>
      <c r="R326" s="37">
        <f>Arkusz13!C95</f>
        <v>0</v>
      </c>
      <c r="S326" s="37">
        <f>Arkusz13!C111</f>
        <v>0</v>
      </c>
      <c r="T326" s="45">
        <f>Arkusz13!C127</f>
        <v>0</v>
      </c>
      <c r="U326" s="37">
        <f>Arkusz13!C143-SUM(N326:T326)</f>
        <v>0</v>
      </c>
      <c r="V326" s="174">
        <f t="shared" si="10"/>
        <v>0</v>
      </c>
      <c r="W326" s="272"/>
      <c r="Y326" s="3"/>
      <c r="Z326" s="6"/>
    </row>
    <row r="327" spans="1:26" x14ac:dyDescent="0.25">
      <c r="C327" s="178" t="s">
        <v>46</v>
      </c>
      <c r="D327" s="179"/>
      <c r="E327" s="179"/>
      <c r="F327" s="179"/>
      <c r="G327" s="179"/>
      <c r="H327" s="179"/>
      <c r="I327" s="179"/>
      <c r="J327" s="179"/>
      <c r="K327" s="179"/>
      <c r="L327" s="97">
        <f>Arkusz13!C16</f>
        <v>0</v>
      </c>
      <c r="M327" s="97"/>
      <c r="N327" s="37">
        <f>Arkusz13!C32</f>
        <v>0</v>
      </c>
      <c r="O327" s="37">
        <f>Arkusz13!C48</f>
        <v>0</v>
      </c>
      <c r="P327" s="37">
        <f>Arkusz13!C64</f>
        <v>0</v>
      </c>
      <c r="Q327" s="37">
        <f>Arkusz13!C80</f>
        <v>0</v>
      </c>
      <c r="R327" s="37">
        <f>Arkusz13!C96</f>
        <v>0</v>
      </c>
      <c r="S327" s="37">
        <f>Arkusz13!C112</f>
        <v>0</v>
      </c>
      <c r="T327" s="45">
        <f>Arkusz13!C128</f>
        <v>0</v>
      </c>
      <c r="U327" s="37">
        <f>Arkusz13!C144-SUM(N327:T327)</f>
        <v>0</v>
      </c>
      <c r="V327" s="174">
        <f t="shared" si="10"/>
        <v>0</v>
      </c>
      <c r="W327" s="272"/>
      <c r="Y327" s="3"/>
      <c r="Z327" s="6"/>
    </row>
    <row r="328" spans="1:26" ht="15.75" thickBot="1" x14ac:dyDescent="0.3">
      <c r="C328" s="308" t="s">
        <v>47</v>
      </c>
      <c r="D328" s="309"/>
      <c r="E328" s="309"/>
      <c r="F328" s="309"/>
      <c r="G328" s="309"/>
      <c r="H328" s="309"/>
      <c r="I328" s="309"/>
      <c r="J328" s="309"/>
      <c r="K328" s="309"/>
      <c r="L328" s="97">
        <f>Arkusz13!C17</f>
        <v>2</v>
      </c>
      <c r="M328" s="97"/>
      <c r="N328" s="37">
        <f>Arkusz13!C33</f>
        <v>0</v>
      </c>
      <c r="O328" s="37">
        <f>Arkusz13!C49</f>
        <v>0</v>
      </c>
      <c r="P328" s="37">
        <f>Arkusz13!C65</f>
        <v>0</v>
      </c>
      <c r="Q328" s="37">
        <f>Arkusz13!C81</f>
        <v>0</v>
      </c>
      <c r="R328" s="37">
        <f>Arkusz13!C97</f>
        <v>0</v>
      </c>
      <c r="S328" s="37">
        <f>Arkusz13!C113</f>
        <v>0</v>
      </c>
      <c r="T328" s="45">
        <f>Arkusz13!C129</f>
        <v>0</v>
      </c>
      <c r="U328" s="37">
        <f>Arkusz13!C145-SUM(N328:T328)</f>
        <v>0</v>
      </c>
      <c r="V328" s="174">
        <f t="shared" si="10"/>
        <v>0</v>
      </c>
      <c r="W328" s="272"/>
      <c r="Y328" s="3"/>
      <c r="Z328" s="6"/>
    </row>
    <row r="329" spans="1:26" ht="15.75" thickBot="1" x14ac:dyDescent="0.3">
      <c r="C329" s="297" t="s">
        <v>1</v>
      </c>
      <c r="D329" s="298"/>
      <c r="E329" s="298"/>
      <c r="F329" s="298"/>
      <c r="G329" s="298"/>
      <c r="H329" s="298"/>
      <c r="I329" s="298"/>
      <c r="J329" s="298"/>
      <c r="K329" s="298"/>
      <c r="L329" s="192">
        <f>SUM(L314:L328)</f>
        <v>1059</v>
      </c>
      <c r="M329" s="192"/>
      <c r="N329" s="35">
        <f t="shared" ref="N329:V329" si="11">SUM(N314:N328)</f>
        <v>95</v>
      </c>
      <c r="O329" s="35">
        <f t="shared" si="11"/>
        <v>70</v>
      </c>
      <c r="P329" s="35">
        <f t="shared" si="11"/>
        <v>56</v>
      </c>
      <c r="Q329" s="35">
        <f t="shared" si="11"/>
        <v>23</v>
      </c>
      <c r="R329" s="35">
        <f t="shared" si="11"/>
        <v>6</v>
      </c>
      <c r="S329" s="35">
        <f t="shared" si="11"/>
        <v>0</v>
      </c>
      <c r="T329" s="46">
        <f t="shared" si="11"/>
        <v>24</v>
      </c>
      <c r="U329" s="47">
        <f t="shared" si="11"/>
        <v>349</v>
      </c>
      <c r="V329" s="192">
        <f t="shared" si="11"/>
        <v>623</v>
      </c>
      <c r="W329" s="299"/>
      <c r="Y329" s="3"/>
      <c r="Z329" s="6"/>
    </row>
    <row r="330" spans="1:26" x14ac:dyDescent="0.25">
      <c r="A330" s="26"/>
      <c r="B330" s="26"/>
      <c r="C330" s="26"/>
      <c r="D330" s="26"/>
      <c r="E330" s="26"/>
      <c r="F330" s="26"/>
      <c r="G330" s="26"/>
      <c r="H330" s="26"/>
      <c r="I330" s="26"/>
      <c r="J330" s="27"/>
      <c r="K330" s="27"/>
      <c r="L330" s="27"/>
      <c r="M330" s="27"/>
      <c r="N330" s="27"/>
      <c r="O330" s="27"/>
      <c r="P330" s="27"/>
      <c r="Q330" s="27"/>
      <c r="R330" s="27"/>
      <c r="S330" s="27"/>
      <c r="T330" s="27"/>
    </row>
    <row r="333" spans="1:26" ht="15" customHeight="1" x14ac:dyDescent="0.25"/>
    <row r="354" spans="1:32" ht="20.25" customHeight="1" thickBot="1" x14ac:dyDescent="0.3"/>
    <row r="355" spans="1:32" ht="21.75" customHeight="1" x14ac:dyDescent="0.25">
      <c r="D355" s="190" t="s">
        <v>2</v>
      </c>
      <c r="E355" s="191"/>
      <c r="F355" s="191"/>
      <c r="G355" s="191"/>
      <c r="H355" s="191"/>
      <c r="I355" s="191"/>
      <c r="J355" s="191"/>
      <c r="K355" s="191"/>
      <c r="L355" s="191" t="s">
        <v>3</v>
      </c>
      <c r="M355" s="191"/>
      <c r="N355" s="149" t="s">
        <v>93</v>
      </c>
      <c r="O355" s="149"/>
      <c r="P355" s="149"/>
      <c r="Q355" s="302" t="s">
        <v>94</v>
      </c>
      <c r="R355" s="303"/>
      <c r="S355" s="304"/>
    </row>
    <row r="356" spans="1:32" ht="15.75" thickBot="1" x14ac:dyDescent="0.3">
      <c r="D356" s="188" t="s">
        <v>92</v>
      </c>
      <c r="E356" s="189"/>
      <c r="F356" s="189"/>
      <c r="G356" s="189"/>
      <c r="H356" s="189"/>
      <c r="I356" s="189"/>
      <c r="J356" s="189"/>
      <c r="K356" s="189"/>
      <c r="L356" s="187">
        <f>Arkusz14!B2</f>
        <v>1</v>
      </c>
      <c r="M356" s="187"/>
      <c r="N356" s="187">
        <f>Arkusz14!B3</f>
        <v>2</v>
      </c>
      <c r="O356" s="187"/>
      <c r="P356" s="187"/>
      <c r="Q356" s="305">
        <f>Arkusz14!B4</f>
        <v>0</v>
      </c>
      <c r="R356" s="306"/>
      <c r="S356" s="307"/>
    </row>
    <row r="357" spans="1:32" x14ac:dyDescent="0.25">
      <c r="A357" s="19"/>
      <c r="B357" s="19"/>
      <c r="C357" s="19"/>
      <c r="D357" s="19"/>
      <c r="E357" s="19"/>
      <c r="F357" s="19"/>
      <c r="G357" s="19"/>
      <c r="H357" s="19"/>
      <c r="I357" s="19"/>
      <c r="J357" s="19"/>
      <c r="K357" s="19"/>
      <c r="L357" s="19"/>
      <c r="M357" s="19"/>
      <c r="N357" s="19"/>
      <c r="O357" s="19"/>
      <c r="P357" s="19"/>
      <c r="Q357" s="19"/>
      <c r="R357" s="19"/>
      <c r="S357" s="19"/>
      <c r="T357" s="19"/>
      <c r="U357" s="19"/>
    </row>
    <row r="358" spans="1:32" x14ac:dyDescent="0.25">
      <c r="A358" s="162" t="s">
        <v>168</v>
      </c>
      <c r="B358" s="163"/>
      <c r="C358" s="163"/>
      <c r="D358" s="163"/>
      <c r="E358" s="163"/>
      <c r="F358" s="163"/>
      <c r="G358" s="163"/>
      <c r="H358" s="163"/>
      <c r="I358" s="163"/>
      <c r="J358" s="163"/>
      <c r="K358" s="163"/>
      <c r="L358" s="163"/>
      <c r="M358" s="163"/>
      <c r="N358" s="163"/>
      <c r="O358" s="163"/>
      <c r="P358" s="163"/>
      <c r="Q358" s="163"/>
      <c r="R358" s="163"/>
      <c r="S358" s="163"/>
      <c r="T358" s="163"/>
      <c r="U358" s="163"/>
      <c r="V358" s="163"/>
      <c r="W358" s="163"/>
      <c r="X358" s="163"/>
      <c r="Y358" s="163"/>
      <c r="AF358" s="56"/>
    </row>
    <row r="359" spans="1:32" s="53" customFormat="1" x14ac:dyDescent="0.25">
      <c r="A359" s="162"/>
      <c r="B359" s="163"/>
      <c r="C359" s="163"/>
      <c r="D359" s="163"/>
      <c r="E359" s="163"/>
      <c r="F359" s="163"/>
      <c r="G359" s="163"/>
      <c r="H359" s="163"/>
      <c r="I359" s="163"/>
      <c r="J359" s="163"/>
      <c r="K359" s="163"/>
      <c r="L359" s="163"/>
      <c r="M359" s="163"/>
      <c r="N359" s="163"/>
      <c r="O359" s="163"/>
      <c r="P359" s="163"/>
      <c r="Q359" s="163"/>
      <c r="R359" s="163"/>
      <c r="S359" s="163"/>
      <c r="T359" s="163"/>
      <c r="U359" s="163"/>
      <c r="V359" s="163"/>
      <c r="W359" s="163"/>
      <c r="X359" s="163"/>
      <c r="Y359" s="163"/>
    </row>
    <row r="360" spans="1:32" s="53" customFormat="1" x14ac:dyDescent="0.25">
      <c r="A360" s="162"/>
      <c r="B360" s="163"/>
      <c r="C360" s="163"/>
      <c r="D360" s="163"/>
      <c r="E360" s="163"/>
      <c r="F360" s="163"/>
      <c r="G360" s="163"/>
      <c r="H360" s="163"/>
      <c r="I360" s="163"/>
      <c r="J360" s="163"/>
      <c r="K360" s="163"/>
      <c r="L360" s="163"/>
      <c r="M360" s="163"/>
      <c r="N360" s="163"/>
      <c r="O360" s="163"/>
      <c r="P360" s="163"/>
      <c r="Q360" s="163"/>
      <c r="R360" s="163"/>
      <c r="S360" s="163"/>
      <c r="T360" s="163"/>
      <c r="U360" s="163"/>
      <c r="V360" s="163"/>
      <c r="W360" s="163"/>
      <c r="X360" s="163"/>
      <c r="Y360" s="163"/>
    </row>
    <row r="361" spans="1:32" s="53" customFormat="1" x14ac:dyDescent="0.25">
      <c r="A361" s="162"/>
      <c r="B361" s="163"/>
      <c r="C361" s="163"/>
      <c r="D361" s="163"/>
      <c r="E361" s="163"/>
      <c r="F361" s="163"/>
      <c r="G361" s="163"/>
      <c r="H361" s="163"/>
      <c r="I361" s="163"/>
      <c r="J361" s="163"/>
      <c r="K361" s="163"/>
      <c r="L361" s="163"/>
      <c r="M361" s="163"/>
      <c r="N361" s="163"/>
      <c r="O361" s="163"/>
      <c r="P361" s="163"/>
      <c r="Q361" s="163"/>
      <c r="R361" s="163"/>
      <c r="S361" s="163"/>
      <c r="T361" s="163"/>
      <c r="U361" s="163"/>
      <c r="V361" s="163"/>
      <c r="W361" s="163"/>
      <c r="X361" s="163"/>
      <c r="Y361" s="163"/>
    </row>
    <row r="362" spans="1:32" s="53" customFormat="1" x14ac:dyDescent="0.25">
      <c r="A362" s="162"/>
      <c r="B362" s="163"/>
      <c r="C362" s="163"/>
      <c r="D362" s="163"/>
      <c r="E362" s="163"/>
      <c r="F362" s="163"/>
      <c r="G362" s="163"/>
      <c r="H362" s="163"/>
      <c r="I362" s="163"/>
      <c r="J362" s="163"/>
      <c r="K362" s="163"/>
      <c r="L362" s="163"/>
      <c r="M362" s="163"/>
      <c r="N362" s="163"/>
      <c r="O362" s="163"/>
      <c r="P362" s="163"/>
      <c r="Q362" s="163"/>
      <c r="R362" s="163"/>
      <c r="S362" s="163"/>
      <c r="T362" s="163"/>
      <c r="U362" s="163"/>
      <c r="V362" s="163"/>
      <c r="W362" s="163"/>
      <c r="X362" s="163"/>
      <c r="Y362" s="163"/>
    </row>
    <row r="363" spans="1:32" x14ac:dyDescent="0.25">
      <c r="A363" s="163"/>
      <c r="B363" s="163"/>
      <c r="C363" s="163"/>
      <c r="D363" s="163"/>
      <c r="E363" s="163"/>
      <c r="F363" s="163"/>
      <c r="G363" s="163"/>
      <c r="H363" s="163"/>
      <c r="I363" s="163"/>
      <c r="J363" s="163"/>
      <c r="K363" s="163"/>
      <c r="L363" s="163"/>
      <c r="M363" s="163"/>
      <c r="N363" s="163"/>
      <c r="O363" s="163"/>
      <c r="P363" s="163"/>
      <c r="Q363" s="163"/>
      <c r="R363" s="163"/>
      <c r="S363" s="163"/>
      <c r="T363" s="163"/>
      <c r="U363" s="163"/>
      <c r="V363" s="163"/>
      <c r="W363" s="163"/>
      <c r="X363" s="163"/>
      <c r="Y363" s="163"/>
    </row>
    <row r="364" spans="1:32" x14ac:dyDescent="0.25">
      <c r="A364" s="163"/>
      <c r="B364" s="163"/>
      <c r="C364" s="163"/>
      <c r="D364" s="163"/>
      <c r="E364" s="163"/>
      <c r="F364" s="163"/>
      <c r="G364" s="163"/>
      <c r="H364" s="163"/>
      <c r="I364" s="163"/>
      <c r="J364" s="163"/>
      <c r="K364" s="163"/>
      <c r="L364" s="163"/>
      <c r="M364" s="163"/>
      <c r="N364" s="163"/>
      <c r="O364" s="163"/>
      <c r="P364" s="163"/>
      <c r="Q364" s="163"/>
      <c r="R364" s="163"/>
      <c r="S364" s="163"/>
      <c r="T364" s="163"/>
      <c r="U364" s="163"/>
      <c r="V364" s="163"/>
      <c r="W364" s="163"/>
      <c r="X364" s="163"/>
      <c r="Y364" s="163"/>
    </row>
    <row r="365" spans="1:32" x14ac:dyDescent="0.25">
      <c r="A365" s="163"/>
      <c r="B365" s="163"/>
      <c r="C365" s="163"/>
      <c r="D365" s="163"/>
      <c r="E365" s="163"/>
      <c r="F365" s="163"/>
      <c r="G365" s="163"/>
      <c r="H365" s="163"/>
      <c r="I365" s="163"/>
      <c r="J365" s="163"/>
      <c r="K365" s="163"/>
      <c r="L365" s="163"/>
      <c r="M365" s="163"/>
      <c r="N365" s="163"/>
      <c r="O365" s="163"/>
      <c r="P365" s="163"/>
      <c r="Q365" s="163"/>
      <c r="R365" s="163"/>
      <c r="S365" s="163"/>
      <c r="T365" s="163"/>
      <c r="U365" s="163"/>
      <c r="V365" s="163"/>
      <c r="W365" s="163"/>
      <c r="X365" s="163"/>
      <c r="Y365" s="163"/>
    </row>
    <row r="367" spans="1:32" ht="15" customHeight="1" x14ac:dyDescent="0.25">
      <c r="A367" s="156" t="s">
        <v>67</v>
      </c>
      <c r="B367" s="156"/>
      <c r="C367" s="156"/>
      <c r="D367" s="156"/>
      <c r="E367" s="156"/>
      <c r="F367" s="156"/>
      <c r="G367" s="156"/>
      <c r="H367" s="156"/>
      <c r="I367" s="156"/>
      <c r="J367" s="156"/>
      <c r="K367" s="156"/>
      <c r="L367" s="156"/>
      <c r="M367" s="156"/>
      <c r="N367" s="156"/>
      <c r="O367" s="156"/>
      <c r="P367" s="156"/>
      <c r="Q367" s="156"/>
      <c r="R367" s="156"/>
      <c r="S367" s="156"/>
      <c r="T367" s="156"/>
      <c r="U367" s="156"/>
    </row>
    <row r="368" spans="1:32" ht="15.75" thickBot="1" x14ac:dyDescent="0.3"/>
    <row r="369" spans="1:25" x14ac:dyDescent="0.25">
      <c r="G369" s="185" t="s">
        <v>24</v>
      </c>
      <c r="H369" s="186"/>
      <c r="I369" s="186"/>
      <c r="J369" s="186"/>
      <c r="K369" s="92" t="s">
        <v>8</v>
      </c>
      <c r="L369" s="269"/>
    </row>
    <row r="370" spans="1:25" x14ac:dyDescent="0.25">
      <c r="G370" s="223" t="s">
        <v>13</v>
      </c>
      <c r="H370" s="224"/>
      <c r="I370" s="224"/>
      <c r="J370" s="224"/>
      <c r="K370" s="174"/>
      <c r="L370" s="175"/>
    </row>
    <row r="371" spans="1:25" x14ac:dyDescent="0.25">
      <c r="G371" s="225" t="s">
        <v>14</v>
      </c>
      <c r="H371" s="226"/>
      <c r="I371" s="226"/>
      <c r="J371" s="226"/>
      <c r="K371" s="174"/>
      <c r="L371" s="175"/>
    </row>
    <row r="372" spans="1:25" x14ac:dyDescent="0.25">
      <c r="G372" s="223" t="s">
        <v>15</v>
      </c>
      <c r="H372" s="224"/>
      <c r="I372" s="224"/>
      <c r="J372" s="224"/>
      <c r="K372" s="174"/>
      <c r="L372" s="175"/>
    </row>
    <row r="373" spans="1:25" x14ac:dyDescent="0.25">
      <c r="G373" s="225" t="s">
        <v>87</v>
      </c>
      <c r="H373" s="226"/>
      <c r="I373" s="226"/>
      <c r="J373" s="226"/>
      <c r="K373" s="174"/>
      <c r="L373" s="175"/>
    </row>
    <row r="374" spans="1:25" x14ac:dyDescent="0.25">
      <c r="G374" s="223" t="s">
        <v>88</v>
      </c>
      <c r="H374" s="224"/>
      <c r="I374" s="224"/>
      <c r="J374" s="224"/>
      <c r="K374" s="174"/>
      <c r="L374" s="175"/>
    </row>
    <row r="375" spans="1:25" x14ac:dyDescent="0.25">
      <c r="G375" s="180" t="s">
        <v>99</v>
      </c>
      <c r="H375" s="181"/>
      <c r="I375" s="181"/>
      <c r="J375" s="181"/>
      <c r="K375" s="174"/>
      <c r="L375" s="175"/>
    </row>
    <row r="376" spans="1:25" x14ac:dyDescent="0.25">
      <c r="G376" s="221" t="s">
        <v>16</v>
      </c>
      <c r="H376" s="222"/>
      <c r="I376" s="222"/>
      <c r="J376" s="222"/>
      <c r="K376" s="174"/>
      <c r="L376" s="175"/>
    </row>
    <row r="377" spans="1:25" x14ac:dyDescent="0.25">
      <c r="G377" s="180" t="s">
        <v>17</v>
      </c>
      <c r="H377" s="181"/>
      <c r="I377" s="181"/>
      <c r="J377" s="181"/>
      <c r="K377" s="174"/>
      <c r="L377" s="175"/>
    </row>
    <row r="378" spans="1:25" x14ac:dyDescent="0.25">
      <c r="G378" s="221" t="s">
        <v>18</v>
      </c>
      <c r="H378" s="222"/>
      <c r="I378" s="222"/>
      <c r="J378" s="222"/>
      <c r="K378" s="174"/>
      <c r="L378" s="175"/>
    </row>
    <row r="379" spans="1:25" x14ac:dyDescent="0.25">
      <c r="G379" s="180" t="s">
        <v>19</v>
      </c>
      <c r="H379" s="181"/>
      <c r="I379" s="181"/>
      <c r="J379" s="181"/>
      <c r="K379" s="174"/>
      <c r="L379" s="175"/>
    </row>
    <row r="380" spans="1:25" ht="15.75" thickBot="1" x14ac:dyDescent="0.3">
      <c r="G380" s="295" t="s">
        <v>89</v>
      </c>
      <c r="H380" s="296"/>
      <c r="I380" s="296"/>
      <c r="J380" s="296"/>
      <c r="K380" s="174"/>
      <c r="L380" s="175"/>
    </row>
    <row r="381" spans="1:25" ht="15.75" thickBot="1" x14ac:dyDescent="0.3">
      <c r="G381" s="300" t="s">
        <v>1</v>
      </c>
      <c r="H381" s="301"/>
      <c r="I381" s="301"/>
      <c r="J381" s="301"/>
      <c r="K381" s="115"/>
      <c r="L381" s="116"/>
    </row>
    <row r="383" spans="1:25" x14ac:dyDescent="0.25">
      <c r="A383" s="163" t="s">
        <v>130</v>
      </c>
      <c r="B383" s="163"/>
      <c r="C383" s="163"/>
      <c r="D383" s="163"/>
      <c r="E383" s="163"/>
      <c r="F383" s="163"/>
      <c r="G383" s="163"/>
      <c r="H383" s="163"/>
      <c r="I383" s="163"/>
      <c r="J383" s="163"/>
      <c r="K383" s="163"/>
      <c r="L383" s="163"/>
      <c r="M383" s="163"/>
      <c r="N383" s="163"/>
      <c r="O383" s="163"/>
      <c r="P383" s="163"/>
      <c r="Q383" s="163"/>
      <c r="R383" s="163"/>
      <c r="S383" s="163"/>
      <c r="T383" s="163"/>
      <c r="U383" s="163"/>
      <c r="V383" s="163"/>
      <c r="W383" s="163"/>
      <c r="X383" s="163"/>
      <c r="Y383" s="163"/>
    </row>
    <row r="384" spans="1:25" x14ac:dyDescent="0.25">
      <c r="A384" s="163"/>
      <c r="B384" s="163"/>
      <c r="C384" s="163"/>
      <c r="D384" s="163"/>
      <c r="E384" s="163"/>
      <c r="F384" s="163"/>
      <c r="G384" s="163"/>
      <c r="H384" s="163"/>
      <c r="I384" s="163"/>
      <c r="J384" s="163"/>
      <c r="K384" s="163"/>
      <c r="L384" s="163"/>
      <c r="M384" s="163"/>
      <c r="N384" s="163"/>
      <c r="O384" s="163"/>
      <c r="P384" s="163"/>
      <c r="Q384" s="163"/>
      <c r="R384" s="163"/>
      <c r="S384" s="163"/>
      <c r="T384" s="163"/>
      <c r="U384" s="163"/>
      <c r="V384" s="163"/>
      <c r="W384" s="163"/>
      <c r="X384" s="163"/>
      <c r="Y384" s="163"/>
    </row>
    <row r="385" spans="1:25" x14ac:dyDescent="0.25">
      <c r="A385" s="163"/>
      <c r="B385" s="163"/>
      <c r="C385" s="163"/>
      <c r="D385" s="163"/>
      <c r="E385" s="163"/>
      <c r="F385" s="163"/>
      <c r="G385" s="163"/>
      <c r="H385" s="163"/>
      <c r="I385" s="163"/>
      <c r="J385" s="163"/>
      <c r="K385" s="163"/>
      <c r="L385" s="163"/>
      <c r="M385" s="163"/>
      <c r="N385" s="163"/>
      <c r="O385" s="163"/>
      <c r="P385" s="163"/>
      <c r="Q385" s="163"/>
      <c r="R385" s="163"/>
      <c r="S385" s="163"/>
      <c r="T385" s="163"/>
      <c r="U385" s="163"/>
      <c r="V385" s="163"/>
      <c r="W385" s="163"/>
      <c r="X385" s="163"/>
      <c r="Y385" s="163"/>
    </row>
    <row r="386" spans="1:25" x14ac:dyDescent="0.25">
      <c r="A386" s="163"/>
      <c r="B386" s="163"/>
      <c r="C386" s="163"/>
      <c r="D386" s="163"/>
      <c r="E386" s="163"/>
      <c r="F386" s="163"/>
      <c r="G386" s="163"/>
      <c r="H386" s="163"/>
      <c r="I386" s="163"/>
      <c r="J386" s="163"/>
      <c r="K386" s="163"/>
      <c r="L386" s="163"/>
      <c r="M386" s="163"/>
      <c r="N386" s="163"/>
      <c r="O386" s="163"/>
      <c r="P386" s="163"/>
      <c r="Q386" s="163"/>
      <c r="R386" s="163"/>
      <c r="S386" s="163"/>
      <c r="T386" s="163"/>
      <c r="U386" s="163"/>
      <c r="V386" s="163"/>
      <c r="W386" s="163"/>
      <c r="X386" s="163"/>
      <c r="Y386" s="163"/>
    </row>
    <row r="387" spans="1:25" x14ac:dyDescent="0.25">
      <c r="A387" s="163"/>
      <c r="B387" s="163"/>
      <c r="C387" s="163"/>
      <c r="D387" s="163"/>
      <c r="E387" s="163"/>
      <c r="F387" s="163"/>
      <c r="G387" s="163"/>
      <c r="H387" s="163"/>
      <c r="I387" s="163"/>
      <c r="J387" s="163"/>
      <c r="K387" s="163"/>
      <c r="L387" s="163"/>
      <c r="M387" s="163"/>
      <c r="N387" s="163"/>
      <c r="O387" s="163"/>
      <c r="P387" s="163"/>
      <c r="Q387" s="163"/>
      <c r="R387" s="163"/>
      <c r="S387" s="163"/>
      <c r="T387" s="163"/>
      <c r="U387" s="163"/>
      <c r="V387" s="163"/>
      <c r="W387" s="163"/>
      <c r="X387" s="163"/>
      <c r="Y387" s="163"/>
    </row>
    <row r="388" spans="1:25" x14ac:dyDescent="0.25">
      <c r="A388" s="163"/>
      <c r="B388" s="163"/>
      <c r="C388" s="163"/>
      <c r="D388" s="163"/>
      <c r="E388" s="163"/>
      <c r="F388" s="163"/>
      <c r="G388" s="163"/>
      <c r="H388" s="163"/>
      <c r="I388" s="163"/>
      <c r="J388" s="163"/>
      <c r="K388" s="163"/>
      <c r="L388" s="163"/>
      <c r="M388" s="163"/>
      <c r="N388" s="163"/>
      <c r="O388" s="163"/>
      <c r="P388" s="163"/>
      <c r="Q388" s="163"/>
      <c r="R388" s="163"/>
      <c r="S388" s="163"/>
      <c r="T388" s="163"/>
      <c r="U388" s="163"/>
      <c r="V388" s="163"/>
      <c r="W388" s="163"/>
      <c r="X388" s="163"/>
      <c r="Y388" s="163"/>
    </row>
    <row r="389" spans="1:25" x14ac:dyDescent="0.25">
      <c r="A389" s="163"/>
      <c r="B389" s="163"/>
      <c r="C389" s="163"/>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row>
    <row r="390" spans="1:25" x14ac:dyDescent="0.25">
      <c r="A390" s="163"/>
      <c r="B390" s="163"/>
      <c r="C390" s="163"/>
      <c r="D390" s="163"/>
      <c r="E390" s="163"/>
      <c r="F390" s="163"/>
      <c r="G390" s="163"/>
      <c r="H390" s="163"/>
      <c r="I390" s="163"/>
      <c r="J390" s="163"/>
      <c r="K390" s="163"/>
      <c r="L390" s="163"/>
      <c r="M390" s="163"/>
      <c r="N390" s="163"/>
      <c r="O390" s="163"/>
      <c r="P390" s="163"/>
      <c r="Q390" s="163"/>
      <c r="R390" s="163"/>
      <c r="S390" s="163"/>
      <c r="T390" s="163"/>
      <c r="U390" s="163"/>
      <c r="V390" s="163"/>
      <c r="W390" s="163"/>
      <c r="X390" s="163"/>
      <c r="Y390" s="163"/>
    </row>
    <row r="393" spans="1:25" x14ac:dyDescent="0.25">
      <c r="A393" s="10" t="s">
        <v>31</v>
      </c>
      <c r="B393" s="10"/>
      <c r="C393" s="10"/>
      <c r="D393" s="10"/>
      <c r="E393" s="10"/>
      <c r="F393" s="10"/>
    </row>
    <row r="394" spans="1:25" ht="15.75" thickBot="1" x14ac:dyDescent="0.3"/>
    <row r="395" spans="1:25" x14ac:dyDescent="0.25">
      <c r="D395" s="91" t="s">
        <v>29</v>
      </c>
      <c r="E395" s="92"/>
      <c r="F395" s="92"/>
      <c r="G395" s="92"/>
      <c r="H395" s="92" t="s">
        <v>3</v>
      </c>
      <c r="I395" s="92"/>
      <c r="J395" s="92"/>
      <c r="K395" s="92" t="s">
        <v>23</v>
      </c>
      <c r="L395" s="92"/>
      <c r="M395" s="269"/>
    </row>
    <row r="396" spans="1:25" x14ac:dyDescent="0.25">
      <c r="D396" s="270" t="s">
        <v>20</v>
      </c>
      <c r="E396" s="271"/>
      <c r="F396" s="271"/>
      <c r="G396" s="271"/>
      <c r="H396" s="174">
        <v>66721</v>
      </c>
      <c r="I396" s="174"/>
      <c r="J396" s="174"/>
      <c r="K396" s="174">
        <v>63629</v>
      </c>
      <c r="L396" s="174"/>
      <c r="M396" s="272"/>
    </row>
    <row r="397" spans="1:25" x14ac:dyDescent="0.25">
      <c r="D397" s="273" t="s">
        <v>21</v>
      </c>
      <c r="E397" s="274"/>
      <c r="F397" s="274"/>
      <c r="G397" s="274"/>
      <c r="H397" s="174">
        <v>2088</v>
      </c>
      <c r="I397" s="174"/>
      <c r="J397" s="174"/>
      <c r="K397" s="174">
        <v>2001</v>
      </c>
      <c r="L397" s="174"/>
      <c r="M397" s="272"/>
    </row>
    <row r="398" spans="1:25" ht="15.75" thickBot="1" x14ac:dyDescent="0.3">
      <c r="D398" s="286" t="s">
        <v>22</v>
      </c>
      <c r="E398" s="287"/>
      <c r="F398" s="287"/>
      <c r="G398" s="287"/>
      <c r="H398" s="174">
        <v>1727</v>
      </c>
      <c r="I398" s="174"/>
      <c r="J398" s="174"/>
      <c r="K398" s="174">
        <v>1819</v>
      </c>
      <c r="L398" s="174"/>
      <c r="M398" s="272"/>
    </row>
    <row r="399" spans="1:25" ht="15.75" thickBot="1" x14ac:dyDescent="0.3">
      <c r="D399" s="276" t="s">
        <v>1</v>
      </c>
      <c r="E399" s="277"/>
      <c r="F399" s="277"/>
      <c r="G399" s="277"/>
      <c r="H399" s="115">
        <f>SUM(H396:J398)</f>
        <v>70536</v>
      </c>
      <c r="I399" s="115"/>
      <c r="J399" s="115"/>
      <c r="K399" s="115">
        <f>SUM(K396:M398)</f>
        <v>67449</v>
      </c>
      <c r="L399" s="115"/>
      <c r="M399" s="116"/>
    </row>
    <row r="400" spans="1:25" s="39" customFormat="1" x14ac:dyDescent="0.25">
      <c r="D400" s="50"/>
      <c r="E400" s="50"/>
      <c r="F400" s="50"/>
      <c r="G400" s="50"/>
      <c r="H400" s="58"/>
      <c r="I400" s="58"/>
      <c r="J400" s="58"/>
      <c r="K400" s="58"/>
      <c r="L400" s="58"/>
      <c r="M400" s="58"/>
      <c r="Y400" s="6"/>
    </row>
    <row r="401" spans="4:25" s="39" customFormat="1" x14ac:dyDescent="0.25">
      <c r="D401" s="42"/>
      <c r="E401" s="42"/>
      <c r="F401" s="42"/>
      <c r="G401" s="42"/>
      <c r="H401" s="43"/>
      <c r="I401" s="43"/>
      <c r="J401" s="43"/>
      <c r="K401" s="43"/>
      <c r="L401" s="43"/>
      <c r="M401" s="43"/>
      <c r="Y401" s="6"/>
    </row>
    <row r="402" spans="4:25" s="39" customFormat="1" x14ac:dyDescent="0.25">
      <c r="D402" s="42"/>
      <c r="E402" s="42"/>
      <c r="F402" s="42"/>
      <c r="G402" s="42"/>
      <c r="H402" s="43"/>
      <c r="I402" s="43"/>
      <c r="J402" s="43"/>
      <c r="K402" s="43"/>
      <c r="L402" s="43"/>
      <c r="M402" s="43"/>
      <c r="Y402" s="6"/>
    </row>
    <row r="403" spans="4:25" x14ac:dyDescent="0.25">
      <c r="D403" s="28"/>
      <c r="E403" s="28"/>
      <c r="F403" s="28"/>
      <c r="G403" s="28"/>
      <c r="H403" s="28"/>
      <c r="I403" s="28"/>
      <c r="J403" s="28"/>
      <c r="K403" s="28"/>
      <c r="L403" s="28"/>
      <c r="M403" s="28"/>
    </row>
    <row r="404" spans="4:25" s="39" customFormat="1" x14ac:dyDescent="0.25">
      <c r="D404" s="28"/>
      <c r="E404" s="28"/>
      <c r="F404" s="28"/>
      <c r="G404" s="28"/>
      <c r="H404" s="28"/>
      <c r="I404" s="28"/>
      <c r="J404" s="28"/>
      <c r="K404" s="28"/>
      <c r="L404" s="28"/>
      <c r="M404" s="28"/>
      <c r="Y404" s="6"/>
    </row>
    <row r="405" spans="4:25" s="39" customFormat="1" x14ac:dyDescent="0.25">
      <c r="D405" s="28"/>
      <c r="E405" s="28"/>
      <c r="F405" s="28"/>
      <c r="G405" s="28"/>
      <c r="H405" s="28"/>
      <c r="I405" s="28"/>
      <c r="J405" s="28"/>
      <c r="K405" s="28"/>
      <c r="L405" s="28"/>
      <c r="M405" s="28"/>
      <c r="Y405" s="6"/>
    </row>
    <row r="406" spans="4:25" s="39" customFormat="1" x14ac:dyDescent="0.25">
      <c r="D406" s="28"/>
      <c r="E406" s="28"/>
      <c r="F406" s="28"/>
      <c r="G406" s="28"/>
      <c r="H406" s="28"/>
      <c r="I406" s="28"/>
      <c r="J406" s="28"/>
      <c r="K406" s="28"/>
      <c r="L406" s="28"/>
      <c r="M406" s="28"/>
      <c r="Y406" s="6"/>
    </row>
    <row r="407" spans="4:25" s="39" customFormat="1" x14ac:dyDescent="0.25">
      <c r="D407" s="28"/>
      <c r="E407" s="28"/>
      <c r="F407" s="28"/>
      <c r="G407" s="28"/>
      <c r="H407" s="28"/>
      <c r="I407" s="28"/>
      <c r="J407" s="28"/>
      <c r="K407" s="28"/>
      <c r="L407" s="28"/>
      <c r="M407" s="28"/>
      <c r="Y407" s="6"/>
    </row>
    <row r="408" spans="4:25" s="39" customFormat="1" x14ac:dyDescent="0.25">
      <c r="D408" s="28"/>
      <c r="E408" s="28"/>
      <c r="F408" s="28"/>
      <c r="G408" s="28"/>
      <c r="H408" s="28"/>
      <c r="I408" s="28"/>
      <c r="J408" s="28"/>
      <c r="K408" s="28"/>
      <c r="L408" s="28"/>
      <c r="M408" s="28"/>
      <c r="Y408" s="6"/>
    </row>
    <row r="409" spans="4:25" s="39" customFormat="1" x14ac:dyDescent="0.25">
      <c r="D409" s="28"/>
      <c r="E409" s="28"/>
      <c r="F409" s="28"/>
      <c r="G409" s="28"/>
      <c r="H409" s="28"/>
      <c r="I409" s="28"/>
      <c r="J409" s="28"/>
      <c r="K409" s="28"/>
      <c r="L409" s="28"/>
      <c r="M409" s="28"/>
      <c r="Y409" s="6"/>
    </row>
    <row r="410" spans="4:25" s="39" customFormat="1" x14ac:dyDescent="0.25">
      <c r="D410" s="28"/>
      <c r="E410" s="28"/>
      <c r="F410" s="28"/>
      <c r="G410" s="28"/>
      <c r="H410" s="28"/>
      <c r="I410" s="28"/>
      <c r="J410" s="28"/>
      <c r="K410" s="28"/>
      <c r="L410" s="28"/>
      <c r="M410" s="28"/>
      <c r="Y410" s="6"/>
    </row>
    <row r="411" spans="4:25" s="39" customFormat="1" x14ac:dyDescent="0.25">
      <c r="D411" s="28"/>
      <c r="E411" s="28"/>
      <c r="F411" s="28"/>
      <c r="G411" s="28"/>
      <c r="H411" s="28"/>
      <c r="I411" s="28"/>
      <c r="J411" s="28"/>
      <c r="K411" s="28"/>
      <c r="L411" s="28"/>
      <c r="M411" s="28"/>
      <c r="Y411" s="6"/>
    </row>
    <row r="412" spans="4:25" s="39" customFormat="1" x14ac:dyDescent="0.25">
      <c r="D412" s="28"/>
      <c r="E412" s="28"/>
      <c r="F412" s="28"/>
      <c r="G412" s="28"/>
      <c r="H412" s="28"/>
      <c r="I412" s="28"/>
      <c r="J412" s="28"/>
      <c r="K412" s="28"/>
      <c r="L412" s="28"/>
      <c r="M412" s="28"/>
      <c r="Y412" s="6"/>
    </row>
    <row r="413" spans="4:25" s="39" customFormat="1" x14ac:dyDescent="0.25">
      <c r="D413" s="28"/>
      <c r="E413" s="28"/>
      <c r="F413" s="28"/>
      <c r="G413" s="28"/>
      <c r="H413" s="28"/>
      <c r="I413" s="28"/>
      <c r="J413" s="28"/>
      <c r="K413" s="28"/>
      <c r="L413" s="28"/>
      <c r="M413" s="28"/>
      <c r="Y413" s="6"/>
    </row>
    <row r="414" spans="4:25" s="39" customFormat="1" x14ac:dyDescent="0.25">
      <c r="D414" s="28"/>
      <c r="E414" s="28"/>
      <c r="F414" s="28"/>
      <c r="G414" s="28"/>
      <c r="H414" s="28"/>
      <c r="I414" s="28"/>
      <c r="J414" s="28"/>
      <c r="K414" s="28"/>
      <c r="L414" s="28"/>
      <c r="M414" s="28"/>
      <c r="Y414" s="6"/>
    </row>
    <row r="415" spans="4:25" s="39" customFormat="1" x14ac:dyDescent="0.25">
      <c r="D415" s="28"/>
      <c r="E415" s="28"/>
      <c r="F415" s="28"/>
      <c r="G415" s="28"/>
      <c r="H415" s="28"/>
      <c r="I415" s="28"/>
      <c r="J415" s="28"/>
      <c r="K415" s="28"/>
      <c r="L415" s="28"/>
      <c r="M415" s="28"/>
      <c r="Y415" s="6"/>
    </row>
    <row r="417" spans="1:29" s="39" customFormat="1" x14ac:dyDescent="0.25">
      <c r="Y417" s="6"/>
      <c r="AC417" s="55"/>
    </row>
    <row r="418" spans="1:29" x14ac:dyDescent="0.25">
      <c r="A418" s="162" t="s">
        <v>171</v>
      </c>
      <c r="B418" s="163"/>
      <c r="C418" s="163"/>
      <c r="D418" s="163"/>
      <c r="E418" s="163"/>
      <c r="F418" s="163"/>
      <c r="G418" s="163"/>
      <c r="H418" s="163"/>
      <c r="I418" s="163"/>
      <c r="J418" s="163"/>
      <c r="K418" s="163"/>
      <c r="L418" s="163"/>
      <c r="M418" s="163"/>
      <c r="N418" s="163"/>
      <c r="O418" s="163"/>
      <c r="P418" s="163"/>
      <c r="Q418" s="163"/>
      <c r="R418" s="163"/>
      <c r="S418" s="163"/>
      <c r="T418" s="163"/>
      <c r="U418" s="163"/>
      <c r="V418" s="163"/>
      <c r="W418" s="163"/>
      <c r="X418" s="163"/>
      <c r="Y418" s="163"/>
    </row>
    <row r="419" spans="1:29" x14ac:dyDescent="0.25">
      <c r="A419" s="163"/>
      <c r="B419" s="163"/>
      <c r="C419" s="163"/>
      <c r="D419" s="163"/>
      <c r="E419" s="163"/>
      <c r="F419" s="163"/>
      <c r="G419" s="163"/>
      <c r="H419" s="163"/>
      <c r="I419" s="163"/>
      <c r="J419" s="163"/>
      <c r="K419" s="163"/>
      <c r="L419" s="163"/>
      <c r="M419" s="163"/>
      <c r="N419" s="163"/>
      <c r="O419" s="163"/>
      <c r="P419" s="163"/>
      <c r="Q419" s="163"/>
      <c r="R419" s="163"/>
      <c r="S419" s="163"/>
      <c r="T419" s="163"/>
      <c r="U419" s="163"/>
      <c r="V419" s="163"/>
      <c r="W419" s="163"/>
      <c r="X419" s="163"/>
      <c r="Y419" s="163"/>
    </row>
    <row r="420" spans="1:29" x14ac:dyDescent="0.25">
      <c r="A420" s="163"/>
      <c r="B420" s="163"/>
      <c r="C420" s="163"/>
      <c r="D420" s="163"/>
      <c r="E420" s="163"/>
      <c r="F420" s="163"/>
      <c r="G420" s="163"/>
      <c r="H420" s="163"/>
      <c r="I420" s="163"/>
      <c r="J420" s="163"/>
      <c r="K420" s="163"/>
      <c r="L420" s="163"/>
      <c r="M420" s="163"/>
      <c r="N420" s="163"/>
      <c r="O420" s="163"/>
      <c r="P420" s="163"/>
      <c r="Q420" s="163"/>
      <c r="R420" s="163"/>
      <c r="S420" s="163"/>
      <c r="T420" s="163"/>
      <c r="U420" s="163"/>
      <c r="V420" s="163"/>
      <c r="W420" s="163"/>
      <c r="X420" s="163"/>
      <c r="Y420" s="163"/>
    </row>
    <row r="423" spans="1:29" x14ac:dyDescent="0.25">
      <c r="A423" s="10" t="s">
        <v>50</v>
      </c>
      <c r="B423" s="10"/>
      <c r="C423" s="10"/>
      <c r="D423" s="10"/>
      <c r="E423" s="10"/>
      <c r="F423" s="10"/>
      <c r="G423" s="10"/>
      <c r="H423" s="10"/>
      <c r="I423" s="10"/>
      <c r="J423" s="10"/>
    </row>
    <row r="424" spans="1:29" x14ac:dyDescent="0.25">
      <c r="A424" s="10"/>
      <c r="B424" s="10"/>
      <c r="C424" s="10"/>
      <c r="D424" s="10"/>
      <c r="E424" s="10"/>
      <c r="F424" s="10"/>
      <c r="G424" s="10"/>
      <c r="H424" s="10"/>
      <c r="I424" s="10"/>
      <c r="J424" s="10"/>
    </row>
    <row r="425" spans="1:29" ht="15.75" thickBot="1" x14ac:dyDescent="0.3">
      <c r="A425" s="10"/>
      <c r="B425" s="10"/>
      <c r="C425" s="10"/>
      <c r="D425" s="10"/>
      <c r="E425" s="10"/>
      <c r="F425" s="10"/>
      <c r="G425" s="10"/>
      <c r="H425" s="10"/>
      <c r="I425" s="10"/>
      <c r="J425" s="10"/>
    </row>
    <row r="426" spans="1:29" x14ac:dyDescent="0.25">
      <c r="D426" s="278" t="s">
        <v>52</v>
      </c>
      <c r="E426" s="279"/>
      <c r="F426" s="279"/>
      <c r="G426" s="282" t="str">
        <f>CONCATENATE(Arkusz18!A2," - ",Arkusz18!B2," r.")</f>
        <v>01.02.2018 - 28.02.2018 r.</v>
      </c>
      <c r="H426" s="282"/>
      <c r="I426" s="282"/>
      <c r="J426" s="282"/>
      <c r="K426" s="282"/>
      <c r="L426" s="282"/>
      <c r="M426" s="282"/>
      <c r="N426" s="282"/>
      <c r="O426" s="282"/>
      <c r="P426" s="282"/>
      <c r="Q426" s="282"/>
      <c r="R426" s="283"/>
    </row>
    <row r="427" spans="1:29" ht="24" customHeight="1" x14ac:dyDescent="0.25">
      <c r="D427" s="280"/>
      <c r="E427" s="281"/>
      <c r="F427" s="281"/>
      <c r="G427" s="284" t="s">
        <v>69</v>
      </c>
      <c r="H427" s="284"/>
      <c r="I427" s="284"/>
      <c r="J427" s="284" t="s">
        <v>97</v>
      </c>
      <c r="K427" s="284"/>
      <c r="L427" s="284"/>
      <c r="M427" s="284" t="s">
        <v>68</v>
      </c>
      <c r="N427" s="284"/>
      <c r="O427" s="284"/>
      <c r="P427" s="284" t="s">
        <v>96</v>
      </c>
      <c r="Q427" s="284"/>
      <c r="R427" s="285"/>
    </row>
    <row r="428" spans="1:29" ht="15" customHeight="1" x14ac:dyDescent="0.25">
      <c r="D428" s="170" t="s">
        <v>95</v>
      </c>
      <c r="E428" s="171"/>
      <c r="F428" s="171"/>
      <c r="G428" s="275">
        <f>Arkusz16!A2</f>
        <v>0</v>
      </c>
      <c r="H428" s="275"/>
      <c r="I428" s="275"/>
      <c r="J428" s="275">
        <f>Arkusz16!A3</f>
        <v>0</v>
      </c>
      <c r="K428" s="275"/>
      <c r="L428" s="275"/>
      <c r="M428" s="275">
        <f>Arkusz16!A4</f>
        <v>16</v>
      </c>
      <c r="N428" s="275"/>
      <c r="O428" s="275"/>
      <c r="P428" s="275">
        <f>Arkusz16!A5</f>
        <v>0</v>
      </c>
      <c r="Q428" s="275"/>
      <c r="R428" s="275"/>
    </row>
    <row r="429" spans="1:29" x14ac:dyDescent="0.25">
      <c r="D429" s="164" t="s">
        <v>54</v>
      </c>
      <c r="E429" s="165"/>
      <c r="F429" s="165"/>
      <c r="G429" s="166">
        <f>Arkusz16!A6</f>
        <v>1388</v>
      </c>
      <c r="H429" s="166"/>
      <c r="I429" s="166"/>
      <c r="J429" s="167">
        <f>Arkusz16!A7</f>
        <v>3</v>
      </c>
      <c r="K429" s="168"/>
      <c r="L429" s="169"/>
      <c r="M429" s="167">
        <f>Arkusz16!A8</f>
        <v>13</v>
      </c>
      <c r="N429" s="168"/>
      <c r="O429" s="169"/>
      <c r="P429" s="167">
        <f>Arkusz16!A9</f>
        <v>8</v>
      </c>
      <c r="Q429" s="168"/>
      <c r="R429" s="169"/>
    </row>
    <row r="430" spans="1:29" ht="15.75" thickBot="1" x14ac:dyDescent="0.3">
      <c r="D430" s="293" t="s">
        <v>55</v>
      </c>
      <c r="E430" s="294"/>
      <c r="F430" s="294"/>
      <c r="G430" s="290">
        <f>Arkusz16!A10</f>
        <v>409</v>
      </c>
      <c r="H430" s="290"/>
      <c r="I430" s="290"/>
      <c r="J430" s="290">
        <f>Arkusz16!A11</f>
        <v>1</v>
      </c>
      <c r="K430" s="290"/>
      <c r="L430" s="290"/>
      <c r="M430" s="290">
        <f>Arkusz16!A12</f>
        <v>4</v>
      </c>
      <c r="N430" s="290"/>
      <c r="O430" s="290"/>
      <c r="P430" s="290">
        <f>Arkusz16!A13</f>
        <v>4</v>
      </c>
      <c r="Q430" s="290"/>
      <c r="R430" s="290"/>
    </row>
    <row r="431" spans="1:29" ht="15.75" thickBot="1" x14ac:dyDescent="0.3">
      <c r="D431" s="291" t="s">
        <v>53</v>
      </c>
      <c r="E431" s="292"/>
      <c r="F431" s="292"/>
      <c r="G431" s="288">
        <f>SUM(G428:I430)</f>
        <v>1797</v>
      </c>
      <c r="H431" s="288"/>
      <c r="I431" s="288"/>
      <c r="J431" s="288">
        <f t="shared" ref="J431" si="12">SUM(J428:L430)</f>
        <v>4</v>
      </c>
      <c r="K431" s="288"/>
      <c r="L431" s="288"/>
      <c r="M431" s="288">
        <f t="shared" ref="M431" si="13">SUM(M428:O430)</f>
        <v>33</v>
      </c>
      <c r="N431" s="288"/>
      <c r="O431" s="288"/>
      <c r="P431" s="288">
        <f t="shared" ref="P431" si="14">SUM(P428:R430)</f>
        <v>12</v>
      </c>
      <c r="Q431" s="288"/>
      <c r="R431" s="289"/>
    </row>
    <row r="432" spans="1:29" x14ac:dyDescent="0.25">
      <c r="A432" s="29"/>
      <c r="B432" s="29"/>
      <c r="C432" s="29"/>
      <c r="D432" s="27"/>
      <c r="E432" s="27"/>
      <c r="F432" s="27"/>
      <c r="G432" s="27"/>
      <c r="H432" s="27"/>
      <c r="I432" s="27"/>
      <c r="J432" s="27"/>
      <c r="K432" s="27"/>
      <c r="L432" s="27"/>
      <c r="M432" s="27"/>
      <c r="N432" s="27"/>
      <c r="O432" s="27"/>
    </row>
    <row r="434" spans="1:25" ht="15.75" thickBot="1" x14ac:dyDescent="0.3"/>
    <row r="435" spans="1:25" x14ac:dyDescent="0.25">
      <c r="D435" s="278" t="s">
        <v>52</v>
      </c>
      <c r="E435" s="279"/>
      <c r="F435" s="279"/>
      <c r="G435" s="282" t="str">
        <f>CONCATENATE(Arkusz18!C2," - ",Arkusz18!B2," r.")</f>
        <v>01.01.2018 - 28.02.2018 r.</v>
      </c>
      <c r="H435" s="282"/>
      <c r="I435" s="282"/>
      <c r="J435" s="282"/>
      <c r="K435" s="282"/>
      <c r="L435" s="282"/>
      <c r="M435" s="282"/>
      <c r="N435" s="282"/>
      <c r="O435" s="282"/>
      <c r="P435" s="282"/>
      <c r="Q435" s="282"/>
      <c r="R435" s="283"/>
    </row>
    <row r="436" spans="1:25" ht="23.25" customHeight="1" x14ac:dyDescent="0.25">
      <c r="D436" s="280"/>
      <c r="E436" s="281"/>
      <c r="F436" s="281"/>
      <c r="G436" s="284" t="s">
        <v>69</v>
      </c>
      <c r="H436" s="284"/>
      <c r="I436" s="284"/>
      <c r="J436" s="284" t="s">
        <v>97</v>
      </c>
      <c r="K436" s="284"/>
      <c r="L436" s="284"/>
      <c r="M436" s="284" t="s">
        <v>68</v>
      </c>
      <c r="N436" s="284"/>
      <c r="O436" s="284"/>
      <c r="P436" s="284" t="s">
        <v>96</v>
      </c>
      <c r="Q436" s="284"/>
      <c r="R436" s="285"/>
    </row>
    <row r="437" spans="1:25" x14ac:dyDescent="0.25">
      <c r="D437" s="170" t="s">
        <v>95</v>
      </c>
      <c r="E437" s="171"/>
      <c r="F437" s="171"/>
      <c r="G437" s="275">
        <f>Arkusz17!A2</f>
        <v>0</v>
      </c>
      <c r="H437" s="275"/>
      <c r="I437" s="275"/>
      <c r="J437" s="275">
        <f>Arkusz17!A3</f>
        <v>0</v>
      </c>
      <c r="K437" s="275"/>
      <c r="L437" s="275"/>
      <c r="M437" s="275">
        <f>Arkusz17!A4</f>
        <v>18</v>
      </c>
      <c r="N437" s="275"/>
      <c r="O437" s="275"/>
      <c r="P437" s="275">
        <f>Arkusz17!A5</f>
        <v>0</v>
      </c>
      <c r="Q437" s="275"/>
      <c r="R437" s="275"/>
    </row>
    <row r="438" spans="1:25" x14ac:dyDescent="0.25">
      <c r="D438" s="164" t="s">
        <v>54</v>
      </c>
      <c r="E438" s="165"/>
      <c r="F438" s="165"/>
      <c r="G438" s="166">
        <f>Arkusz17!A6</f>
        <v>2898</v>
      </c>
      <c r="H438" s="166"/>
      <c r="I438" s="166"/>
      <c r="J438" s="166">
        <f>Arkusz17!A7</f>
        <v>7</v>
      </c>
      <c r="K438" s="166"/>
      <c r="L438" s="166"/>
      <c r="M438" s="166">
        <f>Arkusz17!A8</f>
        <v>27</v>
      </c>
      <c r="N438" s="166"/>
      <c r="O438" s="166"/>
      <c r="P438" s="166">
        <f>Arkusz17!A9</f>
        <v>15</v>
      </c>
      <c r="Q438" s="166"/>
      <c r="R438" s="166"/>
    </row>
    <row r="439" spans="1:25" ht="15.75" thickBot="1" x14ac:dyDescent="0.3">
      <c r="D439" s="293" t="s">
        <v>55</v>
      </c>
      <c r="E439" s="294"/>
      <c r="F439" s="294"/>
      <c r="G439" s="290">
        <f>Arkusz17!A10</f>
        <v>833</v>
      </c>
      <c r="H439" s="290"/>
      <c r="I439" s="290"/>
      <c r="J439" s="290">
        <f>Arkusz17!A11</f>
        <v>1</v>
      </c>
      <c r="K439" s="290"/>
      <c r="L439" s="290"/>
      <c r="M439" s="290">
        <f>Arkusz17!A12</f>
        <v>28</v>
      </c>
      <c r="N439" s="290"/>
      <c r="O439" s="290"/>
      <c r="P439" s="290">
        <f>Arkusz17!A13</f>
        <v>6</v>
      </c>
      <c r="Q439" s="290"/>
      <c r="R439" s="290"/>
    </row>
    <row r="440" spans="1:25" ht="15.75" thickBot="1" x14ac:dyDescent="0.3">
      <c r="D440" s="291" t="s">
        <v>53</v>
      </c>
      <c r="E440" s="292"/>
      <c r="F440" s="292"/>
      <c r="G440" s="288">
        <f>SUM(G437:I439)</f>
        <v>3731</v>
      </c>
      <c r="H440" s="288"/>
      <c r="I440" s="288"/>
      <c r="J440" s="288">
        <f t="shared" ref="J440" si="15">SUM(J437:L439)</f>
        <v>8</v>
      </c>
      <c r="K440" s="288"/>
      <c r="L440" s="288"/>
      <c r="M440" s="288">
        <f t="shared" ref="M440" si="16">SUM(M437:O439)</f>
        <v>73</v>
      </c>
      <c r="N440" s="288"/>
      <c r="O440" s="288"/>
      <c r="P440" s="288">
        <f t="shared" ref="P440" si="17">SUM(P437:R439)</f>
        <v>21</v>
      </c>
      <c r="Q440" s="288"/>
      <c r="R440" s="289"/>
    </row>
    <row r="443" spans="1:25" x14ac:dyDescent="0.25">
      <c r="A443" s="154" t="s">
        <v>169</v>
      </c>
      <c r="B443" s="155"/>
      <c r="C443" s="155"/>
      <c r="D443" s="155"/>
      <c r="E443" s="155"/>
      <c r="F443" s="155"/>
      <c r="G443" s="155"/>
      <c r="H443" s="155"/>
      <c r="I443" s="155"/>
      <c r="J443" s="155"/>
      <c r="K443" s="155"/>
      <c r="L443" s="155"/>
      <c r="M443" s="155"/>
      <c r="N443" s="155"/>
      <c r="O443" s="155"/>
      <c r="P443" s="155"/>
      <c r="Q443" s="155"/>
      <c r="R443" s="155"/>
      <c r="S443" s="155"/>
      <c r="T443" s="155"/>
      <c r="U443" s="155"/>
      <c r="V443" s="155"/>
      <c r="W443" s="155"/>
      <c r="X443" s="155"/>
      <c r="Y443" s="155"/>
    </row>
    <row r="444" spans="1:25" x14ac:dyDescent="0.25">
      <c r="A444" s="155"/>
      <c r="B444" s="155"/>
      <c r="C444" s="155"/>
      <c r="D444" s="155"/>
      <c r="E444" s="155"/>
      <c r="F444" s="155"/>
      <c r="G444" s="155"/>
      <c r="H444" s="155"/>
      <c r="I444" s="155"/>
      <c r="J444" s="155"/>
      <c r="K444" s="155"/>
      <c r="L444" s="155"/>
      <c r="M444" s="155"/>
      <c r="N444" s="155"/>
      <c r="O444" s="155"/>
      <c r="P444" s="155"/>
      <c r="Q444" s="155"/>
      <c r="R444" s="155"/>
      <c r="S444" s="155"/>
      <c r="T444" s="155"/>
      <c r="U444" s="155"/>
      <c r="V444" s="155"/>
      <c r="W444" s="155"/>
      <c r="X444" s="155"/>
      <c r="Y444" s="155"/>
    </row>
    <row r="445" spans="1:25" x14ac:dyDescent="0.25">
      <c r="A445" s="155"/>
      <c r="B445" s="155"/>
      <c r="C445" s="155"/>
      <c r="D445" s="155"/>
      <c r="E445" s="155"/>
      <c r="F445" s="155"/>
      <c r="G445" s="155"/>
      <c r="H445" s="155"/>
      <c r="I445" s="155"/>
      <c r="J445" s="155"/>
      <c r="K445" s="155"/>
      <c r="L445" s="155"/>
      <c r="M445" s="155"/>
      <c r="N445" s="155"/>
      <c r="O445" s="155"/>
      <c r="P445" s="155"/>
      <c r="Q445" s="155"/>
      <c r="R445" s="155"/>
      <c r="S445" s="155"/>
      <c r="T445" s="155"/>
      <c r="U445" s="155"/>
      <c r="V445" s="155"/>
      <c r="W445" s="155"/>
      <c r="X445" s="155"/>
      <c r="Y445" s="155"/>
    </row>
    <row r="446" spans="1:25" x14ac:dyDescent="0.25">
      <c r="A446" s="155"/>
      <c r="B446" s="155"/>
      <c r="C446" s="155"/>
      <c r="D446" s="155"/>
      <c r="E446" s="155"/>
      <c r="F446" s="155"/>
      <c r="G446" s="155"/>
      <c r="H446" s="155"/>
      <c r="I446" s="155"/>
      <c r="J446" s="155"/>
      <c r="K446" s="155"/>
      <c r="L446" s="155"/>
      <c r="M446" s="155"/>
      <c r="N446" s="155"/>
      <c r="O446" s="155"/>
      <c r="P446" s="155"/>
      <c r="Q446" s="155"/>
      <c r="R446" s="155"/>
      <c r="S446" s="155"/>
      <c r="T446" s="155"/>
      <c r="U446" s="155"/>
      <c r="V446" s="155"/>
      <c r="W446" s="155"/>
      <c r="X446" s="155"/>
      <c r="Y446" s="155"/>
    </row>
    <row r="447" spans="1:25" x14ac:dyDescent="0.25">
      <c r="A447" s="155"/>
      <c r="B447" s="155"/>
      <c r="C447" s="155"/>
      <c r="D447" s="155"/>
      <c r="E447" s="155"/>
      <c r="F447" s="155"/>
      <c r="G447" s="155"/>
      <c r="H447" s="155"/>
      <c r="I447" s="155"/>
      <c r="J447" s="155"/>
      <c r="K447" s="155"/>
      <c r="L447" s="155"/>
      <c r="M447" s="155"/>
      <c r="N447" s="155"/>
      <c r="O447" s="155"/>
      <c r="P447" s="155"/>
      <c r="Q447" s="155"/>
      <c r="R447" s="155"/>
      <c r="S447" s="155"/>
      <c r="T447" s="155"/>
      <c r="U447" s="155"/>
      <c r="V447" s="155"/>
      <c r="W447" s="155"/>
      <c r="X447" s="155"/>
      <c r="Y447" s="155"/>
    </row>
    <row r="448" spans="1:25" x14ac:dyDescent="0.25">
      <c r="A448" s="155"/>
      <c r="B448" s="155"/>
      <c r="C448" s="155"/>
      <c r="D448" s="155"/>
      <c r="E448" s="155"/>
      <c r="F448" s="155"/>
      <c r="G448" s="155"/>
      <c r="H448" s="155"/>
      <c r="I448" s="155"/>
      <c r="J448" s="155"/>
      <c r="K448" s="155"/>
      <c r="L448" s="155"/>
      <c r="M448" s="155"/>
      <c r="N448" s="155"/>
      <c r="O448" s="155"/>
      <c r="P448" s="155"/>
      <c r="Q448" s="155"/>
      <c r="R448" s="155"/>
      <c r="S448" s="155"/>
      <c r="T448" s="155"/>
      <c r="U448" s="155"/>
      <c r="V448" s="155"/>
      <c r="W448" s="155"/>
      <c r="X448" s="155"/>
      <c r="Y448" s="155"/>
    </row>
    <row r="449" spans="1:25" x14ac:dyDescent="0.25">
      <c r="A449" s="155"/>
      <c r="B449" s="155"/>
      <c r="C449" s="155"/>
      <c r="D449" s="155"/>
      <c r="E449" s="155"/>
      <c r="F449" s="155"/>
      <c r="G449" s="155"/>
      <c r="H449" s="155"/>
      <c r="I449" s="155"/>
      <c r="J449" s="155"/>
      <c r="K449" s="155"/>
      <c r="L449" s="155"/>
      <c r="M449" s="155"/>
      <c r="N449" s="155"/>
      <c r="O449" s="155"/>
      <c r="P449" s="155"/>
      <c r="Q449" s="155"/>
      <c r="R449" s="155"/>
      <c r="S449" s="155"/>
      <c r="T449" s="155"/>
      <c r="U449" s="155"/>
      <c r="V449" s="155"/>
      <c r="W449" s="155"/>
      <c r="X449" s="155"/>
      <c r="Y449" s="155"/>
    </row>
    <row r="450" spans="1:25" x14ac:dyDescent="0.25">
      <c r="A450" s="155"/>
      <c r="B450" s="155"/>
      <c r="C450" s="155"/>
      <c r="D450" s="155"/>
      <c r="E450" s="155"/>
      <c r="F450" s="155"/>
      <c r="G450" s="155"/>
      <c r="H450" s="155"/>
      <c r="I450" s="155"/>
      <c r="J450" s="155"/>
      <c r="K450" s="155"/>
      <c r="L450" s="155"/>
      <c r="M450" s="155"/>
      <c r="N450" s="155"/>
      <c r="O450" s="155"/>
      <c r="P450" s="155"/>
      <c r="Q450" s="155"/>
      <c r="R450" s="155"/>
      <c r="S450" s="155"/>
      <c r="T450" s="155"/>
      <c r="U450" s="155"/>
      <c r="V450" s="155"/>
      <c r="W450" s="155"/>
      <c r="X450" s="155"/>
      <c r="Y450" s="155"/>
    </row>
    <row r="451" spans="1:25" x14ac:dyDescent="0.25">
      <c r="A451" s="155"/>
      <c r="B451" s="155"/>
      <c r="C451" s="155"/>
      <c r="D451" s="155"/>
      <c r="E451" s="155"/>
      <c r="F451" s="155"/>
      <c r="G451" s="155"/>
      <c r="H451" s="155"/>
      <c r="I451" s="155"/>
      <c r="J451" s="155"/>
      <c r="K451" s="155"/>
      <c r="L451" s="155"/>
      <c r="M451" s="155"/>
      <c r="N451" s="155"/>
      <c r="O451" s="155"/>
      <c r="P451" s="155"/>
      <c r="Q451" s="155"/>
      <c r="R451" s="155"/>
      <c r="S451" s="155"/>
      <c r="T451" s="155"/>
      <c r="U451" s="155"/>
      <c r="V451" s="155"/>
      <c r="W451" s="155"/>
      <c r="X451" s="155"/>
      <c r="Y451" s="155"/>
    </row>
    <row r="455" spans="1:25" x14ac:dyDescent="0.25">
      <c r="A455" s="30" t="s">
        <v>51</v>
      </c>
      <c r="B455" s="30"/>
      <c r="C455" s="30"/>
      <c r="D455" s="30"/>
      <c r="E455" s="30"/>
      <c r="F455" s="30"/>
      <c r="G455" s="30"/>
      <c r="H455" s="30"/>
      <c r="I455" s="30"/>
      <c r="J455" s="30"/>
      <c r="K455" s="30"/>
      <c r="L455" s="30"/>
      <c r="M455" s="30"/>
      <c r="N455" s="30"/>
      <c r="O455" s="30"/>
      <c r="R455" s="31"/>
      <c r="S455" s="31"/>
      <c r="T455" s="31"/>
    </row>
    <row r="456" spans="1:25" ht="15" customHeight="1" x14ac:dyDescent="0.25">
      <c r="P456" s="32"/>
      <c r="Q456" s="32"/>
      <c r="R456" s="31"/>
      <c r="S456" s="31"/>
      <c r="T456" s="31"/>
      <c r="U456" s="32"/>
    </row>
    <row r="457" spans="1:25" ht="15" customHeight="1" x14ac:dyDescent="0.25">
      <c r="G457" s="4"/>
      <c r="H457" s="4"/>
      <c r="I457" s="4"/>
      <c r="J457" s="4"/>
      <c r="K457" s="4"/>
      <c r="L457" s="4"/>
      <c r="M457" s="4"/>
      <c r="N457" s="4"/>
      <c r="O457" s="4"/>
      <c r="P457" s="4"/>
      <c r="Q457" s="4"/>
      <c r="R457" s="4"/>
      <c r="S457" s="4"/>
      <c r="T457" s="4"/>
      <c r="U457" s="4"/>
    </row>
    <row r="458" spans="1:25" ht="15" customHeight="1" x14ac:dyDescent="0.25">
      <c r="A458" s="162" t="s">
        <v>170</v>
      </c>
      <c r="B458" s="163"/>
      <c r="C458" s="163"/>
      <c r="D458" s="163"/>
      <c r="E458" s="163"/>
      <c r="F458" s="163"/>
      <c r="G458" s="163"/>
      <c r="H458" s="163"/>
      <c r="I458" s="163"/>
      <c r="J458" s="163"/>
      <c r="K458" s="163"/>
      <c r="L458" s="163"/>
      <c r="M458" s="163"/>
      <c r="N458" s="163"/>
      <c r="O458" s="163"/>
      <c r="P458" s="163"/>
      <c r="Q458" s="163"/>
      <c r="R458" s="163"/>
      <c r="S458" s="163"/>
      <c r="T458" s="163"/>
      <c r="U458" s="163"/>
      <c r="V458" s="163"/>
      <c r="W458" s="163"/>
      <c r="X458" s="163"/>
      <c r="Y458" s="163"/>
    </row>
    <row r="459" spans="1:25" ht="15" customHeight="1" x14ac:dyDescent="0.25">
      <c r="A459" s="163"/>
      <c r="B459" s="163"/>
      <c r="C459" s="163"/>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row>
    <row r="460" spans="1:25" ht="15" customHeight="1" x14ac:dyDescent="0.25">
      <c r="A460" s="163"/>
      <c r="B460" s="163"/>
      <c r="C460" s="163"/>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row>
    <row r="461" spans="1:25" ht="15" customHeight="1" x14ac:dyDescent="0.25">
      <c r="A461" s="163"/>
      <c r="B461" s="163"/>
      <c r="C461" s="163"/>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row>
    <row r="462" spans="1:25" ht="15" customHeight="1" x14ac:dyDescent="0.25">
      <c r="A462" s="163"/>
      <c r="B462" s="163"/>
      <c r="C462" s="163"/>
      <c r="D462" s="163"/>
      <c r="E462" s="163"/>
      <c r="F462" s="163"/>
      <c r="G462" s="163"/>
      <c r="H462" s="163"/>
      <c r="I462" s="163"/>
      <c r="J462" s="163"/>
      <c r="K462" s="163"/>
      <c r="L462" s="163"/>
      <c r="M462" s="163"/>
      <c r="N462" s="163"/>
      <c r="O462" s="163"/>
      <c r="P462" s="163"/>
      <c r="Q462" s="163"/>
      <c r="R462" s="163"/>
      <c r="S462" s="163"/>
      <c r="T462" s="163"/>
      <c r="U462" s="163"/>
      <c r="V462" s="163"/>
      <c r="W462" s="163"/>
      <c r="X462" s="163"/>
      <c r="Y462" s="163"/>
    </row>
    <row r="463" spans="1:25" ht="15" customHeight="1" x14ac:dyDescent="0.25">
      <c r="A463" s="163"/>
      <c r="B463" s="163"/>
      <c r="C463" s="163"/>
      <c r="D463" s="163"/>
      <c r="E463" s="163"/>
      <c r="F463" s="163"/>
      <c r="G463" s="163"/>
      <c r="H463" s="163"/>
      <c r="I463" s="163"/>
      <c r="J463" s="163"/>
      <c r="K463" s="163"/>
      <c r="L463" s="163"/>
      <c r="M463" s="163"/>
      <c r="N463" s="163"/>
      <c r="O463" s="163"/>
      <c r="P463" s="163"/>
      <c r="Q463" s="163"/>
      <c r="R463" s="163"/>
      <c r="S463" s="163"/>
      <c r="T463" s="163"/>
      <c r="U463" s="163"/>
      <c r="V463" s="163"/>
      <c r="W463" s="163"/>
      <c r="X463" s="163"/>
      <c r="Y463" s="163"/>
    </row>
    <row r="464" spans="1:25" ht="15" customHeight="1" x14ac:dyDescent="0.25">
      <c r="A464" s="163"/>
      <c r="B464" s="163"/>
      <c r="C464" s="163"/>
      <c r="D464" s="163"/>
      <c r="E464" s="163"/>
      <c r="F464" s="163"/>
      <c r="G464" s="163"/>
      <c r="H464" s="163"/>
      <c r="I464" s="163"/>
      <c r="J464" s="163"/>
      <c r="K464" s="163"/>
      <c r="L464" s="163"/>
      <c r="M464" s="163"/>
      <c r="N464" s="163"/>
      <c r="O464" s="163"/>
      <c r="P464" s="163"/>
      <c r="Q464" s="163"/>
      <c r="R464" s="163"/>
      <c r="S464" s="163"/>
      <c r="T464" s="163"/>
      <c r="U464" s="163"/>
      <c r="V464" s="163"/>
      <c r="W464" s="163"/>
      <c r="X464" s="163"/>
      <c r="Y464" s="163"/>
    </row>
    <row r="465" spans="1:25" ht="15" customHeight="1" x14ac:dyDescent="0.25">
      <c r="A465" s="163"/>
      <c r="B465" s="163"/>
      <c r="C465" s="163"/>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3"/>
    </row>
    <row r="466" spans="1:25" ht="15" customHeight="1" x14ac:dyDescent="0.25">
      <c r="A466" s="163"/>
      <c r="B466" s="163"/>
      <c r="C466" s="163"/>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row>
    <row r="467" spans="1:25" ht="15" customHeight="1" x14ac:dyDescent="0.25">
      <c r="A467" s="163"/>
      <c r="B467" s="163"/>
      <c r="C467" s="163"/>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row>
    <row r="468" spans="1:25" ht="15" customHeight="1" x14ac:dyDescent="0.25">
      <c r="A468" s="163"/>
      <c r="B468" s="163"/>
      <c r="C468" s="163"/>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row>
    <row r="469" spans="1:25" x14ac:dyDescent="0.25">
      <c r="A469" s="163"/>
      <c r="B469" s="163"/>
      <c r="C469" s="163"/>
      <c r="D469" s="163"/>
      <c r="E469" s="163"/>
      <c r="F469" s="163"/>
      <c r="G469" s="163"/>
      <c r="H469" s="163"/>
      <c r="I469" s="163"/>
      <c r="J469" s="163"/>
      <c r="K469" s="163"/>
      <c r="L469" s="163"/>
      <c r="M469" s="163"/>
      <c r="N469" s="163"/>
      <c r="O469" s="163"/>
      <c r="P469" s="163"/>
      <c r="Q469" s="163"/>
      <c r="R469" s="163"/>
      <c r="S469" s="163"/>
      <c r="T469" s="163"/>
      <c r="U469" s="163"/>
      <c r="V469" s="163"/>
      <c r="W469" s="163"/>
      <c r="X469" s="163"/>
      <c r="Y469" s="163"/>
    </row>
    <row r="470" spans="1:25" x14ac:dyDescent="0.25">
      <c r="A470" s="163"/>
      <c r="B470" s="163"/>
      <c r="C470" s="163"/>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row>
    <row r="471" spans="1:25" x14ac:dyDescent="0.25">
      <c r="A471" s="163"/>
      <c r="B471" s="163"/>
      <c r="C471" s="163"/>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row>
    <row r="472" spans="1:25" ht="15" customHeight="1" x14ac:dyDescent="0.25">
      <c r="A472" s="163"/>
      <c r="B472" s="163"/>
      <c r="C472" s="163"/>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row>
    <row r="473" spans="1:25" x14ac:dyDescent="0.25">
      <c r="A473" s="163"/>
      <c r="B473" s="163"/>
      <c r="C473" s="163"/>
      <c r="D473" s="163"/>
      <c r="E473" s="163"/>
      <c r="F473" s="163"/>
      <c r="G473" s="163"/>
      <c r="H473" s="163"/>
      <c r="I473" s="163"/>
      <c r="J473" s="163"/>
      <c r="K473" s="163"/>
      <c r="L473" s="163"/>
      <c r="M473" s="163"/>
      <c r="N473" s="163"/>
      <c r="O473" s="163"/>
      <c r="P473" s="163"/>
      <c r="Q473" s="163"/>
      <c r="R473" s="163"/>
      <c r="S473" s="163"/>
      <c r="T473" s="163"/>
      <c r="U473" s="163"/>
      <c r="V473" s="163"/>
      <c r="W473" s="163"/>
      <c r="X473" s="163"/>
      <c r="Y473" s="163"/>
    </row>
    <row r="474" spans="1:25" x14ac:dyDescent="0.25">
      <c r="A474" s="163"/>
      <c r="B474" s="163"/>
      <c r="C474" s="163"/>
      <c r="D474" s="163"/>
      <c r="E474" s="163"/>
      <c r="F474" s="163"/>
      <c r="G474" s="163"/>
      <c r="H474" s="163"/>
      <c r="I474" s="163"/>
      <c r="J474" s="163"/>
      <c r="K474" s="163"/>
      <c r="L474" s="163"/>
      <c r="M474" s="163"/>
      <c r="N474" s="163"/>
      <c r="O474" s="163"/>
      <c r="P474" s="163"/>
      <c r="Q474" s="163"/>
      <c r="R474" s="163"/>
      <c r="S474" s="163"/>
      <c r="T474" s="163"/>
      <c r="U474" s="163"/>
      <c r="V474" s="163"/>
      <c r="W474" s="163"/>
      <c r="X474" s="163"/>
      <c r="Y474" s="163"/>
    </row>
    <row r="475" spans="1:25" ht="15" customHeight="1" x14ac:dyDescent="0.25">
      <c r="A475" s="163"/>
      <c r="B475" s="163"/>
      <c r="C475" s="163"/>
      <c r="D475" s="163"/>
      <c r="E475" s="163"/>
      <c r="F475" s="163"/>
      <c r="G475" s="163"/>
      <c r="H475" s="163"/>
      <c r="I475" s="163"/>
      <c r="J475" s="163"/>
      <c r="K475" s="163"/>
      <c r="L475" s="163"/>
      <c r="M475" s="163"/>
      <c r="N475" s="163"/>
      <c r="O475" s="163"/>
      <c r="P475" s="163"/>
      <c r="Q475" s="163"/>
      <c r="R475" s="163"/>
      <c r="S475" s="163"/>
      <c r="T475" s="163"/>
      <c r="U475" s="163"/>
      <c r="V475" s="163"/>
      <c r="W475" s="163"/>
      <c r="X475" s="163"/>
      <c r="Y475" s="163"/>
    </row>
    <row r="476" spans="1:25" x14ac:dyDescent="0.25">
      <c r="A476" s="163"/>
      <c r="B476" s="163"/>
      <c r="C476" s="163"/>
      <c r="D476" s="163"/>
      <c r="E476" s="163"/>
      <c r="F476" s="163"/>
      <c r="G476" s="163"/>
      <c r="H476" s="163"/>
      <c r="I476" s="163"/>
      <c r="J476" s="163"/>
      <c r="K476" s="163"/>
      <c r="L476" s="163"/>
      <c r="M476" s="163"/>
      <c r="N476" s="163"/>
      <c r="O476" s="163"/>
      <c r="P476" s="163"/>
      <c r="Q476" s="163"/>
      <c r="R476" s="163"/>
      <c r="S476" s="163"/>
      <c r="T476" s="163"/>
      <c r="U476" s="163"/>
      <c r="V476" s="163"/>
      <c r="W476" s="163"/>
      <c r="X476" s="163"/>
      <c r="Y476" s="163"/>
    </row>
    <row r="477" spans="1:25" x14ac:dyDescent="0.25">
      <c r="A477" s="163"/>
      <c r="B477" s="163"/>
      <c r="C477" s="163"/>
      <c r="D477" s="163"/>
      <c r="E477" s="163"/>
      <c r="F477" s="163"/>
      <c r="G477" s="163"/>
      <c r="H477" s="163"/>
      <c r="I477" s="163"/>
      <c r="J477" s="163"/>
      <c r="K477" s="163"/>
      <c r="L477" s="163"/>
      <c r="M477" s="163"/>
      <c r="N477" s="163"/>
      <c r="O477" s="163"/>
      <c r="P477" s="163"/>
      <c r="Q477" s="163"/>
      <c r="R477" s="163"/>
      <c r="S477" s="163"/>
      <c r="T477" s="163"/>
      <c r="U477" s="163"/>
      <c r="V477" s="163"/>
      <c r="W477" s="163"/>
      <c r="X477" s="163"/>
      <c r="Y477" s="163"/>
    </row>
    <row r="478" spans="1:25" x14ac:dyDescent="0.25">
      <c r="A478" s="163"/>
      <c r="B478" s="163"/>
      <c r="C478" s="163"/>
      <c r="D478" s="163"/>
      <c r="E478" s="163"/>
      <c r="F478" s="163"/>
      <c r="G478" s="163"/>
      <c r="H478" s="163"/>
      <c r="I478" s="163"/>
      <c r="J478" s="163"/>
      <c r="K478" s="163"/>
      <c r="L478" s="163"/>
      <c r="M478" s="163"/>
      <c r="N478" s="163"/>
      <c r="O478" s="163"/>
      <c r="P478" s="163"/>
      <c r="Q478" s="163"/>
      <c r="R478" s="163"/>
      <c r="S478" s="163"/>
      <c r="T478" s="163"/>
      <c r="U478" s="163"/>
      <c r="V478" s="163"/>
      <c r="W478" s="163"/>
      <c r="X478" s="163"/>
      <c r="Y478" s="163"/>
    </row>
    <row r="479" spans="1:25" ht="15" customHeight="1" x14ac:dyDescent="0.25">
      <c r="A479" s="163"/>
      <c r="B479" s="163"/>
      <c r="C479" s="163"/>
      <c r="D479" s="163"/>
      <c r="E479" s="163"/>
      <c r="F479" s="163"/>
      <c r="G479" s="163"/>
      <c r="H479" s="163"/>
      <c r="I479" s="163"/>
      <c r="J479" s="163"/>
      <c r="K479" s="163"/>
      <c r="L479" s="163"/>
      <c r="M479" s="163"/>
      <c r="N479" s="163"/>
      <c r="O479" s="163"/>
      <c r="P479" s="163"/>
      <c r="Q479" s="163"/>
      <c r="R479" s="163"/>
      <c r="S479" s="163"/>
      <c r="T479" s="163"/>
      <c r="U479" s="163"/>
      <c r="V479" s="163"/>
      <c r="W479" s="163"/>
      <c r="X479" s="163"/>
      <c r="Y479" s="163"/>
    </row>
    <row r="480" spans="1:25" x14ac:dyDescent="0.25">
      <c r="A480" s="163"/>
      <c r="B480" s="163"/>
      <c r="C480" s="163"/>
      <c r="D480" s="163"/>
      <c r="E480" s="163"/>
      <c r="F480" s="163"/>
      <c r="G480" s="163"/>
      <c r="H480" s="163"/>
      <c r="I480" s="163"/>
      <c r="J480" s="163"/>
      <c r="K480" s="163"/>
      <c r="L480" s="163"/>
      <c r="M480" s="163"/>
      <c r="N480" s="163"/>
      <c r="O480" s="163"/>
      <c r="P480" s="163"/>
      <c r="Q480" s="163"/>
      <c r="R480" s="163"/>
      <c r="S480" s="163"/>
      <c r="T480" s="163"/>
      <c r="U480" s="163"/>
      <c r="V480" s="163"/>
      <c r="W480" s="163"/>
      <c r="X480" s="163"/>
      <c r="Y480" s="163"/>
    </row>
    <row r="481" spans="1:25" x14ac:dyDescent="0.25">
      <c r="A481" s="163"/>
      <c r="B481" s="163"/>
      <c r="C481" s="163"/>
      <c r="D481" s="163"/>
      <c r="E481" s="163"/>
      <c r="F481" s="163"/>
      <c r="G481" s="163"/>
      <c r="H481" s="163"/>
      <c r="I481" s="163"/>
      <c r="J481" s="163"/>
      <c r="K481" s="163"/>
      <c r="L481" s="163"/>
      <c r="M481" s="163"/>
      <c r="N481" s="163"/>
      <c r="O481" s="163"/>
      <c r="P481" s="163"/>
      <c r="Q481" s="163"/>
      <c r="R481" s="163"/>
      <c r="S481" s="163"/>
      <c r="T481" s="163"/>
      <c r="U481" s="163"/>
      <c r="V481" s="163"/>
      <c r="W481" s="163"/>
      <c r="X481" s="163"/>
      <c r="Y481" s="163"/>
    </row>
    <row r="482" spans="1:25" x14ac:dyDescent="0.25">
      <c r="A482" s="163"/>
      <c r="B482" s="163"/>
      <c r="C482" s="163"/>
      <c r="D482" s="163"/>
      <c r="E482" s="163"/>
      <c r="F482" s="163"/>
      <c r="G482" s="163"/>
      <c r="H482" s="163"/>
      <c r="I482" s="163"/>
      <c r="J482" s="163"/>
      <c r="K482" s="163"/>
      <c r="L482" s="163"/>
      <c r="M482" s="163"/>
      <c r="N482" s="163"/>
      <c r="O482" s="163"/>
      <c r="P482" s="163"/>
      <c r="Q482" s="163"/>
      <c r="R482" s="163"/>
      <c r="S482" s="163"/>
      <c r="T482" s="163"/>
      <c r="U482" s="163"/>
      <c r="V482" s="163"/>
      <c r="W482" s="163"/>
      <c r="X482" s="163"/>
      <c r="Y482" s="163"/>
    </row>
    <row r="483" spans="1:25" x14ac:dyDescent="0.25">
      <c r="A483" s="32"/>
      <c r="B483" s="32"/>
      <c r="C483" s="32"/>
      <c r="D483" s="32"/>
      <c r="E483" s="32"/>
      <c r="F483" s="32"/>
      <c r="G483" s="32"/>
      <c r="H483" s="32"/>
      <c r="I483" s="32"/>
      <c r="J483" s="32"/>
      <c r="K483" s="32"/>
      <c r="L483" s="32"/>
      <c r="M483" s="32"/>
      <c r="N483" s="32"/>
      <c r="O483" s="32"/>
      <c r="P483" s="32"/>
      <c r="Q483" s="32"/>
      <c r="R483" s="32"/>
      <c r="S483" s="32"/>
      <c r="T483" s="32"/>
      <c r="U483" s="32"/>
    </row>
    <row r="484" spans="1:25" x14ac:dyDescent="0.25">
      <c r="A484" s="33"/>
      <c r="B484" s="33"/>
      <c r="C484" s="33"/>
      <c r="D484" s="33"/>
      <c r="E484" s="33"/>
      <c r="F484" s="33"/>
      <c r="G484" s="33"/>
      <c r="H484" s="33"/>
      <c r="I484" s="33"/>
      <c r="J484" s="33"/>
      <c r="K484" s="33"/>
      <c r="L484" s="33"/>
      <c r="M484" s="33"/>
      <c r="N484" s="33"/>
      <c r="O484" s="33"/>
      <c r="P484" s="33"/>
      <c r="Q484" s="33"/>
      <c r="U484" s="33"/>
    </row>
    <row r="485" spans="1:25" x14ac:dyDescent="0.25">
      <c r="A485" s="33"/>
      <c r="B485" s="33"/>
      <c r="C485" s="33"/>
      <c r="D485" s="33"/>
      <c r="E485" s="33"/>
      <c r="F485" s="33"/>
      <c r="G485" s="33"/>
      <c r="H485" s="33"/>
      <c r="I485" s="33"/>
      <c r="J485" s="33"/>
      <c r="K485" s="33"/>
      <c r="L485" s="33"/>
      <c r="M485" s="33"/>
      <c r="N485" s="33"/>
      <c r="O485" s="33"/>
      <c r="P485" s="33"/>
      <c r="Q485" s="33"/>
      <c r="U485" s="33"/>
    </row>
  </sheetData>
  <sheetProtection formatCells="0" insertColumns="0" insertRows="0" deleteColumns="0" deleteRows="0"/>
  <mergeCells count="624">
    <mergeCell ref="C328:K328"/>
    <mergeCell ref="L316:M316"/>
    <mergeCell ref="L317:M317"/>
    <mergeCell ref="V313:W313"/>
    <mergeCell ref="L313:M313"/>
    <mergeCell ref="L314:M314"/>
    <mergeCell ref="M229:N229"/>
    <mergeCell ref="O229:P229"/>
    <mergeCell ref="Q229:R229"/>
    <mergeCell ref="Q230:R230"/>
    <mergeCell ref="M231:N231"/>
    <mergeCell ref="M230:N230"/>
    <mergeCell ref="O230:P230"/>
    <mergeCell ref="A310:U311"/>
    <mergeCell ref="G266:J266"/>
    <mergeCell ref="K266:L266"/>
    <mergeCell ref="O266:P266"/>
    <mergeCell ref="Q266:R266"/>
    <mergeCell ref="M266:N266"/>
    <mergeCell ref="G264:J264"/>
    <mergeCell ref="K264:L264"/>
    <mergeCell ref="M264:N264"/>
    <mergeCell ref="O264:P264"/>
    <mergeCell ref="Q264:R264"/>
    <mergeCell ref="G381:J381"/>
    <mergeCell ref="K381:L381"/>
    <mergeCell ref="G378:J378"/>
    <mergeCell ref="V321:W321"/>
    <mergeCell ref="V314:W314"/>
    <mergeCell ref="V315:W315"/>
    <mergeCell ref="V316:W316"/>
    <mergeCell ref="V317:W317"/>
    <mergeCell ref="V318:W318"/>
    <mergeCell ref="V319:W319"/>
    <mergeCell ref="V320:W320"/>
    <mergeCell ref="L321:M321"/>
    <mergeCell ref="L315:M315"/>
    <mergeCell ref="V327:W327"/>
    <mergeCell ref="V328:W328"/>
    <mergeCell ref="V322:W322"/>
    <mergeCell ref="V323:W323"/>
    <mergeCell ref="V324:W324"/>
    <mergeCell ref="V325:W325"/>
    <mergeCell ref="C327:K327"/>
    <mergeCell ref="Q355:S355"/>
    <mergeCell ref="Q356:S356"/>
    <mergeCell ref="K377:L377"/>
    <mergeCell ref="K376:L376"/>
    <mergeCell ref="A443:Y451"/>
    <mergeCell ref="A458:Y482"/>
    <mergeCell ref="H395:J395"/>
    <mergeCell ref="L322:M322"/>
    <mergeCell ref="L323:M323"/>
    <mergeCell ref="L324:M324"/>
    <mergeCell ref="L325:M325"/>
    <mergeCell ref="L326:M326"/>
    <mergeCell ref="L327:M327"/>
    <mergeCell ref="L328:M328"/>
    <mergeCell ref="K378:L378"/>
    <mergeCell ref="G379:J379"/>
    <mergeCell ref="K379:L379"/>
    <mergeCell ref="G380:J380"/>
    <mergeCell ref="A367:U367"/>
    <mergeCell ref="K370:L370"/>
    <mergeCell ref="K371:L371"/>
    <mergeCell ref="K372:L372"/>
    <mergeCell ref="K369:L369"/>
    <mergeCell ref="C329:K329"/>
    <mergeCell ref="L355:M355"/>
    <mergeCell ref="V329:W329"/>
    <mergeCell ref="V326:W326"/>
    <mergeCell ref="A383:Y390"/>
    <mergeCell ref="D430:F430"/>
    <mergeCell ref="G430:I430"/>
    <mergeCell ref="J430:L430"/>
    <mergeCell ref="M430:O430"/>
    <mergeCell ref="P430:R430"/>
    <mergeCell ref="G435:R435"/>
    <mergeCell ref="D437:F437"/>
    <mergeCell ref="G437:I437"/>
    <mergeCell ref="J437:L437"/>
    <mergeCell ref="M437:O437"/>
    <mergeCell ref="P437:R437"/>
    <mergeCell ref="M436:O436"/>
    <mergeCell ref="D431:F431"/>
    <mergeCell ref="G431:I431"/>
    <mergeCell ref="J431:L431"/>
    <mergeCell ref="M431:O431"/>
    <mergeCell ref="P431:R431"/>
    <mergeCell ref="D435:F436"/>
    <mergeCell ref="G436:I436"/>
    <mergeCell ref="J436:L436"/>
    <mergeCell ref="P436:R436"/>
    <mergeCell ref="P440:R440"/>
    <mergeCell ref="D438:F438"/>
    <mergeCell ref="G438:I438"/>
    <mergeCell ref="J438:L438"/>
    <mergeCell ref="M440:O440"/>
    <mergeCell ref="M438:O438"/>
    <mergeCell ref="M439:O439"/>
    <mergeCell ref="P438:R438"/>
    <mergeCell ref="P439:R439"/>
    <mergeCell ref="D440:F440"/>
    <mergeCell ref="G440:I440"/>
    <mergeCell ref="J440:L440"/>
    <mergeCell ref="D439:F439"/>
    <mergeCell ref="G439:I439"/>
    <mergeCell ref="J439:L439"/>
    <mergeCell ref="D395:G395"/>
    <mergeCell ref="K395:M395"/>
    <mergeCell ref="D396:G396"/>
    <mergeCell ref="K396:M396"/>
    <mergeCell ref="D397:G397"/>
    <mergeCell ref="K397:M397"/>
    <mergeCell ref="H397:J397"/>
    <mergeCell ref="H396:J396"/>
    <mergeCell ref="P428:R428"/>
    <mergeCell ref="G428:I428"/>
    <mergeCell ref="J428:L428"/>
    <mergeCell ref="M428:O428"/>
    <mergeCell ref="D399:G399"/>
    <mergeCell ref="K399:M399"/>
    <mergeCell ref="H398:J398"/>
    <mergeCell ref="H399:J399"/>
    <mergeCell ref="D426:F427"/>
    <mergeCell ref="G426:R426"/>
    <mergeCell ref="G427:I427"/>
    <mergeCell ref="J427:L427"/>
    <mergeCell ref="M427:O427"/>
    <mergeCell ref="P427:R427"/>
    <mergeCell ref="D398:G398"/>
    <mergeCell ref="K398:M398"/>
    <mergeCell ref="M265:N265"/>
    <mergeCell ref="Q265:R265"/>
    <mergeCell ref="O265:P265"/>
    <mergeCell ref="V183:X183"/>
    <mergeCell ref="K232:L232"/>
    <mergeCell ref="M232:N232"/>
    <mergeCell ref="O232:P232"/>
    <mergeCell ref="Q232:R232"/>
    <mergeCell ref="M183:O183"/>
    <mergeCell ref="S183:U183"/>
    <mergeCell ref="M227:R227"/>
    <mergeCell ref="M228:N228"/>
    <mergeCell ref="K230:L230"/>
    <mergeCell ref="A208:Y216"/>
    <mergeCell ref="G263:J263"/>
    <mergeCell ref="K263:L263"/>
    <mergeCell ref="M263:N263"/>
    <mergeCell ref="O263:P263"/>
    <mergeCell ref="G232:J232"/>
    <mergeCell ref="G231:J231"/>
    <mergeCell ref="O256:P256"/>
    <mergeCell ref="O257:P257"/>
    <mergeCell ref="G255:N255"/>
    <mergeCell ref="G256:N256"/>
    <mergeCell ref="O231:P231"/>
    <mergeCell ref="Q231:R231"/>
    <mergeCell ref="K231:L231"/>
    <mergeCell ref="A223:U225"/>
    <mergeCell ref="J183:L183"/>
    <mergeCell ref="B183:I183"/>
    <mergeCell ref="G230:J230"/>
    <mergeCell ref="G229:J229"/>
    <mergeCell ref="G227:J228"/>
    <mergeCell ref="K227:L228"/>
    <mergeCell ref="K229:L229"/>
    <mergeCell ref="P183:R183"/>
    <mergeCell ref="O228:P228"/>
    <mergeCell ref="V177:X177"/>
    <mergeCell ref="J178:L178"/>
    <mergeCell ref="C154:F154"/>
    <mergeCell ref="G154:I154"/>
    <mergeCell ref="G155:I155"/>
    <mergeCell ref="C143:F143"/>
    <mergeCell ref="C147:F148"/>
    <mergeCell ref="P177:R177"/>
    <mergeCell ref="B182:I182"/>
    <mergeCell ref="J179:L179"/>
    <mergeCell ref="M179:O179"/>
    <mergeCell ref="S177:U177"/>
    <mergeCell ref="C152:F152"/>
    <mergeCell ref="R112:S112"/>
    <mergeCell ref="P136:R136"/>
    <mergeCell ref="J142:L142"/>
    <mergeCell ref="M142:O142"/>
    <mergeCell ref="V181:X181"/>
    <mergeCell ref="B181:I181"/>
    <mergeCell ref="S151:U151"/>
    <mergeCell ref="S178:U178"/>
    <mergeCell ref="M182:O182"/>
    <mergeCell ref="P182:R182"/>
    <mergeCell ref="J177:L177"/>
    <mergeCell ref="V179:X179"/>
    <mergeCell ref="J180:L180"/>
    <mergeCell ref="S180:U180"/>
    <mergeCell ref="V182:X182"/>
    <mergeCell ref="J181:L181"/>
    <mergeCell ref="M181:O181"/>
    <mergeCell ref="P181:R181"/>
    <mergeCell ref="S181:U181"/>
    <mergeCell ref="M177:O177"/>
    <mergeCell ref="P179:R179"/>
    <mergeCell ref="M180:O180"/>
    <mergeCell ref="P180:R180"/>
    <mergeCell ref="V180:X180"/>
    <mergeCell ref="S54:T54"/>
    <mergeCell ref="U54:V54"/>
    <mergeCell ref="S55:T55"/>
    <mergeCell ref="U55:V55"/>
    <mergeCell ref="S56:T56"/>
    <mergeCell ref="U56:V56"/>
    <mergeCell ref="U58:V58"/>
    <mergeCell ref="S58:T58"/>
    <mergeCell ref="U57:V57"/>
    <mergeCell ref="S57:T57"/>
    <mergeCell ref="E5:Q8"/>
    <mergeCell ref="G56:H56"/>
    <mergeCell ref="G57:H57"/>
    <mergeCell ref="G59:H59"/>
    <mergeCell ref="Q55:R55"/>
    <mergeCell ref="O56:P56"/>
    <mergeCell ref="Q56:R56"/>
    <mergeCell ref="O57:P57"/>
    <mergeCell ref="Q57:R57"/>
    <mergeCell ref="O59:P59"/>
    <mergeCell ref="Q59:R59"/>
    <mergeCell ref="O55:P55"/>
    <mergeCell ref="O52:R52"/>
    <mergeCell ref="O54:P54"/>
    <mergeCell ref="Q54:R54"/>
    <mergeCell ref="K59:L59"/>
    <mergeCell ref="A16:U16"/>
    <mergeCell ref="M59:N59"/>
    <mergeCell ref="G51:V51"/>
    <mergeCell ref="S52:V52"/>
    <mergeCell ref="S53:T53"/>
    <mergeCell ref="U53:V53"/>
    <mergeCell ref="K20:N20"/>
    <mergeCell ref="M53:N53"/>
    <mergeCell ref="O28:P28"/>
    <mergeCell ref="Q28:R28"/>
    <mergeCell ref="U28:V28"/>
    <mergeCell ref="A104:U104"/>
    <mergeCell ref="O20:R20"/>
    <mergeCell ref="G21:H21"/>
    <mergeCell ref="I21:J21"/>
    <mergeCell ref="K21:L21"/>
    <mergeCell ref="M21:N21"/>
    <mergeCell ref="O21:P21"/>
    <mergeCell ref="Q21:R21"/>
    <mergeCell ref="G52:J52"/>
    <mergeCell ref="K52:N52"/>
    <mergeCell ref="I59:J59"/>
    <mergeCell ref="K53:L53"/>
    <mergeCell ref="K54:L54"/>
    <mergeCell ref="K55:L55"/>
    <mergeCell ref="K57:L57"/>
    <mergeCell ref="I53:J53"/>
    <mergeCell ref="I55:J55"/>
    <mergeCell ref="S28:T28"/>
    <mergeCell ref="D40:E40"/>
    <mergeCell ref="G28:H28"/>
    <mergeCell ref="M27:N27"/>
    <mergeCell ref="P109:Q110"/>
    <mergeCell ref="R109:S110"/>
    <mergeCell ref="K58:L58"/>
    <mergeCell ref="S60:T60"/>
    <mergeCell ref="U59:V59"/>
    <mergeCell ref="S59:T59"/>
    <mergeCell ref="Q60:R60"/>
    <mergeCell ref="G60:H60"/>
    <mergeCell ref="M108:U108"/>
    <mergeCell ref="T109:U110"/>
    <mergeCell ref="O27:P27"/>
    <mergeCell ref="Q27:R27"/>
    <mergeCell ref="G55:H55"/>
    <mergeCell ref="K56:L56"/>
    <mergeCell ref="I60:J60"/>
    <mergeCell ref="K60:L60"/>
    <mergeCell ref="M60:N60"/>
    <mergeCell ref="O60:P60"/>
    <mergeCell ref="Q58:R58"/>
    <mergeCell ref="M54:N54"/>
    <mergeCell ref="M55:N55"/>
    <mergeCell ref="M56:N56"/>
    <mergeCell ref="M57:N57"/>
    <mergeCell ref="O53:P53"/>
    <mergeCell ref="Q53:R53"/>
    <mergeCell ref="G58:H58"/>
    <mergeCell ref="I58:J58"/>
    <mergeCell ref="I54:J54"/>
    <mergeCell ref="I56:J56"/>
    <mergeCell ref="I57:J57"/>
    <mergeCell ref="G53:H53"/>
    <mergeCell ref="G54:H54"/>
    <mergeCell ref="M28:N28"/>
    <mergeCell ref="I27:J27"/>
    <mergeCell ref="G26:H26"/>
    <mergeCell ref="I26:J26"/>
    <mergeCell ref="K26:L26"/>
    <mergeCell ref="H112:I112"/>
    <mergeCell ref="H113:I113"/>
    <mergeCell ref="H114:I114"/>
    <mergeCell ref="H115:I115"/>
    <mergeCell ref="H116:I116"/>
    <mergeCell ref="A108:I108"/>
    <mergeCell ref="D114:E114"/>
    <mergeCell ref="D112:E112"/>
    <mergeCell ref="F112:G112"/>
    <mergeCell ref="D115:E115"/>
    <mergeCell ref="F115:G115"/>
    <mergeCell ref="F113:G113"/>
    <mergeCell ref="D116:E116"/>
    <mergeCell ref="F116:G116"/>
    <mergeCell ref="D113:E113"/>
    <mergeCell ref="I28:J28"/>
    <mergeCell ref="D111:E111"/>
    <mergeCell ref="F111:G111"/>
    <mergeCell ref="A87:Y99"/>
    <mergeCell ref="H109:I110"/>
    <mergeCell ref="H111:I111"/>
    <mergeCell ref="K27:L27"/>
    <mergeCell ref="D75:E75"/>
    <mergeCell ref="F109:G110"/>
    <mergeCell ref="A112:C112"/>
    <mergeCell ref="K28:L28"/>
    <mergeCell ref="E9:Q9"/>
    <mergeCell ref="G377:J377"/>
    <mergeCell ref="G376:J376"/>
    <mergeCell ref="G374:J374"/>
    <mergeCell ref="G373:J373"/>
    <mergeCell ref="G372:J372"/>
    <mergeCell ref="G371:J371"/>
    <mergeCell ref="G370:J370"/>
    <mergeCell ref="G369:J369"/>
    <mergeCell ref="C54:F54"/>
    <mergeCell ref="C55:F55"/>
    <mergeCell ref="C56:F56"/>
    <mergeCell ref="C57:F57"/>
    <mergeCell ref="M109:O110"/>
    <mergeCell ref="D117:E117"/>
    <mergeCell ref="F117:G117"/>
    <mergeCell ref="H117:I117"/>
    <mergeCell ref="M117:O117"/>
    <mergeCell ref="A109:C110"/>
    <mergeCell ref="D109:E110"/>
    <mergeCell ref="P155:R155"/>
    <mergeCell ref="M154:O154"/>
    <mergeCell ref="G149:I149"/>
    <mergeCell ref="M136:O136"/>
    <mergeCell ref="C150:F150"/>
    <mergeCell ref="M115:O115"/>
    <mergeCell ref="M114:O114"/>
    <mergeCell ref="A116:C116"/>
    <mergeCell ref="A115:C115"/>
    <mergeCell ref="A114:C114"/>
    <mergeCell ref="A117:C117"/>
    <mergeCell ref="G137:I137"/>
    <mergeCell ref="G141:I141"/>
    <mergeCell ref="J138:L138"/>
    <mergeCell ref="M139:O139"/>
    <mergeCell ref="G143:I143"/>
    <mergeCell ref="J143:L143"/>
    <mergeCell ref="M143:O143"/>
    <mergeCell ref="G140:I140"/>
    <mergeCell ref="P114:Q114"/>
    <mergeCell ref="R114:S114"/>
    <mergeCell ref="M116:O116"/>
    <mergeCell ref="P148:R148"/>
    <mergeCell ref="C137:F137"/>
    <mergeCell ref="F114:G114"/>
    <mergeCell ref="A111:C111"/>
    <mergeCell ref="T112:U112"/>
    <mergeCell ref="S136:U136"/>
    <mergeCell ref="S139:U139"/>
    <mergeCell ref="S143:U143"/>
    <mergeCell ref="J137:L137"/>
    <mergeCell ref="S142:U142"/>
    <mergeCell ref="P139:R139"/>
    <mergeCell ref="P115:Q115"/>
    <mergeCell ref="P111:Q111"/>
    <mergeCell ref="M111:O111"/>
    <mergeCell ref="T111:U111"/>
    <mergeCell ref="P117:Q117"/>
    <mergeCell ref="R117:S117"/>
    <mergeCell ref="T117:U117"/>
    <mergeCell ref="R111:S111"/>
    <mergeCell ref="G135:U135"/>
    <mergeCell ref="M137:O137"/>
    <mergeCell ref="P137:R137"/>
    <mergeCell ref="S137:U137"/>
    <mergeCell ref="C135:F136"/>
    <mergeCell ref="G136:I136"/>
    <mergeCell ref="C141:F141"/>
    <mergeCell ref="C142:F142"/>
    <mergeCell ref="G142:I142"/>
    <mergeCell ref="G138:I138"/>
    <mergeCell ref="M140:O140"/>
    <mergeCell ref="M138:O138"/>
    <mergeCell ref="J141:L141"/>
    <mergeCell ref="M141:O141"/>
    <mergeCell ref="C149:F149"/>
    <mergeCell ref="G147:U147"/>
    <mergeCell ref="G148:I148"/>
    <mergeCell ref="J148:L148"/>
    <mergeCell ref="M148:O148"/>
    <mergeCell ref="S148:U148"/>
    <mergeCell ref="P143:R143"/>
    <mergeCell ref="P138:R138"/>
    <mergeCell ref="M149:O149"/>
    <mergeCell ref="J149:L149"/>
    <mergeCell ref="S149:U149"/>
    <mergeCell ref="C139:F139"/>
    <mergeCell ref="G139:I139"/>
    <mergeCell ref="J139:L139"/>
    <mergeCell ref="C140:F140"/>
    <mergeCell ref="M151:O151"/>
    <mergeCell ref="P151:R151"/>
    <mergeCell ref="B179:I179"/>
    <mergeCell ref="B180:I180"/>
    <mergeCell ref="C153:F153"/>
    <mergeCell ref="G153:I153"/>
    <mergeCell ref="J153:L153"/>
    <mergeCell ref="M178:O178"/>
    <mergeCell ref="P178:R178"/>
    <mergeCell ref="A173:Y174"/>
    <mergeCell ref="J155:L155"/>
    <mergeCell ref="J154:L154"/>
    <mergeCell ref="P152:R152"/>
    <mergeCell ref="G152:I152"/>
    <mergeCell ref="J152:L152"/>
    <mergeCell ref="M152:O152"/>
    <mergeCell ref="C155:F155"/>
    <mergeCell ref="C151:F151"/>
    <mergeCell ref="S153:U153"/>
    <mergeCell ref="S154:U154"/>
    <mergeCell ref="S179:U179"/>
    <mergeCell ref="A158:Y169"/>
    <mergeCell ref="M155:O155"/>
    <mergeCell ref="V178:X178"/>
    <mergeCell ref="G375:J375"/>
    <mergeCell ref="K375:L375"/>
    <mergeCell ref="G292:N292"/>
    <mergeCell ref="O292:P292"/>
    <mergeCell ref="C313:K313"/>
    <mergeCell ref="C314:K314"/>
    <mergeCell ref="C315:K315"/>
    <mergeCell ref="C316:K316"/>
    <mergeCell ref="C326:K326"/>
    <mergeCell ref="C317:K317"/>
    <mergeCell ref="C318:K318"/>
    <mergeCell ref="N355:P355"/>
    <mergeCell ref="L356:M356"/>
    <mergeCell ref="N356:P356"/>
    <mergeCell ref="D356:K356"/>
    <mergeCell ref="D355:K355"/>
    <mergeCell ref="K374:L374"/>
    <mergeCell ref="K373:L373"/>
    <mergeCell ref="L318:M318"/>
    <mergeCell ref="L319:M319"/>
    <mergeCell ref="L320:M320"/>
    <mergeCell ref="L329:M329"/>
    <mergeCell ref="A296:Y305"/>
    <mergeCell ref="A358:Y365"/>
    <mergeCell ref="A418:Y420"/>
    <mergeCell ref="D429:F429"/>
    <mergeCell ref="G429:I429"/>
    <mergeCell ref="J429:L429"/>
    <mergeCell ref="M429:O429"/>
    <mergeCell ref="P429:R429"/>
    <mergeCell ref="D428:F428"/>
    <mergeCell ref="C19:F21"/>
    <mergeCell ref="C22:F22"/>
    <mergeCell ref="C23:F23"/>
    <mergeCell ref="C24:F24"/>
    <mergeCell ref="C26:F26"/>
    <mergeCell ref="C28:F28"/>
    <mergeCell ref="C25:F25"/>
    <mergeCell ref="C27:F27"/>
    <mergeCell ref="K380:L380"/>
    <mergeCell ref="C319:K319"/>
    <mergeCell ref="C320:K320"/>
    <mergeCell ref="C321:K321"/>
    <mergeCell ref="C322:K322"/>
    <mergeCell ref="C323:K323"/>
    <mergeCell ref="C324:K324"/>
    <mergeCell ref="C325:K325"/>
    <mergeCell ref="G293:N293"/>
    <mergeCell ref="C58:F58"/>
    <mergeCell ref="C59:F59"/>
    <mergeCell ref="C60:F60"/>
    <mergeCell ref="A62:Z62"/>
    <mergeCell ref="A130:Z130"/>
    <mergeCell ref="B178:I178"/>
    <mergeCell ref="B177:I177"/>
    <mergeCell ref="O58:P58"/>
    <mergeCell ref="M58:N58"/>
    <mergeCell ref="U60:V60"/>
    <mergeCell ref="S141:U141"/>
    <mergeCell ref="S138:U138"/>
    <mergeCell ref="R115:S115"/>
    <mergeCell ref="P116:Q116"/>
    <mergeCell ref="R116:S116"/>
    <mergeCell ref="A119:Y128"/>
    <mergeCell ref="S140:U140"/>
    <mergeCell ref="A113:C113"/>
    <mergeCell ref="A132:U132"/>
    <mergeCell ref="T116:U116"/>
    <mergeCell ref="M112:O112"/>
    <mergeCell ref="P112:Q112"/>
    <mergeCell ref="C138:F138"/>
    <mergeCell ref="J140:L140"/>
    <mergeCell ref="C51:F53"/>
    <mergeCell ref="U23:V23"/>
    <mergeCell ref="S23:T23"/>
    <mergeCell ref="Q23:R23"/>
    <mergeCell ref="O23:P23"/>
    <mergeCell ref="M23:N23"/>
    <mergeCell ref="K23:L23"/>
    <mergeCell ref="I23:J23"/>
    <mergeCell ref="G23:H23"/>
    <mergeCell ref="K25:L25"/>
    <mergeCell ref="I25:J25"/>
    <mergeCell ref="G25:H25"/>
    <mergeCell ref="U24:V24"/>
    <mergeCell ref="S24:T24"/>
    <mergeCell ref="Q24:R24"/>
    <mergeCell ref="O24:P24"/>
    <mergeCell ref="M24:N24"/>
    <mergeCell ref="K24:L24"/>
    <mergeCell ref="I24:J24"/>
    <mergeCell ref="G24:H24"/>
    <mergeCell ref="U26:V26"/>
    <mergeCell ref="S26:T26"/>
    <mergeCell ref="Q26:R26"/>
    <mergeCell ref="O26:P26"/>
    <mergeCell ref="S155:U155"/>
    <mergeCell ref="U21:V21"/>
    <mergeCell ref="S21:T21"/>
    <mergeCell ref="S20:V20"/>
    <mergeCell ref="G20:J20"/>
    <mergeCell ref="G19:V19"/>
    <mergeCell ref="U27:V27"/>
    <mergeCell ref="S27:T27"/>
    <mergeCell ref="G27:H27"/>
    <mergeCell ref="U22:V22"/>
    <mergeCell ref="S22:T22"/>
    <mergeCell ref="Q22:R22"/>
    <mergeCell ref="O22:P22"/>
    <mergeCell ref="M22:N22"/>
    <mergeCell ref="K22:L22"/>
    <mergeCell ref="I22:J22"/>
    <mergeCell ref="G22:H22"/>
    <mergeCell ref="M26:N26"/>
    <mergeCell ref="U25:V25"/>
    <mergeCell ref="S25:T25"/>
    <mergeCell ref="Q25:R25"/>
    <mergeCell ref="O25:P25"/>
    <mergeCell ref="M25:N25"/>
    <mergeCell ref="P153:R153"/>
    <mergeCell ref="Q254:R254"/>
    <mergeCell ref="M113:O113"/>
    <mergeCell ref="P113:Q113"/>
    <mergeCell ref="R113:S113"/>
    <mergeCell ref="T113:U113"/>
    <mergeCell ref="T114:U114"/>
    <mergeCell ref="T115:U115"/>
    <mergeCell ref="O262:P262"/>
    <mergeCell ref="Q262:R262"/>
    <mergeCell ref="G251:N252"/>
    <mergeCell ref="O251:P252"/>
    <mergeCell ref="P149:R149"/>
    <mergeCell ref="P142:R142"/>
    <mergeCell ref="P141:R141"/>
    <mergeCell ref="P140:R140"/>
    <mergeCell ref="J136:L136"/>
    <mergeCell ref="G150:I150"/>
    <mergeCell ref="J150:L150"/>
    <mergeCell ref="M150:O150"/>
    <mergeCell ref="P150:R150"/>
    <mergeCell ref="S150:U150"/>
    <mergeCell ref="S152:U152"/>
    <mergeCell ref="P154:R154"/>
    <mergeCell ref="M153:O153"/>
    <mergeCell ref="S182:U182"/>
    <mergeCell ref="J182:L182"/>
    <mergeCell ref="G151:I151"/>
    <mergeCell ref="J151:L151"/>
    <mergeCell ref="Q255:R255"/>
    <mergeCell ref="Q256:R256"/>
    <mergeCell ref="Q228:R228"/>
    <mergeCell ref="Q257:R257"/>
    <mergeCell ref="Q290:R290"/>
    <mergeCell ref="G261:J262"/>
    <mergeCell ref="K261:L262"/>
    <mergeCell ref="M261:R261"/>
    <mergeCell ref="M262:N262"/>
    <mergeCell ref="Q263:R263"/>
    <mergeCell ref="G265:J265"/>
    <mergeCell ref="K265:L265"/>
    <mergeCell ref="G254:N254"/>
    <mergeCell ref="G257:N257"/>
    <mergeCell ref="O253:P253"/>
    <mergeCell ref="O254:P254"/>
    <mergeCell ref="O255:P255"/>
    <mergeCell ref="G253:N253"/>
    <mergeCell ref="Q251:R252"/>
    <mergeCell ref="Q253:R253"/>
    <mergeCell ref="Q291:R291"/>
    <mergeCell ref="Q292:R292"/>
    <mergeCell ref="Q293:R293"/>
    <mergeCell ref="Q287:R288"/>
    <mergeCell ref="Q289:R289"/>
    <mergeCell ref="L312:V312"/>
    <mergeCell ref="O293:P293"/>
    <mergeCell ref="G287:N288"/>
    <mergeCell ref="O287:P288"/>
    <mergeCell ref="G289:N289"/>
    <mergeCell ref="O289:P289"/>
    <mergeCell ref="G290:N290"/>
    <mergeCell ref="O290:P290"/>
    <mergeCell ref="G291:N291"/>
    <mergeCell ref="O291:P291"/>
  </mergeCells>
  <pageMargins left="0.11811023622047245" right="0.11811023622047245" top="0.15748031496062992" bottom="0.15748031496062992" header="0.11811023622047245" footer="0.11811023622047245"/>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108</v>
      </c>
      <c r="B1" t="s">
        <v>126</v>
      </c>
      <c r="C1" t="s">
        <v>118</v>
      </c>
      <c r="D1" t="s">
        <v>103</v>
      </c>
    </row>
    <row r="2" spans="1:4" x14ac:dyDescent="0.25">
      <c r="A2">
        <v>0</v>
      </c>
      <c r="B2" t="s">
        <v>95</v>
      </c>
      <c r="C2" t="s">
        <v>69</v>
      </c>
      <c r="D2">
        <v>1</v>
      </c>
    </row>
    <row r="3" spans="1:4" x14ac:dyDescent="0.25">
      <c r="A3">
        <v>0</v>
      </c>
      <c r="B3" t="s">
        <v>95</v>
      </c>
      <c r="C3" t="s">
        <v>97</v>
      </c>
      <c r="D3">
        <v>2</v>
      </c>
    </row>
    <row r="4" spans="1:4" x14ac:dyDescent="0.25">
      <c r="A4">
        <v>18</v>
      </c>
      <c r="B4" t="s">
        <v>95</v>
      </c>
      <c r="C4" t="s">
        <v>68</v>
      </c>
      <c r="D4">
        <v>3</v>
      </c>
    </row>
    <row r="5" spans="1:4" x14ac:dyDescent="0.25">
      <c r="A5">
        <v>0</v>
      </c>
      <c r="B5" t="s">
        <v>95</v>
      </c>
      <c r="C5" t="s">
        <v>96</v>
      </c>
      <c r="D5">
        <v>4</v>
      </c>
    </row>
    <row r="6" spans="1:4" x14ac:dyDescent="0.25">
      <c r="A6">
        <v>2898</v>
      </c>
      <c r="B6" t="s">
        <v>54</v>
      </c>
      <c r="C6" t="s">
        <v>69</v>
      </c>
      <c r="D6">
        <v>1</v>
      </c>
    </row>
    <row r="7" spans="1:4" x14ac:dyDescent="0.25">
      <c r="A7">
        <v>7</v>
      </c>
      <c r="B7" t="s">
        <v>54</v>
      </c>
      <c r="C7" t="s">
        <v>97</v>
      </c>
      <c r="D7">
        <v>2</v>
      </c>
    </row>
    <row r="8" spans="1:4" x14ac:dyDescent="0.25">
      <c r="A8">
        <v>27</v>
      </c>
      <c r="B8" t="s">
        <v>54</v>
      </c>
      <c r="C8" t="s">
        <v>68</v>
      </c>
      <c r="D8">
        <v>3</v>
      </c>
    </row>
    <row r="9" spans="1:4" x14ac:dyDescent="0.25">
      <c r="A9">
        <v>15</v>
      </c>
      <c r="B9" t="s">
        <v>54</v>
      </c>
      <c r="C9" t="s">
        <v>96</v>
      </c>
      <c r="D9">
        <v>4</v>
      </c>
    </row>
    <row r="10" spans="1:4" x14ac:dyDescent="0.25">
      <c r="A10">
        <v>833</v>
      </c>
      <c r="B10" t="s">
        <v>55</v>
      </c>
      <c r="C10" t="s">
        <v>69</v>
      </c>
      <c r="D10">
        <v>1</v>
      </c>
    </row>
    <row r="11" spans="1:4" x14ac:dyDescent="0.25">
      <c r="A11">
        <v>1</v>
      </c>
      <c r="B11" t="s">
        <v>55</v>
      </c>
      <c r="C11" t="s">
        <v>97</v>
      </c>
      <c r="D11">
        <v>2</v>
      </c>
    </row>
    <row r="12" spans="1:4" x14ac:dyDescent="0.25">
      <c r="A12">
        <v>28</v>
      </c>
      <c r="B12" t="s">
        <v>55</v>
      </c>
      <c r="C12" t="s">
        <v>68</v>
      </c>
      <c r="D12">
        <v>3</v>
      </c>
    </row>
    <row r="13" spans="1:4" x14ac:dyDescent="0.25">
      <c r="A13">
        <v>6</v>
      </c>
      <c r="B13" t="s">
        <v>55</v>
      </c>
      <c r="C13" t="s">
        <v>96</v>
      </c>
      <c r="D13">
        <v>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103</v>
      </c>
      <c r="B1" t="s">
        <v>113</v>
      </c>
      <c r="C1" t="s">
        <v>63</v>
      </c>
      <c r="D1" t="s">
        <v>64</v>
      </c>
      <c r="E1" t="s">
        <v>65</v>
      </c>
      <c r="F1" t="s">
        <v>78</v>
      </c>
      <c r="G1" t="s">
        <v>66</v>
      </c>
    </row>
    <row r="2" spans="1:7" x14ac:dyDescent="0.25">
      <c r="A2">
        <v>1</v>
      </c>
      <c r="B2" t="s">
        <v>132</v>
      </c>
      <c r="C2">
        <v>0</v>
      </c>
      <c r="D2">
        <v>6</v>
      </c>
      <c r="E2">
        <v>0</v>
      </c>
      <c r="F2">
        <v>69</v>
      </c>
      <c r="G2">
        <v>124</v>
      </c>
    </row>
    <row r="3" spans="1:7" x14ac:dyDescent="0.25">
      <c r="A3">
        <v>2</v>
      </c>
      <c r="B3" t="s">
        <v>131</v>
      </c>
      <c r="C3">
        <v>0</v>
      </c>
      <c r="D3">
        <v>16</v>
      </c>
      <c r="E3">
        <v>0</v>
      </c>
      <c r="F3">
        <v>27</v>
      </c>
      <c r="G3">
        <v>4</v>
      </c>
    </row>
    <row r="4" spans="1:7" x14ac:dyDescent="0.25">
      <c r="A4">
        <v>3</v>
      </c>
      <c r="B4" t="s">
        <v>161</v>
      </c>
      <c r="C4">
        <v>6</v>
      </c>
      <c r="D4">
        <v>0</v>
      </c>
      <c r="E4">
        <v>0</v>
      </c>
      <c r="F4">
        <v>7</v>
      </c>
      <c r="G4">
        <v>1</v>
      </c>
    </row>
    <row r="5" spans="1:7" x14ac:dyDescent="0.25">
      <c r="A5">
        <v>4</v>
      </c>
      <c r="B5" t="s">
        <v>157</v>
      </c>
      <c r="C5">
        <v>0</v>
      </c>
      <c r="D5">
        <v>0</v>
      </c>
      <c r="E5">
        <v>0</v>
      </c>
      <c r="F5">
        <v>5</v>
      </c>
      <c r="G5">
        <v>6</v>
      </c>
    </row>
    <row r="6" spans="1:7" x14ac:dyDescent="0.25">
      <c r="A6">
        <v>5</v>
      </c>
      <c r="B6" t="s">
        <v>162</v>
      </c>
      <c r="C6">
        <v>0</v>
      </c>
      <c r="D6">
        <v>0</v>
      </c>
      <c r="E6">
        <v>0</v>
      </c>
      <c r="F6">
        <v>7</v>
      </c>
      <c r="G6">
        <v>3</v>
      </c>
    </row>
    <row r="7" spans="1:7" x14ac:dyDescent="0.25">
      <c r="A7">
        <v>6</v>
      </c>
      <c r="B7" t="s">
        <v>110</v>
      </c>
      <c r="C7">
        <v>9</v>
      </c>
      <c r="D7">
        <v>6</v>
      </c>
      <c r="E7">
        <v>4</v>
      </c>
      <c r="F7">
        <v>17</v>
      </c>
      <c r="G7">
        <v>26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G7"/>
  <sheetViews>
    <sheetView workbookViewId="0"/>
  </sheetViews>
  <sheetFormatPr defaultRowHeight="15" x14ac:dyDescent="0.25"/>
  <cols>
    <col min="1" max="1" width="5.28515625" bestFit="1" customWidth="1"/>
    <col min="2" max="2" width="14.5703125" bestFit="1" customWidth="1"/>
    <col min="3" max="3" width="17.42578125" bestFit="1" customWidth="1"/>
    <col min="4" max="4" width="23.7109375" bestFit="1" customWidth="1"/>
    <col min="5" max="5" width="19.140625" bestFit="1" customWidth="1"/>
    <col min="6" max="6" width="13.28515625" bestFit="1" customWidth="1"/>
    <col min="7" max="7" width="13.140625" bestFit="1" customWidth="1"/>
  </cols>
  <sheetData>
    <row r="1" spans="1:7" x14ac:dyDescent="0.25">
      <c r="A1" t="s">
        <v>103</v>
      </c>
      <c r="B1" t="s">
        <v>113</v>
      </c>
      <c r="C1" t="s">
        <v>63</v>
      </c>
      <c r="D1" t="s">
        <v>64</v>
      </c>
      <c r="E1" t="s">
        <v>65</v>
      </c>
      <c r="F1" t="s">
        <v>78</v>
      </c>
      <c r="G1" t="s">
        <v>66</v>
      </c>
    </row>
    <row r="2" spans="1:7" x14ac:dyDescent="0.25">
      <c r="A2">
        <v>1</v>
      </c>
      <c r="B2" t="s">
        <v>132</v>
      </c>
      <c r="C2">
        <v>0</v>
      </c>
      <c r="D2">
        <v>10</v>
      </c>
      <c r="E2">
        <v>0</v>
      </c>
      <c r="F2">
        <v>138</v>
      </c>
      <c r="G2">
        <v>271</v>
      </c>
    </row>
    <row r="3" spans="1:7" x14ac:dyDescent="0.25">
      <c r="A3">
        <v>2</v>
      </c>
      <c r="B3" t="s">
        <v>131</v>
      </c>
      <c r="C3">
        <v>0</v>
      </c>
      <c r="D3">
        <v>39</v>
      </c>
      <c r="E3">
        <v>0</v>
      </c>
      <c r="F3">
        <v>48</v>
      </c>
      <c r="G3">
        <v>12</v>
      </c>
    </row>
    <row r="4" spans="1:7" x14ac:dyDescent="0.25">
      <c r="A4">
        <v>3</v>
      </c>
      <c r="B4" t="s">
        <v>147</v>
      </c>
      <c r="C4">
        <v>0</v>
      </c>
      <c r="D4">
        <v>2</v>
      </c>
      <c r="E4">
        <v>0</v>
      </c>
      <c r="F4">
        <v>11</v>
      </c>
      <c r="G4">
        <v>10</v>
      </c>
    </row>
    <row r="5" spans="1:7" x14ac:dyDescent="0.25">
      <c r="A5">
        <v>4</v>
      </c>
      <c r="B5" t="s">
        <v>157</v>
      </c>
      <c r="C5">
        <v>0</v>
      </c>
      <c r="D5">
        <v>0</v>
      </c>
      <c r="E5">
        <v>0</v>
      </c>
      <c r="F5">
        <v>6</v>
      </c>
      <c r="G5">
        <v>11</v>
      </c>
    </row>
    <row r="6" spans="1:7" x14ac:dyDescent="0.25">
      <c r="A6">
        <v>5</v>
      </c>
      <c r="B6" t="s">
        <v>161</v>
      </c>
      <c r="C6">
        <v>6</v>
      </c>
      <c r="D6">
        <v>0</v>
      </c>
      <c r="E6">
        <v>0</v>
      </c>
      <c r="F6">
        <v>8</v>
      </c>
      <c r="G6">
        <v>2</v>
      </c>
    </row>
    <row r="7" spans="1:7" x14ac:dyDescent="0.25">
      <c r="A7">
        <v>6</v>
      </c>
      <c r="B7" t="s">
        <v>110</v>
      </c>
      <c r="C7">
        <v>18</v>
      </c>
      <c r="D7">
        <v>7</v>
      </c>
      <c r="E7">
        <v>4</v>
      </c>
      <c r="F7">
        <v>46</v>
      </c>
      <c r="G7">
        <v>40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C26"/>
  <sheetViews>
    <sheetView workbookViewId="0"/>
  </sheetViews>
  <sheetFormatPr defaultRowHeight="15" x14ac:dyDescent="0.25"/>
  <cols>
    <col min="1" max="1" width="7.28515625" bestFit="1" customWidth="1"/>
    <col min="2" max="2" width="26.7109375" bestFit="1" customWidth="1"/>
    <col min="3" max="3" width="21.140625" bestFit="1" customWidth="1"/>
  </cols>
  <sheetData>
    <row r="1" spans="1:3" x14ac:dyDescent="0.25">
      <c r="A1" t="s">
        <v>114</v>
      </c>
      <c r="B1" t="s">
        <v>9</v>
      </c>
      <c r="C1" t="s">
        <v>115</v>
      </c>
    </row>
    <row r="2" spans="1:3" x14ac:dyDescent="0.25">
      <c r="A2">
        <v>1428</v>
      </c>
      <c r="B2" t="s">
        <v>116</v>
      </c>
      <c r="C2" t="s">
        <v>163</v>
      </c>
    </row>
    <row r="3" spans="1:3" x14ac:dyDescent="0.25">
      <c r="A3">
        <v>1418</v>
      </c>
      <c r="B3" t="s">
        <v>116</v>
      </c>
      <c r="C3" t="s">
        <v>164</v>
      </c>
    </row>
    <row r="4" spans="1:3" x14ac:dyDescent="0.25">
      <c r="A4">
        <v>1442</v>
      </c>
      <c r="B4" t="s">
        <v>116</v>
      </c>
      <c r="C4" t="s">
        <v>165</v>
      </c>
    </row>
    <row r="5" spans="1:3" x14ac:dyDescent="0.25">
      <c r="A5">
        <v>1454</v>
      </c>
      <c r="B5" t="s">
        <v>116</v>
      </c>
      <c r="C5" t="s">
        <v>166</v>
      </c>
    </row>
    <row r="6" spans="1:3" x14ac:dyDescent="0.25">
      <c r="A6">
        <v>1481</v>
      </c>
      <c r="B6" t="s">
        <v>116</v>
      </c>
      <c r="C6" t="s">
        <v>167</v>
      </c>
    </row>
    <row r="7" spans="1:3" x14ac:dyDescent="0.25">
      <c r="A7">
        <v>1881</v>
      </c>
      <c r="B7" t="s">
        <v>5</v>
      </c>
      <c r="C7" t="s">
        <v>163</v>
      </c>
    </row>
    <row r="8" spans="1:3" x14ac:dyDescent="0.25">
      <c r="A8">
        <v>1894</v>
      </c>
      <c r="B8" t="s">
        <v>5</v>
      </c>
      <c r="C8" t="s">
        <v>164</v>
      </c>
    </row>
    <row r="9" spans="1:3" x14ac:dyDescent="0.25">
      <c r="A9">
        <v>1899</v>
      </c>
      <c r="B9" t="s">
        <v>5</v>
      </c>
      <c r="C9" t="s">
        <v>165</v>
      </c>
    </row>
    <row r="10" spans="1:3" x14ac:dyDescent="0.25">
      <c r="A10">
        <v>1924</v>
      </c>
      <c r="B10" t="s">
        <v>5</v>
      </c>
      <c r="C10" t="s">
        <v>166</v>
      </c>
    </row>
    <row r="11" spans="1:3" x14ac:dyDescent="0.25">
      <c r="A11">
        <v>1906</v>
      </c>
      <c r="B11" t="s">
        <v>5</v>
      </c>
      <c r="C11" t="s">
        <v>167</v>
      </c>
    </row>
    <row r="12" spans="1:3" x14ac:dyDescent="0.25">
      <c r="A12">
        <v>44</v>
      </c>
      <c r="B12" t="s">
        <v>6</v>
      </c>
      <c r="C12" t="s">
        <v>163</v>
      </c>
    </row>
    <row r="13" spans="1:3" x14ac:dyDescent="0.25">
      <c r="A13">
        <v>75</v>
      </c>
      <c r="B13" t="s">
        <v>6</v>
      </c>
      <c r="C13" t="s">
        <v>164</v>
      </c>
    </row>
    <row r="14" spans="1:3" x14ac:dyDescent="0.25">
      <c r="A14">
        <v>76</v>
      </c>
      <c r="B14" t="s">
        <v>6</v>
      </c>
      <c r="C14" t="s">
        <v>165</v>
      </c>
    </row>
    <row r="15" spans="1:3" x14ac:dyDescent="0.25">
      <c r="A15">
        <v>84</v>
      </c>
      <c r="B15" t="s">
        <v>6</v>
      </c>
      <c r="C15" t="s">
        <v>166</v>
      </c>
    </row>
    <row r="16" spans="1:3" x14ac:dyDescent="0.25">
      <c r="A16">
        <v>52</v>
      </c>
      <c r="B16" t="s">
        <v>6</v>
      </c>
      <c r="C16" t="s">
        <v>167</v>
      </c>
    </row>
    <row r="17" spans="1:3" x14ac:dyDescent="0.25">
      <c r="A17">
        <v>53</v>
      </c>
      <c r="B17" t="s">
        <v>7</v>
      </c>
      <c r="C17" t="s">
        <v>163</v>
      </c>
    </row>
    <row r="18" spans="1:3" x14ac:dyDescent="0.25">
      <c r="A18">
        <v>41</v>
      </c>
      <c r="B18" t="s">
        <v>7</v>
      </c>
      <c r="C18" t="s">
        <v>164</v>
      </c>
    </row>
    <row r="19" spans="1:3" x14ac:dyDescent="0.25">
      <c r="A19">
        <v>53</v>
      </c>
      <c r="B19" t="s">
        <v>7</v>
      </c>
      <c r="C19" t="s">
        <v>165</v>
      </c>
    </row>
    <row r="20" spans="1:3" x14ac:dyDescent="0.25">
      <c r="A20">
        <v>62</v>
      </c>
      <c r="B20" t="s">
        <v>7</v>
      </c>
      <c r="C20" t="s">
        <v>166</v>
      </c>
    </row>
    <row r="21" spans="1:3" x14ac:dyDescent="0.25">
      <c r="A21" s="2">
        <v>61</v>
      </c>
      <c r="B21" s="2" t="s">
        <v>7</v>
      </c>
      <c r="C21" s="2" t="s">
        <v>167</v>
      </c>
    </row>
    <row r="22" spans="1:3" x14ac:dyDescent="0.25">
      <c r="A22" s="2">
        <v>0</v>
      </c>
      <c r="B22" s="2" t="s">
        <v>142</v>
      </c>
      <c r="C22" s="2" t="s">
        <v>163</v>
      </c>
    </row>
    <row r="23" spans="1:3" x14ac:dyDescent="0.25">
      <c r="A23" s="2">
        <v>0</v>
      </c>
      <c r="B23" s="2" t="s">
        <v>142</v>
      </c>
      <c r="C23" s="2" t="s">
        <v>164</v>
      </c>
    </row>
    <row r="24" spans="1:3" x14ac:dyDescent="0.25">
      <c r="A24" s="2">
        <v>0</v>
      </c>
      <c r="B24" s="2" t="s">
        <v>142</v>
      </c>
      <c r="C24" s="2" t="s">
        <v>165</v>
      </c>
    </row>
    <row r="25" spans="1:3" x14ac:dyDescent="0.25">
      <c r="A25" s="2">
        <v>0</v>
      </c>
      <c r="B25" s="2" t="s">
        <v>142</v>
      </c>
      <c r="C25" s="2" t="s">
        <v>166</v>
      </c>
    </row>
    <row r="26" spans="1:3" x14ac:dyDescent="0.25">
      <c r="A26" s="2">
        <v>0</v>
      </c>
      <c r="B26" s="2" t="s">
        <v>142</v>
      </c>
      <c r="C26" s="2" t="s">
        <v>167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C13"/>
  <sheetViews>
    <sheetView workbookViewId="0">
      <selection activeCell="B8" sqref="B8"/>
    </sheetView>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117</v>
      </c>
      <c r="B1" t="s">
        <v>108</v>
      </c>
      <c r="C1" t="s">
        <v>118</v>
      </c>
    </row>
    <row r="2" spans="1:3" x14ac:dyDescent="0.25">
      <c r="A2" t="s">
        <v>119</v>
      </c>
      <c r="B2">
        <v>981</v>
      </c>
      <c r="C2" t="s">
        <v>36</v>
      </c>
    </row>
    <row r="3" spans="1:3" x14ac:dyDescent="0.25">
      <c r="A3" t="s">
        <v>120</v>
      </c>
      <c r="B3">
        <v>8091</v>
      </c>
      <c r="C3" t="s">
        <v>36</v>
      </c>
    </row>
    <row r="4" spans="1:3" x14ac:dyDescent="0.25">
      <c r="A4" t="s">
        <v>121</v>
      </c>
      <c r="B4">
        <v>438</v>
      </c>
      <c r="C4" t="s">
        <v>36</v>
      </c>
    </row>
    <row r="5" spans="1:3" x14ac:dyDescent="0.25">
      <c r="A5" t="s">
        <v>32</v>
      </c>
      <c r="B5">
        <v>14937</v>
      </c>
      <c r="C5" t="s">
        <v>36</v>
      </c>
    </row>
    <row r="6" spans="1:3" x14ac:dyDescent="0.25">
      <c r="A6" t="s">
        <v>119</v>
      </c>
      <c r="B6">
        <v>17</v>
      </c>
      <c r="C6" t="s">
        <v>25</v>
      </c>
    </row>
    <row r="7" spans="1:3" x14ac:dyDescent="0.25">
      <c r="A7" t="s">
        <v>120</v>
      </c>
      <c r="B7">
        <v>137</v>
      </c>
      <c r="C7" t="s">
        <v>25</v>
      </c>
    </row>
    <row r="8" spans="1:3" x14ac:dyDescent="0.25">
      <c r="A8" t="s">
        <v>121</v>
      </c>
      <c r="B8">
        <v>40</v>
      </c>
      <c r="C8" t="s">
        <v>25</v>
      </c>
    </row>
    <row r="9" spans="1:3" x14ac:dyDescent="0.25">
      <c r="A9" t="s">
        <v>32</v>
      </c>
      <c r="B9">
        <v>366</v>
      </c>
      <c r="C9" t="s">
        <v>25</v>
      </c>
    </row>
    <row r="10" spans="1:3" x14ac:dyDescent="0.25">
      <c r="A10" t="s">
        <v>119</v>
      </c>
      <c r="B10">
        <v>116</v>
      </c>
      <c r="C10" t="s">
        <v>37</v>
      </c>
    </row>
    <row r="11" spans="1:3" x14ac:dyDescent="0.25">
      <c r="A11" t="s">
        <v>120</v>
      </c>
      <c r="B11">
        <v>1135</v>
      </c>
      <c r="C11" t="s">
        <v>37</v>
      </c>
    </row>
    <row r="12" spans="1:3" x14ac:dyDescent="0.25">
      <c r="A12" t="s">
        <v>121</v>
      </c>
      <c r="B12">
        <v>45</v>
      </c>
      <c r="C12" t="s">
        <v>37</v>
      </c>
    </row>
    <row r="13" spans="1:3" x14ac:dyDescent="0.25">
      <c r="A13" t="s">
        <v>32</v>
      </c>
      <c r="B13">
        <v>1663</v>
      </c>
      <c r="C13" t="s">
        <v>37</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9"/>
  <sheetViews>
    <sheetView workbookViewId="0">
      <selection activeCell="A8" sqref="A8"/>
    </sheetView>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108</v>
      </c>
      <c r="B1" t="s">
        <v>118</v>
      </c>
      <c r="C1" t="s">
        <v>106</v>
      </c>
      <c r="D1" t="s">
        <v>103</v>
      </c>
    </row>
    <row r="2" spans="1:4" x14ac:dyDescent="0.25">
      <c r="A2">
        <v>678</v>
      </c>
      <c r="B2" t="s">
        <v>143</v>
      </c>
      <c r="C2" t="s">
        <v>84</v>
      </c>
      <c r="D2">
        <v>1</v>
      </c>
    </row>
    <row r="3" spans="1:4" x14ac:dyDescent="0.25">
      <c r="A3">
        <v>625</v>
      </c>
      <c r="B3" t="s">
        <v>143</v>
      </c>
      <c r="C3" t="s">
        <v>3</v>
      </c>
      <c r="D3">
        <v>1</v>
      </c>
    </row>
    <row r="4" spans="1:4" x14ac:dyDescent="0.25">
      <c r="A4">
        <v>43</v>
      </c>
      <c r="B4" t="s">
        <v>144</v>
      </c>
      <c r="C4" t="s">
        <v>3</v>
      </c>
      <c r="D4">
        <v>2</v>
      </c>
    </row>
    <row r="5" spans="1:4" x14ac:dyDescent="0.25">
      <c r="A5">
        <v>81</v>
      </c>
      <c r="B5" t="s">
        <v>144</v>
      </c>
      <c r="C5" t="s">
        <v>84</v>
      </c>
      <c r="D5">
        <v>2</v>
      </c>
    </row>
    <row r="6" spans="1:4" x14ac:dyDescent="0.25">
      <c r="A6">
        <v>28</v>
      </c>
      <c r="B6" t="s">
        <v>145</v>
      </c>
      <c r="C6" t="s">
        <v>84</v>
      </c>
      <c r="D6">
        <v>3</v>
      </c>
    </row>
    <row r="7" spans="1:4" x14ac:dyDescent="0.25">
      <c r="A7">
        <v>17</v>
      </c>
      <c r="B7" t="s">
        <v>145</v>
      </c>
      <c r="C7" t="s">
        <v>3</v>
      </c>
      <c r="D7">
        <v>3</v>
      </c>
    </row>
    <row r="8" spans="1:4" x14ac:dyDescent="0.25">
      <c r="A8">
        <v>0</v>
      </c>
      <c r="B8" t="s">
        <v>146</v>
      </c>
      <c r="C8" t="s">
        <v>3</v>
      </c>
      <c r="D8">
        <v>4</v>
      </c>
    </row>
    <row r="9" spans="1:4" x14ac:dyDescent="0.25">
      <c r="A9">
        <v>0</v>
      </c>
      <c r="B9" t="s">
        <v>146</v>
      </c>
      <c r="C9" t="s">
        <v>84</v>
      </c>
      <c r="D9">
        <v>4</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C13"/>
  <sheetViews>
    <sheetView workbookViewId="0"/>
  </sheetViews>
  <sheetFormatPr defaultRowHeight="15" x14ac:dyDescent="0.25"/>
  <cols>
    <col min="1" max="1" width="21.7109375" bestFit="1" customWidth="1"/>
    <col min="2" max="2" width="8.5703125" bestFit="1" customWidth="1"/>
    <col min="3" max="3" width="14.85546875" bestFit="1" customWidth="1"/>
  </cols>
  <sheetData>
    <row r="1" spans="1:3" x14ac:dyDescent="0.25">
      <c r="A1" t="s">
        <v>117</v>
      </c>
      <c r="B1" t="s">
        <v>108</v>
      </c>
      <c r="C1" t="s">
        <v>118</v>
      </c>
    </row>
    <row r="2" spans="1:3" x14ac:dyDescent="0.25">
      <c r="A2" t="s">
        <v>119</v>
      </c>
      <c r="B2">
        <v>1953</v>
      </c>
      <c r="C2" t="s">
        <v>36</v>
      </c>
    </row>
    <row r="3" spans="1:3" x14ac:dyDescent="0.25">
      <c r="A3" t="s">
        <v>120</v>
      </c>
      <c r="B3">
        <v>17155</v>
      </c>
      <c r="C3" t="s">
        <v>36</v>
      </c>
    </row>
    <row r="4" spans="1:3" x14ac:dyDescent="0.25">
      <c r="A4" t="s">
        <v>121</v>
      </c>
      <c r="B4">
        <v>959</v>
      </c>
      <c r="C4" t="s">
        <v>36</v>
      </c>
    </row>
    <row r="5" spans="1:3" x14ac:dyDescent="0.25">
      <c r="A5" t="s">
        <v>32</v>
      </c>
      <c r="B5">
        <v>28935</v>
      </c>
      <c r="C5" t="s">
        <v>36</v>
      </c>
    </row>
    <row r="6" spans="1:3" x14ac:dyDescent="0.25">
      <c r="A6" t="s">
        <v>119</v>
      </c>
      <c r="B6">
        <v>36</v>
      </c>
      <c r="C6" t="s">
        <v>25</v>
      </c>
    </row>
    <row r="7" spans="1:3" x14ac:dyDescent="0.25">
      <c r="A7" t="s">
        <v>120</v>
      </c>
      <c r="B7">
        <v>264</v>
      </c>
      <c r="C7" t="s">
        <v>25</v>
      </c>
    </row>
    <row r="8" spans="1:3" x14ac:dyDescent="0.25">
      <c r="A8" t="s">
        <v>121</v>
      </c>
      <c r="B8">
        <v>79</v>
      </c>
      <c r="C8" t="s">
        <v>25</v>
      </c>
    </row>
    <row r="9" spans="1:3" x14ac:dyDescent="0.25">
      <c r="A9" t="s">
        <v>32</v>
      </c>
      <c r="B9">
        <v>693</v>
      </c>
      <c r="C9" t="s">
        <v>25</v>
      </c>
    </row>
    <row r="10" spans="1:3" x14ac:dyDescent="0.25">
      <c r="A10" t="s">
        <v>119</v>
      </c>
      <c r="B10">
        <v>193</v>
      </c>
      <c r="C10" t="s">
        <v>37</v>
      </c>
    </row>
    <row r="11" spans="1:3" x14ac:dyDescent="0.25">
      <c r="A11" t="s">
        <v>120</v>
      </c>
      <c r="B11">
        <v>2247</v>
      </c>
      <c r="C11" t="s">
        <v>37</v>
      </c>
    </row>
    <row r="12" spans="1:3" x14ac:dyDescent="0.25">
      <c r="A12" t="s">
        <v>121</v>
      </c>
      <c r="B12">
        <v>102</v>
      </c>
      <c r="C12" t="s">
        <v>37</v>
      </c>
    </row>
    <row r="13" spans="1:3" x14ac:dyDescent="0.25">
      <c r="A13" t="s">
        <v>32</v>
      </c>
      <c r="B13">
        <v>3197</v>
      </c>
      <c r="C13" t="s">
        <v>37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9"/>
  <sheetViews>
    <sheetView workbookViewId="0"/>
  </sheetViews>
  <sheetFormatPr defaultRowHeight="15" x14ac:dyDescent="0.25"/>
  <cols>
    <col min="1" max="1" width="8.5703125" bestFit="1" customWidth="1"/>
    <col min="2" max="2" width="56" bestFit="1" customWidth="1"/>
    <col min="3" max="3" width="18.85546875" bestFit="1" customWidth="1"/>
    <col min="4" max="4" width="5.28515625" bestFit="1" customWidth="1"/>
  </cols>
  <sheetData>
    <row r="1" spans="1:4" x14ac:dyDescent="0.25">
      <c r="A1" t="s">
        <v>108</v>
      </c>
      <c r="B1" t="s">
        <v>118</v>
      </c>
      <c r="C1" t="s">
        <v>106</v>
      </c>
      <c r="D1" t="s">
        <v>103</v>
      </c>
    </row>
    <row r="2" spans="1:4" x14ac:dyDescent="0.25">
      <c r="A2">
        <v>1397</v>
      </c>
      <c r="B2" t="s">
        <v>143</v>
      </c>
      <c r="C2" t="s">
        <v>3</v>
      </c>
      <c r="D2">
        <v>1</v>
      </c>
    </row>
    <row r="3" spans="1:4" x14ac:dyDescent="0.25">
      <c r="A3">
        <v>1586</v>
      </c>
      <c r="B3" t="s">
        <v>143</v>
      </c>
      <c r="C3" t="s">
        <v>84</v>
      </c>
      <c r="D3">
        <v>1</v>
      </c>
    </row>
    <row r="4" spans="1:4" x14ac:dyDescent="0.25">
      <c r="A4">
        <v>99</v>
      </c>
      <c r="B4" t="s">
        <v>144</v>
      </c>
      <c r="C4" t="s">
        <v>3</v>
      </c>
      <c r="D4">
        <v>2</v>
      </c>
    </row>
    <row r="5" spans="1:4" x14ac:dyDescent="0.25">
      <c r="A5">
        <v>158</v>
      </c>
      <c r="B5" t="s">
        <v>144</v>
      </c>
      <c r="C5" t="s">
        <v>84</v>
      </c>
      <c r="D5">
        <v>2</v>
      </c>
    </row>
    <row r="6" spans="1:4" x14ac:dyDescent="0.25">
      <c r="A6">
        <v>55</v>
      </c>
      <c r="B6" t="s">
        <v>145</v>
      </c>
      <c r="C6" t="s">
        <v>3</v>
      </c>
      <c r="D6">
        <v>3</v>
      </c>
    </row>
    <row r="7" spans="1:4" x14ac:dyDescent="0.25">
      <c r="A7">
        <v>49</v>
      </c>
      <c r="B7" t="s">
        <v>145</v>
      </c>
      <c r="C7" t="s">
        <v>84</v>
      </c>
      <c r="D7">
        <v>3</v>
      </c>
    </row>
    <row r="8" spans="1:4" x14ac:dyDescent="0.25">
      <c r="A8">
        <v>0</v>
      </c>
      <c r="B8" t="s">
        <v>146</v>
      </c>
      <c r="C8" t="s">
        <v>3</v>
      </c>
      <c r="D8">
        <v>4</v>
      </c>
    </row>
    <row r="9" spans="1:4" x14ac:dyDescent="0.25">
      <c r="A9">
        <v>3</v>
      </c>
      <c r="B9" t="s">
        <v>146</v>
      </c>
      <c r="C9" t="s">
        <v>84</v>
      </c>
      <c r="D9">
        <v>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E145"/>
  <sheetViews>
    <sheetView topLeftCell="A105" workbookViewId="0">
      <selection activeCell="C124" sqref="C124"/>
    </sheetView>
  </sheetViews>
  <sheetFormatPr defaultRowHeight="15" x14ac:dyDescent="0.25"/>
  <cols>
    <col min="1" max="1" width="5.28515625" bestFit="1" customWidth="1"/>
    <col min="2" max="2" width="41.140625" bestFit="1" customWidth="1"/>
    <col min="3" max="3" width="8.5703125" bestFit="1" customWidth="1"/>
    <col min="4" max="4" width="41.28515625" bestFit="1" customWidth="1"/>
    <col min="5" max="5" width="10" bestFit="1" customWidth="1"/>
  </cols>
  <sheetData>
    <row r="1" spans="1:5" x14ac:dyDescent="0.25">
      <c r="A1" t="s">
        <v>103</v>
      </c>
      <c r="B1" t="s">
        <v>2</v>
      </c>
      <c r="C1" t="s">
        <v>108</v>
      </c>
      <c r="D1" t="s">
        <v>118</v>
      </c>
      <c r="E1" t="s">
        <v>122</v>
      </c>
    </row>
    <row r="2" spans="1:5" x14ac:dyDescent="0.25">
      <c r="A2">
        <v>1</v>
      </c>
      <c r="B2" t="s">
        <v>36</v>
      </c>
      <c r="C2">
        <v>703</v>
      </c>
      <c r="D2" t="s">
        <v>123</v>
      </c>
      <c r="E2">
        <v>1</v>
      </c>
    </row>
    <row r="3" spans="1:5" x14ac:dyDescent="0.25">
      <c r="A3">
        <v>2</v>
      </c>
      <c r="B3" t="s">
        <v>37</v>
      </c>
      <c r="C3">
        <v>59</v>
      </c>
      <c r="D3" t="s">
        <v>123</v>
      </c>
      <c r="E3">
        <v>1</v>
      </c>
    </row>
    <row r="4" spans="1:5" x14ac:dyDescent="0.25">
      <c r="A4">
        <v>3</v>
      </c>
      <c r="B4" t="s">
        <v>38</v>
      </c>
      <c r="C4">
        <v>22</v>
      </c>
      <c r="D4" t="s">
        <v>123</v>
      </c>
      <c r="E4">
        <v>1</v>
      </c>
    </row>
    <row r="5" spans="1:5" x14ac:dyDescent="0.25">
      <c r="A5">
        <v>4</v>
      </c>
      <c r="B5" t="s">
        <v>39</v>
      </c>
      <c r="C5">
        <v>2</v>
      </c>
      <c r="D5" t="s">
        <v>123</v>
      </c>
      <c r="E5">
        <v>1</v>
      </c>
    </row>
    <row r="6" spans="1:5" x14ac:dyDescent="0.25">
      <c r="A6">
        <v>5</v>
      </c>
      <c r="B6" t="s">
        <v>40</v>
      </c>
      <c r="C6">
        <v>0</v>
      </c>
      <c r="D6" t="s">
        <v>123</v>
      </c>
      <c r="E6">
        <v>1</v>
      </c>
    </row>
    <row r="7" spans="1:5" x14ac:dyDescent="0.25">
      <c r="A7">
        <v>6</v>
      </c>
      <c r="B7" t="s">
        <v>48</v>
      </c>
      <c r="C7">
        <v>1</v>
      </c>
      <c r="D7" t="s">
        <v>123</v>
      </c>
      <c r="E7">
        <v>1</v>
      </c>
    </row>
    <row r="8" spans="1:5" x14ac:dyDescent="0.25">
      <c r="A8">
        <v>7</v>
      </c>
      <c r="B8" t="s">
        <v>124</v>
      </c>
      <c r="C8">
        <v>0</v>
      </c>
      <c r="D8" t="s">
        <v>123</v>
      </c>
      <c r="E8">
        <v>1</v>
      </c>
    </row>
    <row r="9" spans="1:5" x14ac:dyDescent="0.25">
      <c r="A9">
        <v>8</v>
      </c>
      <c r="B9" t="s">
        <v>4</v>
      </c>
      <c r="C9">
        <v>0</v>
      </c>
      <c r="D9" t="s">
        <v>123</v>
      </c>
      <c r="E9">
        <v>1</v>
      </c>
    </row>
    <row r="10" spans="1:5" x14ac:dyDescent="0.25">
      <c r="A10">
        <v>9</v>
      </c>
      <c r="B10" t="s">
        <v>41</v>
      </c>
      <c r="C10">
        <v>1</v>
      </c>
      <c r="D10" t="s">
        <v>123</v>
      </c>
      <c r="E10">
        <v>1</v>
      </c>
    </row>
    <row r="11" spans="1:5" x14ac:dyDescent="0.25">
      <c r="A11">
        <v>10</v>
      </c>
      <c r="B11" t="s">
        <v>42</v>
      </c>
      <c r="C11">
        <v>0</v>
      </c>
      <c r="D11" t="s">
        <v>123</v>
      </c>
      <c r="E11">
        <v>1</v>
      </c>
    </row>
    <row r="12" spans="1:5" x14ac:dyDescent="0.25">
      <c r="A12">
        <v>11</v>
      </c>
      <c r="B12" t="s">
        <v>43</v>
      </c>
      <c r="C12">
        <v>263</v>
      </c>
      <c r="D12" t="s">
        <v>123</v>
      </c>
      <c r="E12">
        <v>1</v>
      </c>
    </row>
    <row r="13" spans="1:5" x14ac:dyDescent="0.25">
      <c r="A13">
        <v>12</v>
      </c>
      <c r="B13" t="s">
        <v>44</v>
      </c>
      <c r="C13">
        <v>0</v>
      </c>
      <c r="D13" t="s">
        <v>123</v>
      </c>
      <c r="E13">
        <v>1</v>
      </c>
    </row>
    <row r="14" spans="1:5" x14ac:dyDescent="0.25">
      <c r="A14">
        <v>13</v>
      </c>
      <c r="B14" t="s">
        <v>11</v>
      </c>
      <c r="C14">
        <v>5</v>
      </c>
      <c r="D14" t="s">
        <v>123</v>
      </c>
      <c r="E14">
        <v>1</v>
      </c>
    </row>
    <row r="15" spans="1:5" x14ac:dyDescent="0.25">
      <c r="A15">
        <v>14</v>
      </c>
      <c r="B15" t="s">
        <v>45</v>
      </c>
      <c r="C15">
        <v>1</v>
      </c>
      <c r="D15" t="s">
        <v>123</v>
      </c>
      <c r="E15">
        <v>1</v>
      </c>
    </row>
    <row r="16" spans="1:5" x14ac:dyDescent="0.25">
      <c r="A16">
        <v>15</v>
      </c>
      <c r="B16" t="s">
        <v>46</v>
      </c>
      <c r="C16">
        <v>0</v>
      </c>
      <c r="D16" t="s">
        <v>123</v>
      </c>
      <c r="E16">
        <v>1</v>
      </c>
    </row>
    <row r="17" spans="1:5" x14ac:dyDescent="0.25">
      <c r="A17">
        <v>16</v>
      </c>
      <c r="B17" t="s">
        <v>47</v>
      </c>
      <c r="C17">
        <v>2</v>
      </c>
      <c r="D17" t="s">
        <v>123</v>
      </c>
      <c r="E17">
        <v>1</v>
      </c>
    </row>
    <row r="18" spans="1:5" x14ac:dyDescent="0.25">
      <c r="A18">
        <v>1</v>
      </c>
      <c r="B18" t="s">
        <v>36</v>
      </c>
      <c r="C18">
        <v>52</v>
      </c>
      <c r="D18" t="s">
        <v>12</v>
      </c>
      <c r="E18">
        <v>2</v>
      </c>
    </row>
    <row r="19" spans="1:5" x14ac:dyDescent="0.25">
      <c r="A19">
        <v>2</v>
      </c>
      <c r="B19" t="s">
        <v>37</v>
      </c>
      <c r="C19">
        <v>14</v>
      </c>
      <c r="D19" t="s">
        <v>12</v>
      </c>
      <c r="E19">
        <v>2</v>
      </c>
    </row>
    <row r="20" spans="1:5" x14ac:dyDescent="0.25">
      <c r="A20">
        <v>3</v>
      </c>
      <c r="B20" t="s">
        <v>38</v>
      </c>
      <c r="C20">
        <v>0</v>
      </c>
      <c r="D20" t="s">
        <v>12</v>
      </c>
      <c r="E20">
        <v>2</v>
      </c>
    </row>
    <row r="21" spans="1:5" x14ac:dyDescent="0.25">
      <c r="A21">
        <v>4</v>
      </c>
      <c r="B21" t="s">
        <v>39</v>
      </c>
      <c r="C21">
        <v>0</v>
      </c>
      <c r="D21" t="s">
        <v>12</v>
      </c>
      <c r="E21">
        <v>2</v>
      </c>
    </row>
    <row r="22" spans="1:5" x14ac:dyDescent="0.25">
      <c r="A22">
        <v>5</v>
      </c>
      <c r="B22" t="s">
        <v>40</v>
      </c>
      <c r="C22">
        <v>0</v>
      </c>
      <c r="D22" t="s">
        <v>12</v>
      </c>
      <c r="E22">
        <v>2</v>
      </c>
    </row>
    <row r="23" spans="1:5" x14ac:dyDescent="0.25">
      <c r="A23">
        <v>6</v>
      </c>
      <c r="B23" t="s">
        <v>48</v>
      </c>
      <c r="C23">
        <v>0</v>
      </c>
      <c r="D23" t="s">
        <v>12</v>
      </c>
      <c r="E23">
        <v>2</v>
      </c>
    </row>
    <row r="24" spans="1:5" x14ac:dyDescent="0.25">
      <c r="A24">
        <v>7</v>
      </c>
      <c r="B24" t="s">
        <v>124</v>
      </c>
      <c r="C24">
        <v>0</v>
      </c>
      <c r="D24" t="s">
        <v>12</v>
      </c>
      <c r="E24">
        <v>2</v>
      </c>
    </row>
    <row r="25" spans="1:5" x14ac:dyDescent="0.25">
      <c r="A25">
        <v>8</v>
      </c>
      <c r="B25" t="s">
        <v>4</v>
      </c>
      <c r="C25">
        <v>0</v>
      </c>
      <c r="D25" t="s">
        <v>12</v>
      </c>
      <c r="E25">
        <v>2</v>
      </c>
    </row>
    <row r="26" spans="1:5" x14ac:dyDescent="0.25">
      <c r="A26">
        <v>9</v>
      </c>
      <c r="B26" t="s">
        <v>41</v>
      </c>
      <c r="C26">
        <v>0</v>
      </c>
      <c r="D26" t="s">
        <v>12</v>
      </c>
      <c r="E26">
        <v>2</v>
      </c>
    </row>
    <row r="27" spans="1:5" x14ac:dyDescent="0.25">
      <c r="A27">
        <v>10</v>
      </c>
      <c r="B27" t="s">
        <v>42</v>
      </c>
      <c r="C27">
        <v>0</v>
      </c>
      <c r="D27" t="s">
        <v>12</v>
      </c>
      <c r="E27">
        <v>2</v>
      </c>
    </row>
    <row r="28" spans="1:5" x14ac:dyDescent="0.25">
      <c r="A28">
        <v>11</v>
      </c>
      <c r="B28" t="s">
        <v>43</v>
      </c>
      <c r="C28">
        <v>29</v>
      </c>
      <c r="D28" t="s">
        <v>12</v>
      </c>
      <c r="E28">
        <v>2</v>
      </c>
    </row>
    <row r="29" spans="1:5" x14ac:dyDescent="0.25">
      <c r="A29">
        <v>12</v>
      </c>
      <c r="B29" t="s">
        <v>44</v>
      </c>
      <c r="C29">
        <v>0</v>
      </c>
      <c r="D29" t="s">
        <v>12</v>
      </c>
      <c r="E29">
        <v>2</v>
      </c>
    </row>
    <row r="30" spans="1:5" x14ac:dyDescent="0.25">
      <c r="A30">
        <v>13</v>
      </c>
      <c r="B30" t="s">
        <v>11</v>
      </c>
      <c r="C30">
        <v>0</v>
      </c>
      <c r="D30" t="s">
        <v>12</v>
      </c>
      <c r="E30">
        <v>2</v>
      </c>
    </row>
    <row r="31" spans="1:5" x14ac:dyDescent="0.25">
      <c r="A31">
        <v>14</v>
      </c>
      <c r="B31" t="s">
        <v>45</v>
      </c>
      <c r="C31">
        <v>0</v>
      </c>
      <c r="D31" t="s">
        <v>12</v>
      </c>
      <c r="E31">
        <v>2</v>
      </c>
    </row>
    <row r="32" spans="1:5" x14ac:dyDescent="0.25">
      <c r="A32">
        <v>15</v>
      </c>
      <c r="B32" t="s">
        <v>46</v>
      </c>
      <c r="C32">
        <v>0</v>
      </c>
      <c r="D32" t="s">
        <v>12</v>
      </c>
      <c r="E32">
        <v>2</v>
      </c>
    </row>
    <row r="33" spans="1:5" x14ac:dyDescent="0.25">
      <c r="A33">
        <v>16</v>
      </c>
      <c r="B33" t="s">
        <v>47</v>
      </c>
      <c r="C33">
        <v>0</v>
      </c>
      <c r="D33" t="s">
        <v>12</v>
      </c>
      <c r="E33">
        <v>2</v>
      </c>
    </row>
    <row r="34" spans="1:5" x14ac:dyDescent="0.25">
      <c r="A34">
        <v>1</v>
      </c>
      <c r="B34" t="s">
        <v>36</v>
      </c>
      <c r="C34">
        <v>55</v>
      </c>
      <c r="D34" t="s">
        <v>102</v>
      </c>
      <c r="E34">
        <v>3</v>
      </c>
    </row>
    <row r="35" spans="1:5" x14ac:dyDescent="0.25">
      <c r="A35">
        <v>2</v>
      </c>
      <c r="B35" t="s">
        <v>37</v>
      </c>
      <c r="C35">
        <v>6</v>
      </c>
      <c r="D35" t="s">
        <v>102</v>
      </c>
      <c r="E35">
        <v>3</v>
      </c>
    </row>
    <row r="36" spans="1:5" x14ac:dyDescent="0.25">
      <c r="A36">
        <v>3</v>
      </c>
      <c r="B36" t="s">
        <v>38</v>
      </c>
      <c r="C36">
        <v>2</v>
      </c>
      <c r="D36" t="s">
        <v>102</v>
      </c>
      <c r="E36">
        <v>3</v>
      </c>
    </row>
    <row r="37" spans="1:5" x14ac:dyDescent="0.25">
      <c r="A37">
        <v>4</v>
      </c>
      <c r="B37" t="s">
        <v>39</v>
      </c>
      <c r="C37">
        <v>0</v>
      </c>
      <c r="D37" t="s">
        <v>102</v>
      </c>
      <c r="E37">
        <v>3</v>
      </c>
    </row>
    <row r="38" spans="1:5" x14ac:dyDescent="0.25">
      <c r="A38">
        <v>5</v>
      </c>
      <c r="B38" t="s">
        <v>40</v>
      </c>
      <c r="C38">
        <v>0</v>
      </c>
      <c r="D38" t="s">
        <v>102</v>
      </c>
      <c r="E38">
        <v>3</v>
      </c>
    </row>
    <row r="39" spans="1:5" x14ac:dyDescent="0.25">
      <c r="A39">
        <v>6</v>
      </c>
      <c r="B39" t="s">
        <v>48</v>
      </c>
      <c r="C39">
        <v>0</v>
      </c>
      <c r="D39" t="s">
        <v>102</v>
      </c>
      <c r="E39">
        <v>3</v>
      </c>
    </row>
    <row r="40" spans="1:5" x14ac:dyDescent="0.25">
      <c r="A40">
        <v>7</v>
      </c>
      <c r="B40" t="s">
        <v>124</v>
      </c>
      <c r="C40">
        <v>0</v>
      </c>
      <c r="D40" t="s">
        <v>102</v>
      </c>
      <c r="E40">
        <v>3</v>
      </c>
    </row>
    <row r="41" spans="1:5" x14ac:dyDescent="0.25">
      <c r="A41">
        <v>8</v>
      </c>
      <c r="B41" t="s">
        <v>4</v>
      </c>
      <c r="C41">
        <v>0</v>
      </c>
      <c r="D41" t="s">
        <v>102</v>
      </c>
      <c r="E41">
        <v>3</v>
      </c>
    </row>
    <row r="42" spans="1:5" x14ac:dyDescent="0.25">
      <c r="A42">
        <v>9</v>
      </c>
      <c r="B42" t="s">
        <v>41</v>
      </c>
      <c r="C42">
        <v>0</v>
      </c>
      <c r="D42" t="s">
        <v>102</v>
      </c>
      <c r="E42">
        <v>3</v>
      </c>
    </row>
    <row r="43" spans="1:5" x14ac:dyDescent="0.25">
      <c r="A43">
        <v>10</v>
      </c>
      <c r="B43" t="s">
        <v>42</v>
      </c>
      <c r="C43">
        <v>0</v>
      </c>
      <c r="D43" t="s">
        <v>102</v>
      </c>
      <c r="E43">
        <v>3</v>
      </c>
    </row>
    <row r="44" spans="1:5" x14ac:dyDescent="0.25">
      <c r="A44">
        <v>11</v>
      </c>
      <c r="B44" t="s">
        <v>43</v>
      </c>
      <c r="C44">
        <v>7</v>
      </c>
      <c r="D44" t="s">
        <v>102</v>
      </c>
      <c r="E44">
        <v>3</v>
      </c>
    </row>
    <row r="45" spans="1:5" x14ac:dyDescent="0.25">
      <c r="A45">
        <v>12</v>
      </c>
      <c r="B45" t="s">
        <v>44</v>
      </c>
      <c r="C45">
        <v>0</v>
      </c>
      <c r="D45" t="s">
        <v>102</v>
      </c>
      <c r="E45">
        <v>3</v>
      </c>
    </row>
    <row r="46" spans="1:5" x14ac:dyDescent="0.25">
      <c r="A46">
        <v>13</v>
      </c>
      <c r="B46" t="s">
        <v>11</v>
      </c>
      <c r="C46">
        <v>0</v>
      </c>
      <c r="D46" t="s">
        <v>102</v>
      </c>
      <c r="E46">
        <v>3</v>
      </c>
    </row>
    <row r="47" spans="1:5" x14ac:dyDescent="0.25">
      <c r="A47">
        <v>14</v>
      </c>
      <c r="B47" t="s">
        <v>45</v>
      </c>
      <c r="C47">
        <v>0</v>
      </c>
      <c r="D47" t="s">
        <v>102</v>
      </c>
      <c r="E47">
        <v>3</v>
      </c>
    </row>
    <row r="48" spans="1:5" x14ac:dyDescent="0.25">
      <c r="A48">
        <v>15</v>
      </c>
      <c r="B48" t="s">
        <v>46</v>
      </c>
      <c r="C48">
        <v>0</v>
      </c>
      <c r="D48" t="s">
        <v>102</v>
      </c>
      <c r="E48">
        <v>3</v>
      </c>
    </row>
    <row r="49" spans="1:5" x14ac:dyDescent="0.25">
      <c r="A49">
        <v>16</v>
      </c>
      <c r="B49" t="s">
        <v>47</v>
      </c>
      <c r="C49">
        <v>0</v>
      </c>
      <c r="D49" t="s">
        <v>102</v>
      </c>
      <c r="E49">
        <v>3</v>
      </c>
    </row>
    <row r="50" spans="1:5" x14ac:dyDescent="0.25">
      <c r="A50">
        <v>1</v>
      </c>
      <c r="B50" t="s">
        <v>36</v>
      </c>
      <c r="C50">
        <v>46</v>
      </c>
      <c r="D50" t="s">
        <v>91</v>
      </c>
      <c r="E50">
        <v>4</v>
      </c>
    </row>
    <row r="51" spans="1:5" x14ac:dyDescent="0.25">
      <c r="A51">
        <v>2</v>
      </c>
      <c r="B51" t="s">
        <v>37</v>
      </c>
      <c r="C51">
        <v>8</v>
      </c>
      <c r="D51" t="s">
        <v>91</v>
      </c>
      <c r="E51">
        <v>4</v>
      </c>
    </row>
    <row r="52" spans="1:5" x14ac:dyDescent="0.25">
      <c r="A52">
        <v>3</v>
      </c>
      <c r="B52" t="s">
        <v>38</v>
      </c>
      <c r="C52">
        <v>0</v>
      </c>
      <c r="D52" t="s">
        <v>91</v>
      </c>
      <c r="E52">
        <v>4</v>
      </c>
    </row>
    <row r="53" spans="1:5" x14ac:dyDescent="0.25">
      <c r="A53">
        <v>4</v>
      </c>
      <c r="B53" t="s">
        <v>39</v>
      </c>
      <c r="C53">
        <v>0</v>
      </c>
      <c r="D53" t="s">
        <v>91</v>
      </c>
      <c r="E53">
        <v>4</v>
      </c>
    </row>
    <row r="54" spans="1:5" x14ac:dyDescent="0.25">
      <c r="A54">
        <v>5</v>
      </c>
      <c r="B54" t="s">
        <v>40</v>
      </c>
      <c r="C54">
        <v>0</v>
      </c>
      <c r="D54" t="s">
        <v>91</v>
      </c>
      <c r="E54">
        <v>4</v>
      </c>
    </row>
    <row r="55" spans="1:5" x14ac:dyDescent="0.25">
      <c r="A55">
        <v>6</v>
      </c>
      <c r="B55" t="s">
        <v>48</v>
      </c>
      <c r="C55">
        <v>0</v>
      </c>
      <c r="D55" t="s">
        <v>91</v>
      </c>
      <c r="E55">
        <v>4</v>
      </c>
    </row>
    <row r="56" spans="1:5" x14ac:dyDescent="0.25">
      <c r="A56">
        <v>7</v>
      </c>
      <c r="B56" t="s">
        <v>124</v>
      </c>
      <c r="C56">
        <v>0</v>
      </c>
      <c r="D56" t="s">
        <v>91</v>
      </c>
      <c r="E56">
        <v>4</v>
      </c>
    </row>
    <row r="57" spans="1:5" x14ac:dyDescent="0.25">
      <c r="A57">
        <v>8</v>
      </c>
      <c r="B57" t="s">
        <v>4</v>
      </c>
      <c r="C57">
        <v>0</v>
      </c>
      <c r="D57" t="s">
        <v>91</v>
      </c>
      <c r="E57">
        <v>4</v>
      </c>
    </row>
    <row r="58" spans="1:5" x14ac:dyDescent="0.25">
      <c r="A58">
        <v>9</v>
      </c>
      <c r="B58" t="s">
        <v>41</v>
      </c>
      <c r="C58">
        <v>0</v>
      </c>
      <c r="D58" t="s">
        <v>91</v>
      </c>
      <c r="E58">
        <v>4</v>
      </c>
    </row>
    <row r="59" spans="1:5" x14ac:dyDescent="0.25">
      <c r="A59">
        <v>10</v>
      </c>
      <c r="B59" t="s">
        <v>42</v>
      </c>
      <c r="C59">
        <v>0</v>
      </c>
      <c r="D59" t="s">
        <v>91</v>
      </c>
      <c r="E59">
        <v>4</v>
      </c>
    </row>
    <row r="60" spans="1:5" x14ac:dyDescent="0.25">
      <c r="A60">
        <v>11</v>
      </c>
      <c r="B60" t="s">
        <v>43</v>
      </c>
      <c r="C60">
        <v>2</v>
      </c>
      <c r="D60" t="s">
        <v>91</v>
      </c>
      <c r="E60">
        <v>4</v>
      </c>
    </row>
    <row r="61" spans="1:5" x14ac:dyDescent="0.25">
      <c r="A61">
        <v>12</v>
      </c>
      <c r="B61" t="s">
        <v>44</v>
      </c>
      <c r="C61">
        <v>0</v>
      </c>
      <c r="D61" t="s">
        <v>91</v>
      </c>
      <c r="E61">
        <v>4</v>
      </c>
    </row>
    <row r="62" spans="1:5" x14ac:dyDescent="0.25">
      <c r="A62">
        <v>13</v>
      </c>
      <c r="B62" t="s">
        <v>11</v>
      </c>
      <c r="C62">
        <v>0</v>
      </c>
      <c r="D62" t="s">
        <v>91</v>
      </c>
      <c r="E62">
        <v>4</v>
      </c>
    </row>
    <row r="63" spans="1:5" x14ac:dyDescent="0.25">
      <c r="A63">
        <v>14</v>
      </c>
      <c r="B63" t="s">
        <v>45</v>
      </c>
      <c r="C63">
        <v>0</v>
      </c>
      <c r="D63" t="s">
        <v>91</v>
      </c>
      <c r="E63">
        <v>4</v>
      </c>
    </row>
    <row r="64" spans="1:5" x14ac:dyDescent="0.25">
      <c r="A64">
        <v>15</v>
      </c>
      <c r="B64" t="s">
        <v>46</v>
      </c>
      <c r="C64">
        <v>0</v>
      </c>
      <c r="D64" t="s">
        <v>91</v>
      </c>
      <c r="E64">
        <v>4</v>
      </c>
    </row>
    <row r="65" spans="1:5" x14ac:dyDescent="0.25">
      <c r="A65">
        <v>16</v>
      </c>
      <c r="B65" t="s">
        <v>47</v>
      </c>
      <c r="C65">
        <v>0</v>
      </c>
      <c r="D65" t="s">
        <v>91</v>
      </c>
      <c r="E65">
        <v>4</v>
      </c>
    </row>
    <row r="66" spans="1:5" x14ac:dyDescent="0.25">
      <c r="A66">
        <v>1</v>
      </c>
      <c r="B66" t="s">
        <v>36</v>
      </c>
      <c r="C66">
        <v>6</v>
      </c>
      <c r="D66" t="s">
        <v>125</v>
      </c>
      <c r="E66">
        <v>5</v>
      </c>
    </row>
    <row r="67" spans="1:5" x14ac:dyDescent="0.25">
      <c r="A67">
        <v>2</v>
      </c>
      <c r="B67" t="s">
        <v>37</v>
      </c>
      <c r="C67">
        <v>1</v>
      </c>
      <c r="D67" t="s">
        <v>125</v>
      </c>
      <c r="E67">
        <v>5</v>
      </c>
    </row>
    <row r="68" spans="1:5" x14ac:dyDescent="0.25">
      <c r="A68">
        <v>3</v>
      </c>
      <c r="B68" t="s">
        <v>38</v>
      </c>
      <c r="C68">
        <v>0</v>
      </c>
      <c r="D68" t="s">
        <v>125</v>
      </c>
      <c r="E68">
        <v>5</v>
      </c>
    </row>
    <row r="69" spans="1:5" x14ac:dyDescent="0.25">
      <c r="A69">
        <v>4</v>
      </c>
      <c r="B69" t="s">
        <v>39</v>
      </c>
      <c r="C69">
        <v>0</v>
      </c>
      <c r="D69" t="s">
        <v>125</v>
      </c>
      <c r="E69">
        <v>5</v>
      </c>
    </row>
    <row r="70" spans="1:5" x14ac:dyDescent="0.25">
      <c r="A70">
        <v>5</v>
      </c>
      <c r="B70" t="s">
        <v>40</v>
      </c>
      <c r="C70">
        <v>0</v>
      </c>
      <c r="D70" t="s">
        <v>125</v>
      </c>
      <c r="E70">
        <v>5</v>
      </c>
    </row>
    <row r="71" spans="1:5" x14ac:dyDescent="0.25">
      <c r="A71">
        <v>6</v>
      </c>
      <c r="B71" t="s">
        <v>48</v>
      </c>
      <c r="C71">
        <v>0</v>
      </c>
      <c r="D71" t="s">
        <v>125</v>
      </c>
      <c r="E71">
        <v>5</v>
      </c>
    </row>
    <row r="72" spans="1:5" x14ac:dyDescent="0.25">
      <c r="A72">
        <v>7</v>
      </c>
      <c r="B72" t="s">
        <v>124</v>
      </c>
      <c r="C72">
        <v>0</v>
      </c>
      <c r="D72" t="s">
        <v>125</v>
      </c>
      <c r="E72">
        <v>5</v>
      </c>
    </row>
    <row r="73" spans="1:5" x14ac:dyDescent="0.25">
      <c r="A73">
        <v>8</v>
      </c>
      <c r="B73" t="s">
        <v>4</v>
      </c>
      <c r="C73">
        <v>0</v>
      </c>
      <c r="D73" t="s">
        <v>125</v>
      </c>
      <c r="E73">
        <v>5</v>
      </c>
    </row>
    <row r="74" spans="1:5" x14ac:dyDescent="0.25">
      <c r="A74">
        <v>9</v>
      </c>
      <c r="B74" t="s">
        <v>41</v>
      </c>
      <c r="C74">
        <v>0</v>
      </c>
      <c r="D74" t="s">
        <v>125</v>
      </c>
      <c r="E74">
        <v>5</v>
      </c>
    </row>
    <row r="75" spans="1:5" x14ac:dyDescent="0.25">
      <c r="A75">
        <v>10</v>
      </c>
      <c r="B75" t="s">
        <v>42</v>
      </c>
      <c r="C75">
        <v>0</v>
      </c>
      <c r="D75" t="s">
        <v>125</v>
      </c>
      <c r="E75">
        <v>5</v>
      </c>
    </row>
    <row r="76" spans="1:5" x14ac:dyDescent="0.25">
      <c r="A76">
        <v>11</v>
      </c>
      <c r="B76" t="s">
        <v>43</v>
      </c>
      <c r="C76">
        <v>16</v>
      </c>
      <c r="D76" t="s">
        <v>125</v>
      </c>
      <c r="E76">
        <v>5</v>
      </c>
    </row>
    <row r="77" spans="1:5" x14ac:dyDescent="0.25">
      <c r="A77">
        <v>12</v>
      </c>
      <c r="B77" t="s">
        <v>44</v>
      </c>
      <c r="C77">
        <v>0</v>
      </c>
      <c r="D77" t="s">
        <v>125</v>
      </c>
      <c r="E77">
        <v>5</v>
      </c>
    </row>
    <row r="78" spans="1:5" x14ac:dyDescent="0.25">
      <c r="A78">
        <v>13</v>
      </c>
      <c r="B78" t="s">
        <v>11</v>
      </c>
      <c r="C78">
        <v>0</v>
      </c>
      <c r="D78" t="s">
        <v>125</v>
      </c>
      <c r="E78">
        <v>5</v>
      </c>
    </row>
    <row r="79" spans="1:5" x14ac:dyDescent="0.25">
      <c r="A79">
        <v>14</v>
      </c>
      <c r="B79" t="s">
        <v>45</v>
      </c>
      <c r="C79">
        <v>0</v>
      </c>
      <c r="D79" t="s">
        <v>125</v>
      </c>
      <c r="E79">
        <v>5</v>
      </c>
    </row>
    <row r="80" spans="1:5" x14ac:dyDescent="0.25">
      <c r="A80">
        <v>15</v>
      </c>
      <c r="B80" t="s">
        <v>46</v>
      </c>
      <c r="C80">
        <v>0</v>
      </c>
      <c r="D80" t="s">
        <v>125</v>
      </c>
      <c r="E80">
        <v>5</v>
      </c>
    </row>
    <row r="81" spans="1:5" x14ac:dyDescent="0.25">
      <c r="A81">
        <v>16</v>
      </c>
      <c r="B81" t="s">
        <v>47</v>
      </c>
      <c r="C81">
        <v>0</v>
      </c>
      <c r="D81" t="s">
        <v>125</v>
      </c>
      <c r="E81">
        <v>5</v>
      </c>
    </row>
    <row r="82" spans="1:5" x14ac:dyDescent="0.25">
      <c r="A82">
        <v>1</v>
      </c>
      <c r="B82" t="s">
        <v>36</v>
      </c>
      <c r="C82">
        <v>0</v>
      </c>
      <c r="D82" t="s">
        <v>41</v>
      </c>
      <c r="E82">
        <v>6</v>
      </c>
    </row>
    <row r="83" spans="1:5" x14ac:dyDescent="0.25">
      <c r="A83">
        <v>2</v>
      </c>
      <c r="B83" t="s">
        <v>37</v>
      </c>
      <c r="C83">
        <v>0</v>
      </c>
      <c r="D83" t="s">
        <v>41</v>
      </c>
      <c r="E83">
        <v>6</v>
      </c>
    </row>
    <row r="84" spans="1:5" x14ac:dyDescent="0.25">
      <c r="A84">
        <v>3</v>
      </c>
      <c r="B84" t="s">
        <v>38</v>
      </c>
      <c r="C84">
        <v>0</v>
      </c>
      <c r="D84" t="s">
        <v>41</v>
      </c>
      <c r="E84">
        <v>6</v>
      </c>
    </row>
    <row r="85" spans="1:5" x14ac:dyDescent="0.25">
      <c r="A85">
        <v>4</v>
      </c>
      <c r="B85" t="s">
        <v>39</v>
      </c>
      <c r="C85">
        <v>0</v>
      </c>
      <c r="D85" t="s">
        <v>41</v>
      </c>
      <c r="E85">
        <v>6</v>
      </c>
    </row>
    <row r="86" spans="1:5" x14ac:dyDescent="0.25">
      <c r="A86">
        <v>5</v>
      </c>
      <c r="B86" t="s">
        <v>40</v>
      </c>
      <c r="C86">
        <v>0</v>
      </c>
      <c r="D86" t="s">
        <v>41</v>
      </c>
      <c r="E86">
        <v>6</v>
      </c>
    </row>
    <row r="87" spans="1:5" x14ac:dyDescent="0.25">
      <c r="A87">
        <v>6</v>
      </c>
      <c r="B87" t="s">
        <v>48</v>
      </c>
      <c r="C87">
        <v>0</v>
      </c>
      <c r="D87" t="s">
        <v>41</v>
      </c>
      <c r="E87">
        <v>6</v>
      </c>
    </row>
    <row r="88" spans="1:5" x14ac:dyDescent="0.25">
      <c r="A88">
        <v>7</v>
      </c>
      <c r="B88" t="s">
        <v>124</v>
      </c>
      <c r="C88">
        <v>0</v>
      </c>
      <c r="D88" t="s">
        <v>41</v>
      </c>
      <c r="E88">
        <v>6</v>
      </c>
    </row>
    <row r="89" spans="1:5" x14ac:dyDescent="0.25">
      <c r="A89">
        <v>8</v>
      </c>
      <c r="B89" t="s">
        <v>4</v>
      </c>
      <c r="C89">
        <v>0</v>
      </c>
      <c r="D89" t="s">
        <v>41</v>
      </c>
      <c r="E89">
        <v>6</v>
      </c>
    </row>
    <row r="90" spans="1:5" x14ac:dyDescent="0.25">
      <c r="A90">
        <v>9</v>
      </c>
      <c r="B90" t="s">
        <v>41</v>
      </c>
      <c r="C90">
        <v>0</v>
      </c>
      <c r="D90" t="s">
        <v>41</v>
      </c>
      <c r="E90">
        <v>6</v>
      </c>
    </row>
    <row r="91" spans="1:5" x14ac:dyDescent="0.25">
      <c r="A91">
        <v>10</v>
      </c>
      <c r="B91" t="s">
        <v>42</v>
      </c>
      <c r="C91">
        <v>0</v>
      </c>
      <c r="D91" t="s">
        <v>41</v>
      </c>
      <c r="E91">
        <v>6</v>
      </c>
    </row>
    <row r="92" spans="1:5" x14ac:dyDescent="0.25">
      <c r="A92">
        <v>11</v>
      </c>
      <c r="B92" t="s">
        <v>43</v>
      </c>
      <c r="C92">
        <v>6</v>
      </c>
      <c r="D92" t="s">
        <v>41</v>
      </c>
      <c r="E92">
        <v>6</v>
      </c>
    </row>
    <row r="93" spans="1:5" x14ac:dyDescent="0.25">
      <c r="A93">
        <v>12</v>
      </c>
      <c r="B93" t="s">
        <v>44</v>
      </c>
      <c r="C93">
        <v>0</v>
      </c>
      <c r="D93" t="s">
        <v>41</v>
      </c>
      <c r="E93">
        <v>6</v>
      </c>
    </row>
    <row r="94" spans="1:5" x14ac:dyDescent="0.25">
      <c r="A94">
        <v>13</v>
      </c>
      <c r="B94" t="s">
        <v>11</v>
      </c>
      <c r="C94">
        <v>0</v>
      </c>
      <c r="D94" t="s">
        <v>41</v>
      </c>
      <c r="E94">
        <v>6</v>
      </c>
    </row>
    <row r="95" spans="1:5" x14ac:dyDescent="0.25">
      <c r="A95">
        <v>14</v>
      </c>
      <c r="B95" t="s">
        <v>45</v>
      </c>
      <c r="C95">
        <v>0</v>
      </c>
      <c r="D95" t="s">
        <v>41</v>
      </c>
      <c r="E95">
        <v>6</v>
      </c>
    </row>
    <row r="96" spans="1:5" x14ac:dyDescent="0.25">
      <c r="A96">
        <v>15</v>
      </c>
      <c r="B96" t="s">
        <v>46</v>
      </c>
      <c r="C96">
        <v>0</v>
      </c>
      <c r="D96" t="s">
        <v>41</v>
      </c>
      <c r="E96">
        <v>6</v>
      </c>
    </row>
    <row r="97" spans="1:5" x14ac:dyDescent="0.25">
      <c r="A97">
        <v>16</v>
      </c>
      <c r="B97" t="s">
        <v>47</v>
      </c>
      <c r="C97">
        <v>0</v>
      </c>
      <c r="D97" t="s">
        <v>41</v>
      </c>
      <c r="E97">
        <v>6</v>
      </c>
    </row>
    <row r="98" spans="1:5" x14ac:dyDescent="0.25">
      <c r="A98">
        <v>1</v>
      </c>
      <c r="B98" t="s">
        <v>36</v>
      </c>
      <c r="C98">
        <v>0</v>
      </c>
      <c r="D98" t="s">
        <v>4</v>
      </c>
      <c r="E98">
        <v>7</v>
      </c>
    </row>
    <row r="99" spans="1:5" x14ac:dyDescent="0.25">
      <c r="A99">
        <v>2</v>
      </c>
      <c r="B99" t="s">
        <v>37</v>
      </c>
      <c r="C99">
        <v>0</v>
      </c>
      <c r="D99" t="s">
        <v>4</v>
      </c>
      <c r="E99">
        <v>7</v>
      </c>
    </row>
    <row r="100" spans="1:5" x14ac:dyDescent="0.25">
      <c r="A100">
        <v>3</v>
      </c>
      <c r="B100" t="s">
        <v>38</v>
      </c>
      <c r="C100">
        <v>0</v>
      </c>
      <c r="D100" t="s">
        <v>4</v>
      </c>
      <c r="E100">
        <v>7</v>
      </c>
    </row>
    <row r="101" spans="1:5" x14ac:dyDescent="0.25">
      <c r="A101">
        <v>4</v>
      </c>
      <c r="B101" t="s">
        <v>39</v>
      </c>
      <c r="C101">
        <v>0</v>
      </c>
      <c r="D101" t="s">
        <v>4</v>
      </c>
      <c r="E101">
        <v>7</v>
      </c>
    </row>
    <row r="102" spans="1:5" x14ac:dyDescent="0.25">
      <c r="A102">
        <v>5</v>
      </c>
      <c r="B102" t="s">
        <v>40</v>
      </c>
      <c r="C102">
        <v>0</v>
      </c>
      <c r="D102" t="s">
        <v>4</v>
      </c>
      <c r="E102">
        <v>7</v>
      </c>
    </row>
    <row r="103" spans="1:5" x14ac:dyDescent="0.25">
      <c r="A103">
        <v>6</v>
      </c>
      <c r="B103" t="s">
        <v>48</v>
      </c>
      <c r="C103">
        <v>0</v>
      </c>
      <c r="D103" t="s">
        <v>4</v>
      </c>
      <c r="E103">
        <v>7</v>
      </c>
    </row>
    <row r="104" spans="1:5" x14ac:dyDescent="0.25">
      <c r="A104">
        <v>7</v>
      </c>
      <c r="B104" t="s">
        <v>124</v>
      </c>
      <c r="C104">
        <v>0</v>
      </c>
      <c r="D104" t="s">
        <v>4</v>
      </c>
      <c r="E104">
        <v>7</v>
      </c>
    </row>
    <row r="105" spans="1:5" x14ac:dyDescent="0.25">
      <c r="A105">
        <v>8</v>
      </c>
      <c r="B105" t="s">
        <v>4</v>
      </c>
      <c r="C105">
        <v>0</v>
      </c>
      <c r="D105" t="s">
        <v>4</v>
      </c>
      <c r="E105">
        <v>7</v>
      </c>
    </row>
    <row r="106" spans="1:5" x14ac:dyDescent="0.25">
      <c r="A106">
        <v>9</v>
      </c>
      <c r="B106" t="s">
        <v>41</v>
      </c>
      <c r="C106">
        <v>0</v>
      </c>
      <c r="D106" t="s">
        <v>4</v>
      </c>
      <c r="E106">
        <v>7</v>
      </c>
    </row>
    <row r="107" spans="1:5" x14ac:dyDescent="0.25">
      <c r="A107">
        <v>10</v>
      </c>
      <c r="B107" t="s">
        <v>42</v>
      </c>
      <c r="C107">
        <v>0</v>
      </c>
      <c r="D107" t="s">
        <v>4</v>
      </c>
      <c r="E107">
        <v>7</v>
      </c>
    </row>
    <row r="108" spans="1:5" x14ac:dyDescent="0.25">
      <c r="A108">
        <v>11</v>
      </c>
      <c r="B108" t="s">
        <v>43</v>
      </c>
      <c r="C108">
        <v>0</v>
      </c>
      <c r="D108" t="s">
        <v>4</v>
      </c>
      <c r="E108">
        <v>7</v>
      </c>
    </row>
    <row r="109" spans="1:5" x14ac:dyDescent="0.25">
      <c r="A109">
        <v>12</v>
      </c>
      <c r="B109" t="s">
        <v>44</v>
      </c>
      <c r="C109">
        <v>0</v>
      </c>
      <c r="D109" t="s">
        <v>4</v>
      </c>
      <c r="E109">
        <v>7</v>
      </c>
    </row>
    <row r="110" spans="1:5" x14ac:dyDescent="0.25">
      <c r="A110">
        <v>13</v>
      </c>
      <c r="B110" t="s">
        <v>11</v>
      </c>
      <c r="C110">
        <v>0</v>
      </c>
      <c r="D110" t="s">
        <v>4</v>
      </c>
      <c r="E110">
        <v>7</v>
      </c>
    </row>
    <row r="111" spans="1:5" x14ac:dyDescent="0.25">
      <c r="A111">
        <v>14</v>
      </c>
      <c r="B111" t="s">
        <v>45</v>
      </c>
      <c r="C111">
        <v>0</v>
      </c>
      <c r="D111" t="s">
        <v>4</v>
      </c>
      <c r="E111">
        <v>7</v>
      </c>
    </row>
    <row r="112" spans="1:5" x14ac:dyDescent="0.25">
      <c r="A112">
        <v>15</v>
      </c>
      <c r="B112" t="s">
        <v>46</v>
      </c>
      <c r="C112">
        <v>0</v>
      </c>
      <c r="D112" t="s">
        <v>4</v>
      </c>
      <c r="E112">
        <v>7</v>
      </c>
    </row>
    <row r="113" spans="1:5" x14ac:dyDescent="0.25">
      <c r="A113">
        <v>16</v>
      </c>
      <c r="B113" t="s">
        <v>47</v>
      </c>
      <c r="C113">
        <v>0</v>
      </c>
      <c r="D113" t="s">
        <v>4</v>
      </c>
      <c r="E113">
        <v>7</v>
      </c>
    </row>
    <row r="114" spans="1:5" x14ac:dyDescent="0.25">
      <c r="A114">
        <v>1</v>
      </c>
      <c r="B114" t="s">
        <v>36</v>
      </c>
      <c r="C114" s="2">
        <v>0</v>
      </c>
      <c r="D114" t="s">
        <v>44</v>
      </c>
      <c r="E114">
        <v>8</v>
      </c>
    </row>
    <row r="115" spans="1:5" x14ac:dyDescent="0.25">
      <c r="A115">
        <v>2</v>
      </c>
      <c r="B115" t="s">
        <v>37</v>
      </c>
      <c r="C115" s="2">
        <v>0</v>
      </c>
      <c r="D115" s="2" t="s">
        <v>44</v>
      </c>
      <c r="E115">
        <v>8</v>
      </c>
    </row>
    <row r="116" spans="1:5" x14ac:dyDescent="0.25">
      <c r="A116">
        <v>3</v>
      </c>
      <c r="B116" t="s">
        <v>38</v>
      </c>
      <c r="C116" s="2">
        <v>0</v>
      </c>
      <c r="D116" s="2" t="s">
        <v>44</v>
      </c>
      <c r="E116">
        <v>8</v>
      </c>
    </row>
    <row r="117" spans="1:5" x14ac:dyDescent="0.25">
      <c r="A117">
        <v>4</v>
      </c>
      <c r="B117" t="s">
        <v>39</v>
      </c>
      <c r="C117" s="2">
        <v>0</v>
      </c>
      <c r="D117" s="2" t="s">
        <v>44</v>
      </c>
      <c r="E117">
        <v>8</v>
      </c>
    </row>
    <row r="118" spans="1:5" x14ac:dyDescent="0.25">
      <c r="A118">
        <v>5</v>
      </c>
      <c r="B118" t="s">
        <v>40</v>
      </c>
      <c r="C118" s="2">
        <v>0</v>
      </c>
      <c r="D118" s="2" t="s">
        <v>44</v>
      </c>
      <c r="E118">
        <v>8</v>
      </c>
    </row>
    <row r="119" spans="1:5" x14ac:dyDescent="0.25">
      <c r="A119">
        <v>6</v>
      </c>
      <c r="B119" t="s">
        <v>48</v>
      </c>
      <c r="C119" s="2">
        <v>0</v>
      </c>
      <c r="D119" s="2" t="s">
        <v>44</v>
      </c>
      <c r="E119">
        <v>8</v>
      </c>
    </row>
    <row r="120" spans="1:5" x14ac:dyDescent="0.25">
      <c r="A120">
        <v>7</v>
      </c>
      <c r="B120" t="s">
        <v>124</v>
      </c>
      <c r="C120" s="2">
        <v>0</v>
      </c>
      <c r="D120" s="2" t="s">
        <v>44</v>
      </c>
      <c r="E120">
        <v>8</v>
      </c>
    </row>
    <row r="121" spans="1:5" x14ac:dyDescent="0.25">
      <c r="A121" s="2">
        <v>8</v>
      </c>
      <c r="B121" s="2" t="s">
        <v>4</v>
      </c>
      <c r="C121" s="2">
        <v>0</v>
      </c>
      <c r="D121" s="2" t="s">
        <v>44</v>
      </c>
      <c r="E121" s="2">
        <v>8</v>
      </c>
    </row>
    <row r="122" spans="1:5" x14ac:dyDescent="0.25">
      <c r="A122" s="2">
        <v>9</v>
      </c>
      <c r="B122" s="2" t="s">
        <v>41</v>
      </c>
      <c r="C122" s="2">
        <v>0</v>
      </c>
      <c r="D122" s="2" t="s">
        <v>44</v>
      </c>
      <c r="E122" s="2">
        <v>8</v>
      </c>
    </row>
    <row r="123" spans="1:5" x14ac:dyDescent="0.25">
      <c r="A123" s="2">
        <v>10</v>
      </c>
      <c r="B123" s="2" t="s">
        <v>42</v>
      </c>
      <c r="C123" s="2">
        <v>0</v>
      </c>
      <c r="D123" s="2" t="s">
        <v>44</v>
      </c>
      <c r="E123" s="2">
        <v>8</v>
      </c>
    </row>
    <row r="124" spans="1:5" x14ac:dyDescent="0.25">
      <c r="A124" s="2">
        <v>11</v>
      </c>
      <c r="B124" s="2" t="s">
        <v>43</v>
      </c>
      <c r="C124" s="2">
        <v>24</v>
      </c>
      <c r="D124" s="2" t="s">
        <v>44</v>
      </c>
      <c r="E124" s="2">
        <v>8</v>
      </c>
    </row>
    <row r="125" spans="1:5" x14ac:dyDescent="0.25">
      <c r="A125" s="2">
        <v>12</v>
      </c>
      <c r="B125" s="2" t="s">
        <v>44</v>
      </c>
      <c r="C125" s="2">
        <v>0</v>
      </c>
      <c r="D125" s="2" t="s">
        <v>44</v>
      </c>
      <c r="E125" s="2">
        <v>8</v>
      </c>
    </row>
    <row r="126" spans="1:5" x14ac:dyDescent="0.25">
      <c r="A126" s="2">
        <v>13</v>
      </c>
      <c r="B126" s="2" t="s">
        <v>11</v>
      </c>
      <c r="C126" s="2">
        <v>0</v>
      </c>
      <c r="D126" s="2" t="s">
        <v>44</v>
      </c>
      <c r="E126" s="2">
        <v>8</v>
      </c>
    </row>
    <row r="127" spans="1:5" x14ac:dyDescent="0.25">
      <c r="A127" s="2">
        <v>14</v>
      </c>
      <c r="B127" s="2" t="s">
        <v>45</v>
      </c>
      <c r="C127" s="2">
        <v>0</v>
      </c>
      <c r="D127" s="2" t="s">
        <v>44</v>
      </c>
      <c r="E127" s="2">
        <v>8</v>
      </c>
    </row>
    <row r="128" spans="1:5" x14ac:dyDescent="0.25">
      <c r="A128" s="2">
        <v>15</v>
      </c>
      <c r="B128" s="2" t="s">
        <v>46</v>
      </c>
      <c r="C128" s="2">
        <v>0</v>
      </c>
      <c r="D128" s="2" t="s">
        <v>44</v>
      </c>
      <c r="E128" s="2">
        <v>8</v>
      </c>
    </row>
    <row r="129" spans="1:5" x14ac:dyDescent="0.25">
      <c r="A129" s="2">
        <v>16</v>
      </c>
      <c r="B129" s="2" t="s">
        <v>47</v>
      </c>
      <c r="C129" s="2">
        <v>0</v>
      </c>
      <c r="D129" s="2" t="s">
        <v>44</v>
      </c>
      <c r="E129" s="2">
        <v>8</v>
      </c>
    </row>
    <row r="130" spans="1:5" x14ac:dyDescent="0.25">
      <c r="A130" s="2">
        <v>1</v>
      </c>
      <c r="B130" s="2" t="s">
        <v>36</v>
      </c>
      <c r="C130" s="2">
        <v>428</v>
      </c>
      <c r="D130" s="2" t="s">
        <v>90</v>
      </c>
      <c r="E130" s="2">
        <v>9</v>
      </c>
    </row>
    <row r="131" spans="1:5" x14ac:dyDescent="0.25">
      <c r="A131" s="2">
        <v>2</v>
      </c>
      <c r="B131" s="2" t="s">
        <v>37</v>
      </c>
      <c r="C131" s="2">
        <v>48</v>
      </c>
      <c r="D131" s="2" t="s">
        <v>90</v>
      </c>
      <c r="E131" s="2">
        <v>9</v>
      </c>
    </row>
    <row r="132" spans="1:5" x14ac:dyDescent="0.25">
      <c r="A132" s="2">
        <v>3</v>
      </c>
      <c r="B132" s="2" t="s">
        <v>38</v>
      </c>
      <c r="C132" s="2">
        <v>15</v>
      </c>
      <c r="D132" s="2" t="s">
        <v>90</v>
      </c>
      <c r="E132" s="2">
        <v>9</v>
      </c>
    </row>
    <row r="133" spans="1:5" x14ac:dyDescent="0.25">
      <c r="A133" s="2">
        <v>4</v>
      </c>
      <c r="B133" s="2" t="s">
        <v>39</v>
      </c>
      <c r="C133" s="2">
        <v>0</v>
      </c>
      <c r="D133" s="2" t="s">
        <v>90</v>
      </c>
      <c r="E133" s="2">
        <v>9</v>
      </c>
    </row>
    <row r="134" spans="1:5" x14ac:dyDescent="0.25">
      <c r="A134" s="2">
        <v>5</v>
      </c>
      <c r="B134" s="2" t="s">
        <v>40</v>
      </c>
      <c r="C134" s="2">
        <v>0</v>
      </c>
      <c r="D134" s="2" t="s">
        <v>90</v>
      </c>
      <c r="E134" s="2">
        <v>9</v>
      </c>
    </row>
    <row r="135" spans="1:5" x14ac:dyDescent="0.25">
      <c r="A135" s="2">
        <v>6</v>
      </c>
      <c r="B135" s="2" t="s">
        <v>48</v>
      </c>
      <c r="C135" s="2">
        <v>0</v>
      </c>
      <c r="D135" s="2" t="s">
        <v>90</v>
      </c>
      <c r="E135" s="2">
        <v>9</v>
      </c>
    </row>
    <row r="136" spans="1:5" x14ac:dyDescent="0.25">
      <c r="A136" s="2">
        <v>7</v>
      </c>
      <c r="B136" s="2" t="s">
        <v>124</v>
      </c>
      <c r="C136" s="2">
        <v>0</v>
      </c>
      <c r="D136" s="2" t="s">
        <v>90</v>
      </c>
      <c r="E136" s="2">
        <v>9</v>
      </c>
    </row>
    <row r="137" spans="1:5" x14ac:dyDescent="0.25">
      <c r="A137" s="2">
        <v>8</v>
      </c>
      <c r="B137" s="2" t="s">
        <v>4</v>
      </c>
      <c r="C137" s="2">
        <v>0</v>
      </c>
      <c r="D137" s="2" t="s">
        <v>90</v>
      </c>
      <c r="E137" s="2">
        <v>9</v>
      </c>
    </row>
    <row r="138" spans="1:5" x14ac:dyDescent="0.25">
      <c r="A138" s="2">
        <v>9</v>
      </c>
      <c r="B138" s="2" t="s">
        <v>41</v>
      </c>
      <c r="C138" s="2">
        <v>0</v>
      </c>
      <c r="D138" s="2" t="s">
        <v>90</v>
      </c>
      <c r="E138" s="2">
        <v>9</v>
      </c>
    </row>
    <row r="139" spans="1:5" x14ac:dyDescent="0.25">
      <c r="A139" s="2">
        <v>10</v>
      </c>
      <c r="B139" s="2" t="s">
        <v>42</v>
      </c>
      <c r="C139" s="2">
        <v>0</v>
      </c>
      <c r="D139" s="2" t="s">
        <v>90</v>
      </c>
      <c r="E139" s="2">
        <v>9</v>
      </c>
    </row>
    <row r="140" spans="1:5" x14ac:dyDescent="0.25">
      <c r="A140" s="2">
        <v>11</v>
      </c>
      <c r="B140" s="2" t="s">
        <v>43</v>
      </c>
      <c r="C140" s="2">
        <v>132</v>
      </c>
      <c r="D140" s="2" t="s">
        <v>90</v>
      </c>
      <c r="E140" s="2">
        <v>9</v>
      </c>
    </row>
    <row r="141" spans="1:5" x14ac:dyDescent="0.25">
      <c r="A141" s="2">
        <v>12</v>
      </c>
      <c r="B141" s="2" t="s">
        <v>44</v>
      </c>
      <c r="C141" s="2">
        <v>0</v>
      </c>
      <c r="D141" s="2" t="s">
        <v>90</v>
      </c>
      <c r="E141" s="2">
        <v>9</v>
      </c>
    </row>
    <row r="142" spans="1:5" x14ac:dyDescent="0.25">
      <c r="A142" s="2">
        <v>13</v>
      </c>
      <c r="B142" s="2" t="s">
        <v>11</v>
      </c>
      <c r="C142" s="2">
        <v>0</v>
      </c>
      <c r="D142" s="2" t="s">
        <v>90</v>
      </c>
      <c r="E142" s="2">
        <v>9</v>
      </c>
    </row>
    <row r="143" spans="1:5" x14ac:dyDescent="0.25">
      <c r="A143" s="2">
        <v>14</v>
      </c>
      <c r="B143" s="2" t="s">
        <v>45</v>
      </c>
      <c r="C143" s="2">
        <v>0</v>
      </c>
      <c r="D143" s="2" t="s">
        <v>90</v>
      </c>
      <c r="E143" s="2">
        <v>9</v>
      </c>
    </row>
    <row r="144" spans="1:5" x14ac:dyDescent="0.25">
      <c r="A144" s="2">
        <v>15</v>
      </c>
      <c r="B144" s="2" t="s">
        <v>46</v>
      </c>
      <c r="C144" s="2">
        <v>0</v>
      </c>
      <c r="D144" s="2" t="s">
        <v>90</v>
      </c>
      <c r="E144" s="2">
        <v>9</v>
      </c>
    </row>
    <row r="145" spans="1:5" x14ac:dyDescent="0.25">
      <c r="A145" s="2">
        <v>16</v>
      </c>
      <c r="B145" s="2" t="s">
        <v>47</v>
      </c>
      <c r="C145" s="2">
        <v>0</v>
      </c>
      <c r="D145" s="2" t="s">
        <v>90</v>
      </c>
      <c r="E145" s="2">
        <v>9</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4"/>
  <sheetViews>
    <sheetView workbookViewId="0"/>
  </sheetViews>
  <sheetFormatPr defaultRowHeight="15" x14ac:dyDescent="0.25"/>
  <cols>
    <col min="1" max="1" width="5.28515625" bestFit="1" customWidth="1"/>
    <col min="2" max="2" width="8.5703125" bestFit="1" customWidth="1"/>
    <col min="3" max="3" width="38.7109375" bestFit="1" customWidth="1"/>
    <col min="4" max="4" width="18.7109375" bestFit="1" customWidth="1"/>
  </cols>
  <sheetData>
    <row r="1" spans="1:4" x14ac:dyDescent="0.25">
      <c r="A1" t="s">
        <v>103</v>
      </c>
      <c r="B1" t="s">
        <v>108</v>
      </c>
      <c r="C1" t="s">
        <v>2</v>
      </c>
      <c r="D1" t="s">
        <v>118</v>
      </c>
    </row>
    <row r="2" spans="1:4" x14ac:dyDescent="0.25">
      <c r="A2">
        <v>1</v>
      </c>
      <c r="B2">
        <v>1</v>
      </c>
      <c r="C2" t="s">
        <v>92</v>
      </c>
      <c r="D2" t="s">
        <v>3</v>
      </c>
    </row>
    <row r="3" spans="1:4" x14ac:dyDescent="0.25">
      <c r="A3">
        <v>2</v>
      </c>
      <c r="B3">
        <v>2</v>
      </c>
      <c r="C3" t="s">
        <v>92</v>
      </c>
      <c r="D3" t="s">
        <v>93</v>
      </c>
    </row>
    <row r="4" spans="1:4" x14ac:dyDescent="0.25">
      <c r="A4">
        <v>3</v>
      </c>
      <c r="B4">
        <v>0</v>
      </c>
      <c r="C4" t="s">
        <v>92</v>
      </c>
      <c r="D4" t="s">
        <v>94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C12"/>
  <sheetViews>
    <sheetView workbookViewId="0"/>
  </sheetViews>
  <sheetFormatPr defaultRowHeight="15" x14ac:dyDescent="0.25"/>
  <cols>
    <col min="1" max="1" width="5.28515625" bestFit="1" customWidth="1"/>
    <col min="2" max="2" width="19.42578125" bestFit="1" customWidth="1"/>
    <col min="3" max="3" width="8.5703125" bestFit="1" customWidth="1"/>
  </cols>
  <sheetData>
    <row r="1" spans="1:3" x14ac:dyDescent="0.25">
      <c r="A1" t="s">
        <v>103</v>
      </c>
      <c r="B1" t="s">
        <v>140</v>
      </c>
      <c r="C1" t="s">
        <v>108</v>
      </c>
    </row>
    <row r="2" spans="1:3" x14ac:dyDescent="0.25">
      <c r="A2">
        <v>1</v>
      </c>
      <c r="B2" t="s">
        <v>13</v>
      </c>
      <c r="C2">
        <v>243</v>
      </c>
    </row>
    <row r="3" spans="1:3" x14ac:dyDescent="0.25">
      <c r="A3">
        <v>2</v>
      </c>
      <c r="B3" t="s">
        <v>14</v>
      </c>
      <c r="C3">
        <v>52</v>
      </c>
    </row>
    <row r="4" spans="1:3" x14ac:dyDescent="0.25">
      <c r="A4">
        <v>3</v>
      </c>
      <c r="B4" t="s">
        <v>15</v>
      </c>
      <c r="C4">
        <v>26</v>
      </c>
    </row>
    <row r="5" spans="1:3" x14ac:dyDescent="0.25">
      <c r="A5">
        <v>4</v>
      </c>
      <c r="B5" t="s">
        <v>87</v>
      </c>
      <c r="C5">
        <v>97</v>
      </c>
    </row>
    <row r="6" spans="1:3" x14ac:dyDescent="0.25">
      <c r="A6">
        <v>5</v>
      </c>
      <c r="B6" t="s">
        <v>88</v>
      </c>
      <c r="C6">
        <v>0</v>
      </c>
    </row>
    <row r="7" spans="1:3" x14ac:dyDescent="0.25">
      <c r="A7">
        <v>6</v>
      </c>
      <c r="B7" t="s">
        <v>141</v>
      </c>
      <c r="C7">
        <v>0</v>
      </c>
    </row>
    <row r="8" spans="1:3" x14ac:dyDescent="0.25">
      <c r="A8">
        <v>7</v>
      </c>
      <c r="B8" t="s">
        <v>16</v>
      </c>
      <c r="C8">
        <v>0</v>
      </c>
    </row>
    <row r="9" spans="1:3" x14ac:dyDescent="0.25">
      <c r="A9">
        <v>8</v>
      </c>
      <c r="B9" t="s">
        <v>17</v>
      </c>
      <c r="C9">
        <v>0</v>
      </c>
    </row>
    <row r="10" spans="1:3" x14ac:dyDescent="0.25">
      <c r="A10">
        <v>9</v>
      </c>
      <c r="B10" t="s">
        <v>18</v>
      </c>
      <c r="C10">
        <v>0</v>
      </c>
    </row>
    <row r="11" spans="1:3" x14ac:dyDescent="0.25">
      <c r="A11">
        <v>10</v>
      </c>
      <c r="B11" t="s">
        <v>19</v>
      </c>
      <c r="C11">
        <v>0</v>
      </c>
    </row>
    <row r="12" spans="1:3" x14ac:dyDescent="0.25">
      <c r="A12">
        <v>11</v>
      </c>
      <c r="B12" t="s">
        <v>89</v>
      </c>
      <c r="C12">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4"/>
  <sheetViews>
    <sheetView workbookViewId="0"/>
  </sheetViews>
  <sheetFormatPr defaultRowHeight="15" x14ac:dyDescent="0.25"/>
  <cols>
    <col min="1" max="1" width="5.28515625" bestFit="1" customWidth="1"/>
    <col min="2" max="2" width="14.5703125" bestFit="1" customWidth="1"/>
    <col min="3" max="3" width="10.5703125" bestFit="1" customWidth="1"/>
    <col min="4" max="4" width="10.140625" bestFit="1" customWidth="1"/>
  </cols>
  <sheetData>
    <row r="1" spans="1:4" x14ac:dyDescent="0.25">
      <c r="A1" t="s">
        <v>103</v>
      </c>
      <c r="B1" t="s">
        <v>136</v>
      </c>
      <c r="C1" t="s">
        <v>32</v>
      </c>
      <c r="D1" t="s">
        <v>137</v>
      </c>
    </row>
    <row r="2" spans="1:4" x14ac:dyDescent="0.25">
      <c r="A2">
        <v>1</v>
      </c>
      <c r="B2" t="s">
        <v>138</v>
      </c>
      <c r="C2">
        <v>0</v>
      </c>
      <c r="D2">
        <v>0</v>
      </c>
    </row>
    <row r="3" spans="1:4" x14ac:dyDescent="0.25">
      <c r="A3">
        <v>2</v>
      </c>
      <c r="B3" t="s">
        <v>139</v>
      </c>
      <c r="C3">
        <v>0</v>
      </c>
      <c r="D3">
        <v>0</v>
      </c>
    </row>
    <row r="4" spans="1:4" x14ac:dyDescent="0.25">
      <c r="A4">
        <v>3</v>
      </c>
      <c r="B4" t="s">
        <v>22</v>
      </c>
      <c r="C4">
        <v>0</v>
      </c>
      <c r="D4">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G37"/>
  <sheetViews>
    <sheetView workbookViewId="0">
      <selection activeCell="G19" sqref="G19"/>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103</v>
      </c>
      <c r="B1" t="s">
        <v>104</v>
      </c>
      <c r="C1" t="s">
        <v>105</v>
      </c>
      <c r="D1" t="s">
        <v>106</v>
      </c>
      <c r="E1" t="s">
        <v>107</v>
      </c>
      <c r="F1" t="s">
        <v>108</v>
      </c>
      <c r="G1" t="s">
        <v>109</v>
      </c>
    </row>
    <row r="2" spans="1:7" x14ac:dyDescent="0.25">
      <c r="A2">
        <v>1</v>
      </c>
      <c r="B2" t="s">
        <v>132</v>
      </c>
      <c r="C2" t="s">
        <v>33</v>
      </c>
      <c r="D2" t="s">
        <v>32</v>
      </c>
      <c r="E2">
        <v>1</v>
      </c>
      <c r="F2">
        <v>36</v>
      </c>
      <c r="G2">
        <v>1</v>
      </c>
    </row>
    <row r="3" spans="1:7" x14ac:dyDescent="0.25">
      <c r="A3">
        <v>2</v>
      </c>
      <c r="B3" t="s">
        <v>131</v>
      </c>
      <c r="C3" t="s">
        <v>33</v>
      </c>
      <c r="D3" t="s">
        <v>32</v>
      </c>
      <c r="E3">
        <v>1</v>
      </c>
      <c r="F3">
        <v>13</v>
      </c>
      <c r="G3">
        <v>1</v>
      </c>
    </row>
    <row r="4" spans="1:7" x14ac:dyDescent="0.25">
      <c r="A4">
        <v>3</v>
      </c>
      <c r="B4" t="s">
        <v>147</v>
      </c>
      <c r="C4" t="s">
        <v>33</v>
      </c>
      <c r="D4" t="s">
        <v>32</v>
      </c>
      <c r="E4">
        <v>1</v>
      </c>
      <c r="F4">
        <v>2</v>
      </c>
      <c r="G4">
        <v>1</v>
      </c>
    </row>
    <row r="5" spans="1:7" x14ac:dyDescent="0.25">
      <c r="A5">
        <v>4</v>
      </c>
      <c r="B5" t="s">
        <v>157</v>
      </c>
      <c r="C5" t="s">
        <v>33</v>
      </c>
      <c r="D5" t="s">
        <v>32</v>
      </c>
      <c r="E5">
        <v>1</v>
      </c>
      <c r="F5">
        <v>2</v>
      </c>
      <c r="G5">
        <v>1</v>
      </c>
    </row>
    <row r="6" spans="1:7" x14ac:dyDescent="0.25">
      <c r="A6">
        <v>5</v>
      </c>
      <c r="B6" t="s">
        <v>158</v>
      </c>
      <c r="C6" t="s">
        <v>33</v>
      </c>
      <c r="D6" t="s">
        <v>32</v>
      </c>
      <c r="E6">
        <v>1</v>
      </c>
      <c r="F6">
        <v>2</v>
      </c>
      <c r="G6">
        <v>1</v>
      </c>
    </row>
    <row r="7" spans="1:7" x14ac:dyDescent="0.25">
      <c r="A7">
        <v>6</v>
      </c>
      <c r="B7" t="s">
        <v>110</v>
      </c>
      <c r="C7" t="s">
        <v>33</v>
      </c>
      <c r="D7" t="s">
        <v>32</v>
      </c>
      <c r="E7">
        <v>1</v>
      </c>
      <c r="F7">
        <v>31</v>
      </c>
      <c r="G7">
        <v>1</v>
      </c>
    </row>
    <row r="8" spans="1:7" x14ac:dyDescent="0.25">
      <c r="A8">
        <v>1</v>
      </c>
      <c r="B8" t="s">
        <v>132</v>
      </c>
      <c r="C8" t="s">
        <v>33</v>
      </c>
      <c r="D8" t="s">
        <v>10</v>
      </c>
      <c r="E8">
        <v>2</v>
      </c>
      <c r="F8">
        <v>123</v>
      </c>
      <c r="G8">
        <v>1</v>
      </c>
    </row>
    <row r="9" spans="1:7" x14ac:dyDescent="0.25">
      <c r="A9">
        <v>2</v>
      </c>
      <c r="B9" t="s">
        <v>131</v>
      </c>
      <c r="C9" t="s">
        <v>33</v>
      </c>
      <c r="D9" t="s">
        <v>10</v>
      </c>
      <c r="E9">
        <v>2</v>
      </c>
      <c r="F9">
        <v>16</v>
      </c>
      <c r="G9">
        <v>1</v>
      </c>
    </row>
    <row r="10" spans="1:7" x14ac:dyDescent="0.25">
      <c r="A10">
        <v>3</v>
      </c>
      <c r="B10" t="s">
        <v>147</v>
      </c>
      <c r="C10" t="s">
        <v>33</v>
      </c>
      <c r="D10" t="s">
        <v>10</v>
      </c>
      <c r="E10">
        <v>2</v>
      </c>
      <c r="F10">
        <v>2</v>
      </c>
      <c r="G10">
        <v>1</v>
      </c>
    </row>
    <row r="11" spans="1:7" x14ac:dyDescent="0.25">
      <c r="A11">
        <v>4</v>
      </c>
      <c r="B11" t="s">
        <v>157</v>
      </c>
      <c r="C11" t="s">
        <v>33</v>
      </c>
      <c r="D11" t="s">
        <v>10</v>
      </c>
      <c r="E11">
        <v>2</v>
      </c>
      <c r="F11">
        <v>3</v>
      </c>
      <c r="G11">
        <v>1</v>
      </c>
    </row>
    <row r="12" spans="1:7" x14ac:dyDescent="0.25">
      <c r="A12">
        <v>5</v>
      </c>
      <c r="B12" t="s">
        <v>158</v>
      </c>
      <c r="C12" t="s">
        <v>33</v>
      </c>
      <c r="D12" t="s">
        <v>10</v>
      </c>
      <c r="E12">
        <v>2</v>
      </c>
      <c r="F12">
        <v>7</v>
      </c>
      <c r="G12">
        <v>1</v>
      </c>
    </row>
    <row r="13" spans="1:7" x14ac:dyDescent="0.25">
      <c r="A13">
        <v>6</v>
      </c>
      <c r="B13" t="s">
        <v>110</v>
      </c>
      <c r="C13" t="s">
        <v>33</v>
      </c>
      <c r="D13" t="s">
        <v>10</v>
      </c>
      <c r="E13">
        <v>2</v>
      </c>
      <c r="F13">
        <v>34</v>
      </c>
      <c r="G13">
        <v>1</v>
      </c>
    </row>
    <row r="14" spans="1:7" x14ac:dyDescent="0.25">
      <c r="A14">
        <v>1</v>
      </c>
      <c r="B14" t="s">
        <v>132</v>
      </c>
      <c r="C14" t="s">
        <v>58</v>
      </c>
      <c r="D14" t="s">
        <v>32</v>
      </c>
      <c r="E14">
        <v>1</v>
      </c>
      <c r="F14">
        <v>56</v>
      </c>
      <c r="G14">
        <v>2</v>
      </c>
    </row>
    <row r="15" spans="1:7" x14ac:dyDescent="0.25">
      <c r="A15">
        <v>2</v>
      </c>
      <c r="B15" t="s">
        <v>131</v>
      </c>
      <c r="C15" s="2" t="s">
        <v>58</v>
      </c>
      <c r="D15" t="s">
        <v>32</v>
      </c>
      <c r="E15">
        <v>1</v>
      </c>
      <c r="F15" s="2">
        <v>22</v>
      </c>
      <c r="G15">
        <v>2</v>
      </c>
    </row>
    <row r="16" spans="1:7" x14ac:dyDescent="0.25">
      <c r="A16">
        <v>3</v>
      </c>
      <c r="B16" t="s">
        <v>147</v>
      </c>
      <c r="C16" s="2" t="s">
        <v>58</v>
      </c>
      <c r="D16" t="s">
        <v>32</v>
      </c>
      <c r="E16">
        <v>1</v>
      </c>
      <c r="F16" s="2">
        <v>3</v>
      </c>
      <c r="G16">
        <v>2</v>
      </c>
    </row>
    <row r="17" spans="1:7" x14ac:dyDescent="0.25">
      <c r="A17">
        <v>4</v>
      </c>
      <c r="B17" t="s">
        <v>157</v>
      </c>
      <c r="C17" s="2" t="s">
        <v>58</v>
      </c>
      <c r="D17" t="s">
        <v>32</v>
      </c>
      <c r="E17">
        <v>1</v>
      </c>
      <c r="F17" s="2">
        <v>2</v>
      </c>
      <c r="G17">
        <v>2</v>
      </c>
    </row>
    <row r="18" spans="1:7" x14ac:dyDescent="0.25">
      <c r="A18">
        <v>5</v>
      </c>
      <c r="B18" t="s">
        <v>158</v>
      </c>
      <c r="C18" s="2" t="s">
        <v>58</v>
      </c>
      <c r="D18" t="s">
        <v>32</v>
      </c>
      <c r="E18">
        <v>1</v>
      </c>
      <c r="F18" s="2">
        <v>3</v>
      </c>
      <c r="G18">
        <v>2</v>
      </c>
    </row>
    <row r="19" spans="1:7" x14ac:dyDescent="0.25">
      <c r="A19">
        <v>6</v>
      </c>
      <c r="B19" t="s">
        <v>110</v>
      </c>
      <c r="C19" s="2" t="s">
        <v>58</v>
      </c>
      <c r="D19" t="s">
        <v>32</v>
      </c>
      <c r="E19">
        <v>1</v>
      </c>
      <c r="F19" s="2">
        <v>39</v>
      </c>
      <c r="G19">
        <v>2</v>
      </c>
    </row>
    <row r="20" spans="1:7" x14ac:dyDescent="0.25">
      <c r="A20">
        <v>1</v>
      </c>
      <c r="B20" t="s">
        <v>132</v>
      </c>
      <c r="C20" s="2" t="s">
        <v>58</v>
      </c>
      <c r="D20" t="s">
        <v>10</v>
      </c>
      <c r="E20">
        <v>2</v>
      </c>
      <c r="F20" s="2">
        <v>169</v>
      </c>
      <c r="G20">
        <v>2</v>
      </c>
    </row>
    <row r="21" spans="1:7" x14ac:dyDescent="0.25">
      <c r="A21">
        <v>2</v>
      </c>
      <c r="B21" t="s">
        <v>131</v>
      </c>
      <c r="C21" s="2" t="s">
        <v>58</v>
      </c>
      <c r="D21" t="s">
        <v>10</v>
      </c>
      <c r="E21">
        <v>2</v>
      </c>
      <c r="F21" s="2">
        <v>28</v>
      </c>
      <c r="G21">
        <v>2</v>
      </c>
    </row>
    <row r="22" spans="1:7" x14ac:dyDescent="0.25">
      <c r="A22">
        <v>3</v>
      </c>
      <c r="B22" t="s">
        <v>147</v>
      </c>
      <c r="C22" s="2" t="s">
        <v>58</v>
      </c>
      <c r="D22" t="s">
        <v>10</v>
      </c>
      <c r="E22">
        <v>2</v>
      </c>
      <c r="F22" s="2">
        <v>8</v>
      </c>
      <c r="G22">
        <v>2</v>
      </c>
    </row>
    <row r="23" spans="1:7" x14ac:dyDescent="0.25">
      <c r="A23">
        <v>4</v>
      </c>
      <c r="B23" t="s">
        <v>157</v>
      </c>
      <c r="C23" s="2" t="s">
        <v>58</v>
      </c>
      <c r="D23" t="s">
        <v>10</v>
      </c>
      <c r="E23">
        <v>2</v>
      </c>
      <c r="F23" s="2">
        <v>3</v>
      </c>
      <c r="G23">
        <v>2</v>
      </c>
    </row>
    <row r="24" spans="1:7" x14ac:dyDescent="0.25">
      <c r="A24">
        <v>5</v>
      </c>
      <c r="B24" t="s">
        <v>158</v>
      </c>
      <c r="C24" s="2" t="s">
        <v>58</v>
      </c>
      <c r="D24" t="s">
        <v>10</v>
      </c>
      <c r="E24">
        <v>2</v>
      </c>
      <c r="F24" s="2">
        <v>8</v>
      </c>
      <c r="G24">
        <v>2</v>
      </c>
    </row>
    <row r="25" spans="1:7" x14ac:dyDescent="0.25">
      <c r="A25">
        <v>6</v>
      </c>
      <c r="B25" t="s">
        <v>110</v>
      </c>
      <c r="C25" s="2" t="s">
        <v>58</v>
      </c>
      <c r="D25" t="s">
        <v>10</v>
      </c>
      <c r="E25">
        <v>2</v>
      </c>
      <c r="F25" s="2">
        <v>43</v>
      </c>
      <c r="G25">
        <v>2</v>
      </c>
    </row>
    <row r="26" spans="1:7" x14ac:dyDescent="0.25">
      <c r="A26">
        <v>1</v>
      </c>
      <c r="B26" t="s">
        <v>132</v>
      </c>
      <c r="C26" t="s">
        <v>111</v>
      </c>
      <c r="D26" t="s">
        <v>32</v>
      </c>
      <c r="E26">
        <v>1</v>
      </c>
      <c r="F26">
        <v>4</v>
      </c>
      <c r="G26">
        <v>3</v>
      </c>
    </row>
    <row r="27" spans="1:7" x14ac:dyDescent="0.25">
      <c r="A27">
        <v>2</v>
      </c>
      <c r="B27" t="s">
        <v>131</v>
      </c>
      <c r="C27" t="s">
        <v>111</v>
      </c>
      <c r="D27" t="s">
        <v>32</v>
      </c>
      <c r="E27">
        <v>1</v>
      </c>
      <c r="F27">
        <v>1</v>
      </c>
      <c r="G27">
        <v>3</v>
      </c>
    </row>
    <row r="28" spans="1:7" x14ac:dyDescent="0.25">
      <c r="A28">
        <v>3</v>
      </c>
      <c r="B28" t="s">
        <v>147</v>
      </c>
      <c r="C28" t="s">
        <v>111</v>
      </c>
      <c r="D28" t="s">
        <v>32</v>
      </c>
      <c r="E28">
        <v>1</v>
      </c>
      <c r="F28">
        <v>0</v>
      </c>
      <c r="G28">
        <v>3</v>
      </c>
    </row>
    <row r="29" spans="1:7" x14ac:dyDescent="0.25">
      <c r="A29">
        <v>4</v>
      </c>
      <c r="B29" t="s">
        <v>157</v>
      </c>
      <c r="C29" t="s">
        <v>111</v>
      </c>
      <c r="D29" t="s">
        <v>32</v>
      </c>
      <c r="E29">
        <v>1</v>
      </c>
      <c r="F29">
        <v>0</v>
      </c>
      <c r="G29">
        <v>3</v>
      </c>
    </row>
    <row r="30" spans="1:7" x14ac:dyDescent="0.25">
      <c r="A30">
        <v>5</v>
      </c>
      <c r="B30" t="s">
        <v>158</v>
      </c>
      <c r="C30" t="s">
        <v>111</v>
      </c>
      <c r="D30" t="s">
        <v>32</v>
      </c>
      <c r="E30">
        <v>1</v>
      </c>
      <c r="F30">
        <v>0</v>
      </c>
      <c r="G30">
        <v>3</v>
      </c>
    </row>
    <row r="31" spans="1:7" x14ac:dyDescent="0.25">
      <c r="A31">
        <v>6</v>
      </c>
      <c r="B31" t="s">
        <v>110</v>
      </c>
      <c r="C31" t="s">
        <v>111</v>
      </c>
      <c r="D31" t="s">
        <v>32</v>
      </c>
      <c r="E31">
        <v>1</v>
      </c>
      <c r="F31">
        <v>0</v>
      </c>
      <c r="G31">
        <v>3</v>
      </c>
    </row>
    <row r="32" spans="1:7" x14ac:dyDescent="0.25">
      <c r="A32">
        <v>1</v>
      </c>
      <c r="B32" t="s">
        <v>132</v>
      </c>
      <c r="C32" t="s">
        <v>111</v>
      </c>
      <c r="D32" t="s">
        <v>10</v>
      </c>
      <c r="E32">
        <v>2</v>
      </c>
      <c r="F32">
        <v>14</v>
      </c>
      <c r="G32">
        <v>3</v>
      </c>
    </row>
    <row r="33" spans="1:7" x14ac:dyDescent="0.25">
      <c r="A33">
        <v>2</v>
      </c>
      <c r="B33" t="s">
        <v>131</v>
      </c>
      <c r="C33" t="s">
        <v>111</v>
      </c>
      <c r="D33" t="s">
        <v>10</v>
      </c>
      <c r="E33">
        <v>2</v>
      </c>
      <c r="F33">
        <v>1</v>
      </c>
      <c r="G33">
        <v>3</v>
      </c>
    </row>
    <row r="34" spans="1:7" x14ac:dyDescent="0.25">
      <c r="A34">
        <v>3</v>
      </c>
      <c r="B34" t="s">
        <v>147</v>
      </c>
      <c r="C34" t="s">
        <v>111</v>
      </c>
      <c r="D34" t="s">
        <v>10</v>
      </c>
      <c r="E34">
        <v>2</v>
      </c>
      <c r="F34">
        <v>0</v>
      </c>
      <c r="G34">
        <v>3</v>
      </c>
    </row>
    <row r="35" spans="1:7" x14ac:dyDescent="0.25">
      <c r="A35">
        <v>4</v>
      </c>
      <c r="B35" t="s">
        <v>157</v>
      </c>
      <c r="C35" t="s">
        <v>111</v>
      </c>
      <c r="D35" t="s">
        <v>10</v>
      </c>
      <c r="E35">
        <v>2</v>
      </c>
      <c r="F35">
        <v>0</v>
      </c>
      <c r="G35">
        <v>3</v>
      </c>
    </row>
    <row r="36" spans="1:7" x14ac:dyDescent="0.25">
      <c r="A36">
        <v>5</v>
      </c>
      <c r="B36" t="s">
        <v>158</v>
      </c>
      <c r="C36" t="s">
        <v>111</v>
      </c>
      <c r="D36" t="s">
        <v>10</v>
      </c>
      <c r="E36">
        <v>2</v>
      </c>
      <c r="F36">
        <v>0</v>
      </c>
      <c r="G36">
        <v>3</v>
      </c>
    </row>
    <row r="37" spans="1:7" x14ac:dyDescent="0.25">
      <c r="A37">
        <v>6</v>
      </c>
      <c r="B37" t="s">
        <v>110</v>
      </c>
      <c r="C37" t="s">
        <v>111</v>
      </c>
      <c r="D37" t="s">
        <v>10</v>
      </c>
      <c r="E37">
        <v>2</v>
      </c>
      <c r="F37">
        <v>0</v>
      </c>
      <c r="G37">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G37"/>
  <sheetViews>
    <sheetView workbookViewId="0">
      <selection activeCell="E33" sqref="E33"/>
    </sheetView>
  </sheetViews>
  <sheetFormatPr defaultRowHeight="15" x14ac:dyDescent="0.25"/>
  <cols>
    <col min="1" max="1" width="5.28515625" bestFit="1" customWidth="1"/>
    <col min="2" max="2" width="19" bestFit="1" customWidth="1"/>
    <col min="3" max="3" width="14.5703125" bestFit="1" customWidth="1"/>
    <col min="4" max="4" width="8.140625" bestFit="1" customWidth="1"/>
    <col min="6" max="6" width="8.5703125" bestFit="1" customWidth="1"/>
    <col min="7" max="7" width="11.28515625" bestFit="1" customWidth="1"/>
  </cols>
  <sheetData>
    <row r="1" spans="1:7" x14ac:dyDescent="0.25">
      <c r="A1" t="s">
        <v>103</v>
      </c>
      <c r="B1" t="s">
        <v>104</v>
      </c>
      <c r="C1" t="s">
        <v>105</v>
      </c>
      <c r="D1" t="s">
        <v>106</v>
      </c>
      <c r="E1" t="s">
        <v>107</v>
      </c>
      <c r="F1" t="s">
        <v>108</v>
      </c>
      <c r="G1" t="s">
        <v>109</v>
      </c>
    </row>
    <row r="2" spans="1:7" x14ac:dyDescent="0.25">
      <c r="A2">
        <v>1</v>
      </c>
      <c r="B2" t="s">
        <v>132</v>
      </c>
      <c r="C2" t="s">
        <v>33</v>
      </c>
      <c r="D2" t="s">
        <v>32</v>
      </c>
      <c r="E2">
        <v>1</v>
      </c>
      <c r="F2">
        <v>92</v>
      </c>
      <c r="G2">
        <v>1</v>
      </c>
    </row>
    <row r="3" spans="1:7" x14ac:dyDescent="0.25">
      <c r="A3">
        <v>2</v>
      </c>
      <c r="B3" t="s">
        <v>131</v>
      </c>
      <c r="C3" t="s">
        <v>33</v>
      </c>
      <c r="D3" t="s">
        <v>32</v>
      </c>
      <c r="E3">
        <v>1</v>
      </c>
      <c r="F3">
        <v>25</v>
      </c>
      <c r="G3">
        <v>1</v>
      </c>
    </row>
    <row r="4" spans="1:7" x14ac:dyDescent="0.25">
      <c r="A4">
        <v>3</v>
      </c>
      <c r="B4" t="s">
        <v>147</v>
      </c>
      <c r="C4" t="s">
        <v>33</v>
      </c>
      <c r="D4" t="s">
        <v>32</v>
      </c>
      <c r="E4">
        <v>1</v>
      </c>
      <c r="F4">
        <v>3</v>
      </c>
      <c r="G4">
        <v>1</v>
      </c>
    </row>
    <row r="5" spans="1:7" x14ac:dyDescent="0.25">
      <c r="A5">
        <v>4</v>
      </c>
      <c r="B5" t="s">
        <v>157</v>
      </c>
      <c r="C5" t="s">
        <v>33</v>
      </c>
      <c r="D5" t="s">
        <v>32</v>
      </c>
      <c r="E5">
        <v>1</v>
      </c>
      <c r="F5">
        <v>4</v>
      </c>
      <c r="G5">
        <v>1</v>
      </c>
    </row>
    <row r="6" spans="1:7" x14ac:dyDescent="0.25">
      <c r="A6">
        <v>5</v>
      </c>
      <c r="B6" t="s">
        <v>158</v>
      </c>
      <c r="C6" t="s">
        <v>33</v>
      </c>
      <c r="D6" t="s">
        <v>32</v>
      </c>
      <c r="E6">
        <v>1</v>
      </c>
      <c r="F6">
        <v>4</v>
      </c>
      <c r="G6">
        <v>1</v>
      </c>
    </row>
    <row r="7" spans="1:7" x14ac:dyDescent="0.25">
      <c r="A7">
        <v>6</v>
      </c>
      <c r="B7" t="s">
        <v>110</v>
      </c>
      <c r="C7" t="s">
        <v>33</v>
      </c>
      <c r="D7" t="s">
        <v>32</v>
      </c>
      <c r="E7">
        <v>1</v>
      </c>
      <c r="F7">
        <v>57</v>
      </c>
      <c r="G7">
        <v>1</v>
      </c>
    </row>
    <row r="8" spans="1:7" x14ac:dyDescent="0.25">
      <c r="A8">
        <v>1</v>
      </c>
      <c r="B8" t="s">
        <v>132</v>
      </c>
      <c r="C8" t="s">
        <v>33</v>
      </c>
      <c r="D8" t="s">
        <v>10</v>
      </c>
      <c r="E8">
        <v>2</v>
      </c>
      <c r="F8">
        <v>283</v>
      </c>
      <c r="G8">
        <v>1</v>
      </c>
    </row>
    <row r="9" spans="1:7" x14ac:dyDescent="0.25">
      <c r="A9">
        <v>2</v>
      </c>
      <c r="B9" t="s">
        <v>131</v>
      </c>
      <c r="C9" t="s">
        <v>33</v>
      </c>
      <c r="D9" t="s">
        <v>10</v>
      </c>
      <c r="E9">
        <v>2</v>
      </c>
      <c r="F9">
        <v>30</v>
      </c>
      <c r="G9">
        <v>1</v>
      </c>
    </row>
    <row r="10" spans="1:7" x14ac:dyDescent="0.25">
      <c r="A10">
        <v>3</v>
      </c>
      <c r="B10" t="s">
        <v>147</v>
      </c>
      <c r="C10" t="s">
        <v>33</v>
      </c>
      <c r="D10" t="s">
        <v>10</v>
      </c>
      <c r="E10">
        <v>2</v>
      </c>
      <c r="F10">
        <v>3</v>
      </c>
      <c r="G10">
        <v>1</v>
      </c>
    </row>
    <row r="11" spans="1:7" x14ac:dyDescent="0.25">
      <c r="A11">
        <v>4</v>
      </c>
      <c r="B11" t="s">
        <v>157</v>
      </c>
      <c r="C11" t="s">
        <v>33</v>
      </c>
      <c r="D11" t="s">
        <v>10</v>
      </c>
      <c r="E11">
        <v>2</v>
      </c>
      <c r="F11">
        <v>10</v>
      </c>
      <c r="G11">
        <v>1</v>
      </c>
    </row>
    <row r="12" spans="1:7" x14ac:dyDescent="0.25">
      <c r="A12">
        <v>5</v>
      </c>
      <c r="B12" t="s">
        <v>158</v>
      </c>
      <c r="C12" t="s">
        <v>33</v>
      </c>
      <c r="D12" t="s">
        <v>10</v>
      </c>
      <c r="E12">
        <v>2</v>
      </c>
      <c r="F12">
        <v>9</v>
      </c>
      <c r="G12">
        <v>1</v>
      </c>
    </row>
    <row r="13" spans="1:7" x14ac:dyDescent="0.25">
      <c r="A13">
        <v>6</v>
      </c>
      <c r="B13" t="s">
        <v>110</v>
      </c>
      <c r="C13" t="s">
        <v>33</v>
      </c>
      <c r="D13" t="s">
        <v>10</v>
      </c>
      <c r="E13">
        <v>2</v>
      </c>
      <c r="F13">
        <v>74</v>
      </c>
      <c r="G13">
        <v>1</v>
      </c>
    </row>
    <row r="14" spans="1:7" x14ac:dyDescent="0.25">
      <c r="A14">
        <v>1</v>
      </c>
      <c r="B14" t="s">
        <v>132</v>
      </c>
      <c r="C14" t="s">
        <v>58</v>
      </c>
      <c r="D14" t="s">
        <v>32</v>
      </c>
      <c r="E14">
        <v>1</v>
      </c>
      <c r="F14">
        <v>143</v>
      </c>
      <c r="G14">
        <v>2</v>
      </c>
    </row>
    <row r="15" spans="1:7" x14ac:dyDescent="0.25">
      <c r="A15">
        <v>2</v>
      </c>
      <c r="B15" t="s">
        <v>131</v>
      </c>
      <c r="C15" s="2" t="s">
        <v>58</v>
      </c>
      <c r="D15" t="s">
        <v>32</v>
      </c>
      <c r="E15">
        <v>1</v>
      </c>
      <c r="F15" s="2">
        <v>52</v>
      </c>
      <c r="G15">
        <v>2</v>
      </c>
    </row>
    <row r="16" spans="1:7" x14ac:dyDescent="0.25">
      <c r="A16">
        <v>3</v>
      </c>
      <c r="B16" t="s">
        <v>147</v>
      </c>
      <c r="C16" s="2" t="s">
        <v>58</v>
      </c>
      <c r="D16" t="s">
        <v>32</v>
      </c>
      <c r="E16">
        <v>1</v>
      </c>
      <c r="F16" s="2">
        <v>15</v>
      </c>
      <c r="G16">
        <v>2</v>
      </c>
    </row>
    <row r="17" spans="1:7" x14ac:dyDescent="0.25">
      <c r="A17">
        <v>4</v>
      </c>
      <c r="B17" t="s">
        <v>157</v>
      </c>
      <c r="C17" s="2" t="s">
        <v>58</v>
      </c>
      <c r="D17" t="s">
        <v>32</v>
      </c>
      <c r="E17">
        <v>1</v>
      </c>
      <c r="F17" s="2">
        <v>6</v>
      </c>
      <c r="G17">
        <v>2</v>
      </c>
    </row>
    <row r="18" spans="1:7" x14ac:dyDescent="0.25">
      <c r="A18">
        <v>5</v>
      </c>
      <c r="B18" t="s">
        <v>158</v>
      </c>
      <c r="C18" s="2" t="s">
        <v>58</v>
      </c>
      <c r="D18" t="s">
        <v>32</v>
      </c>
      <c r="E18">
        <v>1</v>
      </c>
      <c r="F18" s="2">
        <v>6</v>
      </c>
      <c r="G18">
        <v>2</v>
      </c>
    </row>
    <row r="19" spans="1:7" x14ac:dyDescent="0.25">
      <c r="A19">
        <v>6</v>
      </c>
      <c r="B19" t="s">
        <v>110</v>
      </c>
      <c r="C19" s="2" t="s">
        <v>58</v>
      </c>
      <c r="D19" t="s">
        <v>32</v>
      </c>
      <c r="E19">
        <v>1</v>
      </c>
      <c r="F19" s="2">
        <v>72</v>
      </c>
      <c r="G19">
        <v>2</v>
      </c>
    </row>
    <row r="20" spans="1:7" x14ac:dyDescent="0.25">
      <c r="A20">
        <v>1</v>
      </c>
      <c r="B20" t="s">
        <v>132</v>
      </c>
      <c r="C20" s="2" t="s">
        <v>58</v>
      </c>
      <c r="D20" t="s">
        <v>10</v>
      </c>
      <c r="E20">
        <v>2</v>
      </c>
      <c r="F20" s="2">
        <v>406</v>
      </c>
      <c r="G20">
        <v>2</v>
      </c>
    </row>
    <row r="21" spans="1:7" x14ac:dyDescent="0.25">
      <c r="A21">
        <v>2</v>
      </c>
      <c r="B21" t="s">
        <v>131</v>
      </c>
      <c r="C21" s="2" t="s">
        <v>58</v>
      </c>
      <c r="D21" t="s">
        <v>10</v>
      </c>
      <c r="E21">
        <v>2</v>
      </c>
      <c r="F21" s="2">
        <v>75</v>
      </c>
      <c r="G21">
        <v>2</v>
      </c>
    </row>
    <row r="22" spans="1:7" x14ac:dyDescent="0.25">
      <c r="A22">
        <v>3</v>
      </c>
      <c r="B22" t="s">
        <v>147</v>
      </c>
      <c r="C22" s="2" t="s">
        <v>58</v>
      </c>
      <c r="D22" t="s">
        <v>10</v>
      </c>
      <c r="E22">
        <v>2</v>
      </c>
      <c r="F22" s="2">
        <v>37</v>
      </c>
      <c r="G22">
        <v>2</v>
      </c>
    </row>
    <row r="23" spans="1:7" x14ac:dyDescent="0.25">
      <c r="A23">
        <v>4</v>
      </c>
      <c r="B23" t="s">
        <v>157</v>
      </c>
      <c r="C23" s="2" t="s">
        <v>58</v>
      </c>
      <c r="D23" t="s">
        <v>10</v>
      </c>
      <c r="E23">
        <v>2</v>
      </c>
      <c r="F23" s="2">
        <v>12</v>
      </c>
      <c r="G23">
        <v>2</v>
      </c>
    </row>
    <row r="24" spans="1:7" x14ac:dyDescent="0.25">
      <c r="A24">
        <v>5</v>
      </c>
      <c r="B24" t="s">
        <v>158</v>
      </c>
      <c r="C24" s="2" t="s">
        <v>58</v>
      </c>
      <c r="D24" t="s">
        <v>10</v>
      </c>
      <c r="E24">
        <v>2</v>
      </c>
      <c r="F24" s="2">
        <v>11</v>
      </c>
      <c r="G24">
        <v>2</v>
      </c>
    </row>
    <row r="25" spans="1:7" x14ac:dyDescent="0.25">
      <c r="A25">
        <v>6</v>
      </c>
      <c r="B25" t="s">
        <v>110</v>
      </c>
      <c r="C25" s="2" t="s">
        <v>58</v>
      </c>
      <c r="D25" t="s">
        <v>10</v>
      </c>
      <c r="E25">
        <v>2</v>
      </c>
      <c r="F25" s="2">
        <v>89</v>
      </c>
      <c r="G25">
        <v>2</v>
      </c>
    </row>
    <row r="26" spans="1:7" x14ac:dyDescent="0.25">
      <c r="A26">
        <v>1</v>
      </c>
      <c r="B26" t="s">
        <v>132</v>
      </c>
      <c r="C26" t="s">
        <v>111</v>
      </c>
      <c r="D26" t="s">
        <v>32</v>
      </c>
      <c r="E26">
        <v>1</v>
      </c>
      <c r="F26">
        <v>16</v>
      </c>
      <c r="G26">
        <v>3</v>
      </c>
    </row>
    <row r="27" spans="1:7" x14ac:dyDescent="0.25">
      <c r="A27">
        <v>2</v>
      </c>
      <c r="B27" t="s">
        <v>131</v>
      </c>
      <c r="C27" t="s">
        <v>111</v>
      </c>
      <c r="D27" t="s">
        <v>32</v>
      </c>
      <c r="E27">
        <v>1</v>
      </c>
      <c r="F27">
        <v>1</v>
      </c>
      <c r="G27">
        <v>3</v>
      </c>
    </row>
    <row r="28" spans="1:7" x14ac:dyDescent="0.25">
      <c r="A28">
        <v>3</v>
      </c>
      <c r="B28" t="s">
        <v>147</v>
      </c>
      <c r="C28" t="s">
        <v>111</v>
      </c>
      <c r="D28" t="s">
        <v>32</v>
      </c>
      <c r="E28">
        <v>1</v>
      </c>
      <c r="F28">
        <v>1</v>
      </c>
      <c r="G28">
        <v>3</v>
      </c>
    </row>
    <row r="29" spans="1:7" x14ac:dyDescent="0.25">
      <c r="A29">
        <v>4</v>
      </c>
      <c r="B29" t="s">
        <v>157</v>
      </c>
      <c r="C29" t="s">
        <v>111</v>
      </c>
      <c r="D29" t="s">
        <v>32</v>
      </c>
      <c r="E29">
        <v>1</v>
      </c>
      <c r="F29">
        <v>0</v>
      </c>
      <c r="G29">
        <v>3</v>
      </c>
    </row>
    <row r="30" spans="1:7" x14ac:dyDescent="0.25">
      <c r="A30">
        <v>5</v>
      </c>
      <c r="B30" t="s">
        <v>158</v>
      </c>
      <c r="C30" t="s">
        <v>111</v>
      </c>
      <c r="D30" t="s">
        <v>32</v>
      </c>
      <c r="E30">
        <v>1</v>
      </c>
      <c r="F30">
        <v>0</v>
      </c>
      <c r="G30">
        <v>3</v>
      </c>
    </row>
    <row r="31" spans="1:7" x14ac:dyDescent="0.25">
      <c r="A31">
        <v>6</v>
      </c>
      <c r="B31" t="s">
        <v>110</v>
      </c>
      <c r="C31" t="s">
        <v>111</v>
      </c>
      <c r="D31" t="s">
        <v>32</v>
      </c>
      <c r="E31">
        <v>1</v>
      </c>
      <c r="F31">
        <v>1</v>
      </c>
      <c r="G31">
        <v>3</v>
      </c>
    </row>
    <row r="32" spans="1:7" x14ac:dyDescent="0.25">
      <c r="A32">
        <v>1</v>
      </c>
      <c r="B32" t="s">
        <v>132</v>
      </c>
      <c r="C32" t="s">
        <v>111</v>
      </c>
      <c r="D32" t="s">
        <v>10</v>
      </c>
      <c r="E32">
        <v>2</v>
      </c>
      <c r="F32">
        <v>56</v>
      </c>
      <c r="G32">
        <v>3</v>
      </c>
    </row>
    <row r="33" spans="1:7" x14ac:dyDescent="0.25">
      <c r="A33">
        <v>2</v>
      </c>
      <c r="B33" t="s">
        <v>131</v>
      </c>
      <c r="C33" t="s">
        <v>111</v>
      </c>
      <c r="D33" t="s">
        <v>10</v>
      </c>
      <c r="E33">
        <v>2</v>
      </c>
      <c r="F33">
        <v>1</v>
      </c>
      <c r="G33">
        <v>3</v>
      </c>
    </row>
    <row r="34" spans="1:7" x14ac:dyDescent="0.25">
      <c r="A34">
        <v>3</v>
      </c>
      <c r="B34" t="s">
        <v>147</v>
      </c>
      <c r="C34" t="s">
        <v>111</v>
      </c>
      <c r="D34" t="s">
        <v>10</v>
      </c>
      <c r="E34">
        <v>2</v>
      </c>
      <c r="F34">
        <v>4</v>
      </c>
      <c r="G34">
        <v>3</v>
      </c>
    </row>
    <row r="35" spans="1:7" x14ac:dyDescent="0.25">
      <c r="A35">
        <v>4</v>
      </c>
      <c r="B35" t="s">
        <v>157</v>
      </c>
      <c r="C35" t="s">
        <v>111</v>
      </c>
      <c r="D35" t="s">
        <v>10</v>
      </c>
      <c r="E35">
        <v>2</v>
      </c>
      <c r="F35">
        <v>0</v>
      </c>
      <c r="G35">
        <v>3</v>
      </c>
    </row>
    <row r="36" spans="1:7" x14ac:dyDescent="0.25">
      <c r="A36">
        <v>5</v>
      </c>
      <c r="B36" t="s">
        <v>158</v>
      </c>
      <c r="C36" t="s">
        <v>111</v>
      </c>
      <c r="D36" t="s">
        <v>10</v>
      </c>
      <c r="E36">
        <v>2</v>
      </c>
      <c r="F36">
        <v>0</v>
      </c>
      <c r="G36">
        <v>3</v>
      </c>
    </row>
    <row r="37" spans="1:7" x14ac:dyDescent="0.25">
      <c r="A37">
        <v>6</v>
      </c>
      <c r="B37" t="s">
        <v>110</v>
      </c>
      <c r="C37" t="s">
        <v>111</v>
      </c>
      <c r="D37" t="s">
        <v>10</v>
      </c>
      <c r="E37">
        <v>2</v>
      </c>
      <c r="F37">
        <v>3</v>
      </c>
      <c r="G37">
        <v>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E7"/>
  <sheetViews>
    <sheetView workbookViewId="0">
      <selection activeCell="B7" sqref="B7"/>
    </sheetView>
  </sheetViews>
  <sheetFormatPr defaultRowHeight="15" x14ac:dyDescent="0.25"/>
  <cols>
    <col min="1" max="1" width="5.28515625" bestFit="1" customWidth="1"/>
    <col min="2" max="2" width="16.28515625" bestFit="1" customWidth="1"/>
    <col min="3" max="3" width="13.5703125" bestFit="1" customWidth="1"/>
    <col min="4" max="4" width="20.5703125" bestFit="1" customWidth="1"/>
    <col min="5" max="5" width="10.5703125" bestFit="1" customWidth="1"/>
  </cols>
  <sheetData>
    <row r="1" spans="1:5" x14ac:dyDescent="0.25">
      <c r="A1" t="s">
        <v>103</v>
      </c>
      <c r="B1" t="s">
        <v>0</v>
      </c>
      <c r="C1" t="s">
        <v>60</v>
      </c>
      <c r="D1" t="s">
        <v>112</v>
      </c>
      <c r="E1" t="s">
        <v>57</v>
      </c>
    </row>
    <row r="2" spans="1:5" x14ac:dyDescent="0.25">
      <c r="A2">
        <v>1</v>
      </c>
      <c r="B2" t="s">
        <v>133</v>
      </c>
      <c r="C2">
        <v>391</v>
      </c>
      <c r="D2">
        <v>376</v>
      </c>
      <c r="E2">
        <v>135</v>
      </c>
    </row>
    <row r="3" spans="1:5" x14ac:dyDescent="0.25">
      <c r="A3">
        <v>2</v>
      </c>
      <c r="B3" t="s">
        <v>134</v>
      </c>
      <c r="C3">
        <v>264</v>
      </c>
      <c r="D3">
        <v>226</v>
      </c>
      <c r="E3">
        <v>3</v>
      </c>
    </row>
    <row r="4" spans="1:5" x14ac:dyDescent="0.25">
      <c r="A4">
        <v>3</v>
      </c>
      <c r="B4" t="s">
        <v>159</v>
      </c>
      <c r="C4">
        <v>30</v>
      </c>
      <c r="D4">
        <v>35</v>
      </c>
      <c r="E4">
        <v>3</v>
      </c>
    </row>
    <row r="5" spans="1:5" x14ac:dyDescent="0.25">
      <c r="A5" s="2">
        <v>4</v>
      </c>
      <c r="B5" s="2" t="s">
        <v>150</v>
      </c>
      <c r="C5" s="2">
        <v>24</v>
      </c>
      <c r="D5" s="2">
        <v>16</v>
      </c>
      <c r="E5" s="2">
        <v>9</v>
      </c>
    </row>
    <row r="6" spans="1:5" x14ac:dyDescent="0.25">
      <c r="A6" s="2">
        <v>5</v>
      </c>
      <c r="B6" s="2" t="s">
        <v>149</v>
      </c>
      <c r="C6" s="2">
        <v>22</v>
      </c>
      <c r="D6" s="2">
        <v>10</v>
      </c>
      <c r="E6" s="2">
        <v>1</v>
      </c>
    </row>
    <row r="7" spans="1:5" x14ac:dyDescent="0.25">
      <c r="A7" s="2">
        <v>6</v>
      </c>
      <c r="B7" s="2" t="s">
        <v>110</v>
      </c>
      <c r="C7" s="2">
        <v>73</v>
      </c>
      <c r="D7" s="2">
        <v>55</v>
      </c>
      <c r="E7" s="2">
        <v>23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E7"/>
  <sheetViews>
    <sheetView workbookViewId="0">
      <selection activeCell="B2" sqref="B2"/>
    </sheetView>
  </sheetViews>
  <sheetFormatPr defaultRowHeight="15" x14ac:dyDescent="0.25"/>
  <cols>
    <col min="1" max="1" width="5.28515625" bestFit="1" customWidth="1"/>
    <col min="2" max="2" width="16.28515625" bestFit="1" customWidth="1"/>
    <col min="3" max="3" width="15.5703125" bestFit="1" customWidth="1"/>
    <col min="4" max="4" width="20.5703125" bestFit="1" customWidth="1"/>
    <col min="5" max="5" width="10.5703125" bestFit="1" customWidth="1"/>
  </cols>
  <sheetData>
    <row r="1" spans="1:5" x14ac:dyDescent="0.25">
      <c r="A1" t="s">
        <v>103</v>
      </c>
      <c r="B1" t="s">
        <v>0</v>
      </c>
      <c r="C1" t="s">
        <v>62</v>
      </c>
      <c r="D1" t="s">
        <v>112</v>
      </c>
      <c r="E1" t="s">
        <v>57</v>
      </c>
    </row>
    <row r="2" spans="1:5" x14ac:dyDescent="0.25">
      <c r="A2" s="2">
        <v>1</v>
      </c>
      <c r="B2" s="2" t="s">
        <v>133</v>
      </c>
      <c r="C2" s="2">
        <v>6</v>
      </c>
      <c r="D2" s="2">
        <v>5</v>
      </c>
      <c r="E2" s="2">
        <v>3</v>
      </c>
    </row>
    <row r="3" spans="1:5" x14ac:dyDescent="0.25">
      <c r="A3" s="2">
        <v>2</v>
      </c>
      <c r="B3" s="2" t="s">
        <v>160</v>
      </c>
      <c r="C3" s="2">
        <v>4</v>
      </c>
      <c r="D3" s="2">
        <v>1</v>
      </c>
      <c r="E3" s="2">
        <v>0</v>
      </c>
    </row>
    <row r="4" spans="1:5" x14ac:dyDescent="0.25">
      <c r="A4" s="2">
        <v>3</v>
      </c>
      <c r="B4" s="2" t="s">
        <v>150</v>
      </c>
      <c r="C4" s="2">
        <v>4</v>
      </c>
      <c r="D4" s="2">
        <v>1</v>
      </c>
      <c r="E4" s="2">
        <v>1</v>
      </c>
    </row>
    <row r="5" spans="1:5" x14ac:dyDescent="0.25">
      <c r="A5" s="2">
        <v>4</v>
      </c>
      <c r="B5" s="2" t="s">
        <v>134</v>
      </c>
      <c r="C5" s="2">
        <v>3</v>
      </c>
      <c r="D5" s="2">
        <v>1</v>
      </c>
      <c r="E5" s="2">
        <v>0</v>
      </c>
    </row>
    <row r="6" spans="1:5" x14ac:dyDescent="0.25">
      <c r="A6" s="2">
        <v>5</v>
      </c>
      <c r="B6" s="2" t="s">
        <v>135</v>
      </c>
      <c r="C6" s="2">
        <v>2</v>
      </c>
      <c r="D6" s="2">
        <v>0</v>
      </c>
      <c r="E6" s="2">
        <v>0</v>
      </c>
    </row>
    <row r="7" spans="1:5" x14ac:dyDescent="0.25">
      <c r="A7" s="2">
        <v>6</v>
      </c>
      <c r="B7" s="2" t="s">
        <v>110</v>
      </c>
      <c r="C7" s="2">
        <v>16</v>
      </c>
      <c r="D7" s="2">
        <v>4</v>
      </c>
      <c r="E7" s="2">
        <v>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C2"/>
  <sheetViews>
    <sheetView workbookViewId="0">
      <selection activeCell="A2" sqref="A2"/>
    </sheetView>
  </sheetViews>
  <sheetFormatPr defaultRowHeight="15" x14ac:dyDescent="0.25"/>
  <cols>
    <col min="1" max="3" width="12.140625" bestFit="1" customWidth="1"/>
  </cols>
  <sheetData>
    <row r="1" spans="1:3" x14ac:dyDescent="0.25">
      <c r="A1" t="s">
        <v>127</v>
      </c>
      <c r="B1" t="s">
        <v>128</v>
      </c>
      <c r="C1" t="s">
        <v>129</v>
      </c>
    </row>
    <row r="2" spans="1:3" x14ac:dyDescent="0.25">
      <c r="A2" s="1" t="s">
        <v>154</v>
      </c>
      <c r="B2" s="1" t="s">
        <v>155</v>
      </c>
      <c r="C2" s="1" t="s">
        <v>156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D13"/>
  <sheetViews>
    <sheetView workbookViewId="0"/>
  </sheetViews>
  <sheetFormatPr defaultRowHeight="15" x14ac:dyDescent="0.25"/>
  <cols>
    <col min="1" max="1" width="8.5703125" bestFit="1" customWidth="1"/>
    <col min="2" max="2" width="11.5703125" bestFit="1" customWidth="1"/>
    <col min="3" max="3" width="24.5703125" bestFit="1" customWidth="1"/>
    <col min="4" max="4" width="5.28515625" bestFit="1" customWidth="1"/>
  </cols>
  <sheetData>
    <row r="1" spans="1:4" x14ac:dyDescent="0.25">
      <c r="A1" t="s">
        <v>108</v>
      </c>
      <c r="B1" t="s">
        <v>126</v>
      </c>
      <c r="C1" t="s">
        <v>118</v>
      </c>
      <c r="D1" t="s">
        <v>103</v>
      </c>
    </row>
    <row r="2" spans="1:4" x14ac:dyDescent="0.25">
      <c r="A2">
        <v>0</v>
      </c>
      <c r="B2" t="s">
        <v>95</v>
      </c>
      <c r="C2" t="s">
        <v>69</v>
      </c>
      <c r="D2">
        <v>1</v>
      </c>
    </row>
    <row r="3" spans="1:4" x14ac:dyDescent="0.25">
      <c r="A3">
        <v>0</v>
      </c>
      <c r="B3" t="s">
        <v>95</v>
      </c>
      <c r="C3" t="s">
        <v>97</v>
      </c>
      <c r="D3">
        <v>2</v>
      </c>
    </row>
    <row r="4" spans="1:4" x14ac:dyDescent="0.25">
      <c r="A4">
        <v>16</v>
      </c>
      <c r="B4" t="s">
        <v>95</v>
      </c>
      <c r="C4" t="s">
        <v>68</v>
      </c>
      <c r="D4">
        <v>3</v>
      </c>
    </row>
    <row r="5" spans="1:4" x14ac:dyDescent="0.25">
      <c r="A5">
        <v>0</v>
      </c>
      <c r="B5" t="s">
        <v>95</v>
      </c>
      <c r="C5" t="s">
        <v>96</v>
      </c>
      <c r="D5">
        <v>4</v>
      </c>
    </row>
    <row r="6" spans="1:4" x14ac:dyDescent="0.25">
      <c r="A6">
        <v>1388</v>
      </c>
      <c r="B6" t="s">
        <v>54</v>
      </c>
      <c r="C6" t="s">
        <v>69</v>
      </c>
      <c r="D6">
        <v>1</v>
      </c>
    </row>
    <row r="7" spans="1:4" x14ac:dyDescent="0.25">
      <c r="A7">
        <v>3</v>
      </c>
      <c r="B7" t="s">
        <v>54</v>
      </c>
      <c r="C7" t="s">
        <v>97</v>
      </c>
      <c r="D7">
        <v>2</v>
      </c>
    </row>
    <row r="8" spans="1:4" x14ac:dyDescent="0.25">
      <c r="A8">
        <v>13</v>
      </c>
      <c r="B8" t="s">
        <v>54</v>
      </c>
      <c r="C8" t="s">
        <v>68</v>
      </c>
      <c r="D8">
        <v>3</v>
      </c>
    </row>
    <row r="9" spans="1:4" x14ac:dyDescent="0.25">
      <c r="A9">
        <v>8</v>
      </c>
      <c r="B9" t="s">
        <v>54</v>
      </c>
      <c r="C9" t="s">
        <v>96</v>
      </c>
      <c r="D9">
        <v>4</v>
      </c>
    </row>
    <row r="10" spans="1:4" x14ac:dyDescent="0.25">
      <c r="A10">
        <v>409</v>
      </c>
      <c r="B10" t="s">
        <v>55</v>
      </c>
      <c r="C10" t="s">
        <v>69</v>
      </c>
      <c r="D10">
        <v>1</v>
      </c>
    </row>
    <row r="11" spans="1:4" x14ac:dyDescent="0.25">
      <c r="A11">
        <v>1</v>
      </c>
      <c r="B11" t="s">
        <v>55</v>
      </c>
      <c r="C11" t="s">
        <v>97</v>
      </c>
      <c r="D11">
        <v>2</v>
      </c>
    </row>
    <row r="12" spans="1:4" x14ac:dyDescent="0.25">
      <c r="A12">
        <v>4</v>
      </c>
      <c r="B12" t="s">
        <v>55</v>
      </c>
      <c r="C12" t="s">
        <v>68</v>
      </c>
      <c r="D12">
        <v>3</v>
      </c>
    </row>
    <row r="13" spans="1:4" x14ac:dyDescent="0.25">
      <c r="A13">
        <v>4</v>
      </c>
      <c r="B13" t="s">
        <v>55</v>
      </c>
      <c r="C13" t="s">
        <v>96</v>
      </c>
      <c r="D13">
        <v>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aport programu Report Builder" ma:contentTypeID="0x010100C3676CDFA2F24E1D949A8BF2B06F6B8B009A7B203AB3090D4E8EE8602E25C0B754" ma:contentTypeVersion="1" ma:contentTypeDescription="Tworzy nowy raport programu Report Builder." ma:contentTypeScope="" ma:versionID="2ec256da1ad0f54ef01f7f717a6bf986">
  <xsd:schema xmlns:xsd="http://www.w3.org/2001/XMLSchema" xmlns:xs="http://www.w3.org/2001/XMLSchema" xmlns:p="http://schemas.microsoft.com/office/2006/metadata/properties" targetNamespace="http://schemas.microsoft.com/office/2006/metadata/properties" ma:root="true" ma:fieldsID="b2fdb080088ddf1bdd98b8e55b33dd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4F52F-2DA3-4579-B65D-D56B93E62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D5FCF27-C05A-47F7-AB6B-3FBE333CBFD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7D053771-9B70-4F39-9638-641F51FA38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19</vt:i4>
      </vt:variant>
    </vt:vector>
  </HeadingPairs>
  <TitlesOfParts>
    <vt:vector size="19" baseType="lpstr">
      <vt:lpstr>Meldunek tygodniowy</vt:lpstr>
      <vt:lpstr>Arkusz15</vt:lpstr>
      <vt:lpstr>Arkusz1</vt:lpstr>
      <vt:lpstr>Arkusz2</vt:lpstr>
      <vt:lpstr>Arkusz3</vt:lpstr>
      <vt:lpstr>Arkusz4</vt:lpstr>
      <vt:lpstr>Arkusz5</vt:lpstr>
      <vt:lpstr>Arkusz18</vt:lpstr>
      <vt:lpstr>Arkusz16</vt:lpstr>
      <vt:lpstr>Arkusz17</vt:lpstr>
      <vt:lpstr>Arkusz6</vt:lpstr>
      <vt:lpstr>Arkusz7</vt:lpstr>
      <vt:lpstr>Arkusz8</vt:lpstr>
      <vt:lpstr>Arkusz9</vt:lpstr>
      <vt:lpstr>Arkusz10</vt:lpstr>
      <vt:lpstr>Arkusz11</vt:lpstr>
      <vt:lpstr>Arkusz12</vt:lpstr>
      <vt:lpstr>Arkusz13</vt:lpstr>
      <vt:lpstr>Arkusz14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Meldunek tygodniowy v.2</dc:title>
  <dc:creator>Sebastian</dc:creator>
  <cp:lastModifiedBy>Kozłowska Magdalena</cp:lastModifiedBy>
  <cp:lastPrinted>2015-01-07T11:10:02Z</cp:lastPrinted>
  <dcterms:created xsi:type="dcterms:W3CDTF">2014-07-29T18:33:30Z</dcterms:created>
  <dcterms:modified xsi:type="dcterms:W3CDTF">2018-03-08T15:36:48Z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0x010100C3676CDFA2F24E1D949A8BF2B06F6B8B009A7B203AB3090D4E8EE8602E25C0B754</vt:lpwstr>
  </property>
</Properties>
</file>