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AppData\Local\Temp\ezdpuw\20240802080716824\"/>
    </mc:Choice>
  </mc:AlternateContent>
  <xr:revisionPtr revIDLastSave="0" documentId="13_ncr:1_{B3865FA9-9200-4D53-818F-16FF64BEE273}" xr6:coauthVersionLast="47" xr6:coauthVersionMax="47" xr10:uidLastSave="{00000000-0000-0000-0000-000000000000}"/>
  <bookViews>
    <workbookView xWindow="-120" yWindow="-120" windowWidth="51840" windowHeight="21120" tabRatio="782" xr2:uid="{00000000-000D-0000-FFFF-FFFF00000000}"/>
  </bookViews>
  <sheets>
    <sheet name="Wniosek o wypłatę " sheetId="1" r:id="rId1"/>
  </sheets>
  <definedNames>
    <definedName name="_xlnm.Print_Area" localSheetId="0">'Wniosek o wypłatę '!$A$1:$E$66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E20" i="1" l="1"/>
  <c r="F20" i="1" s="1"/>
  <c r="F13" i="1"/>
  <c r="D13" i="1"/>
  <c r="E13" i="1" l="1"/>
  <c r="E14" i="1" s="1"/>
  <c r="D14" i="1"/>
  <c r="C14" i="1" s="1"/>
  <c r="B32" i="1"/>
  <c r="B38" i="1"/>
  <c r="B44" i="1"/>
  <c r="B50" i="1"/>
  <c r="B33" i="1"/>
  <c r="B39" i="1"/>
  <c r="B45" i="1"/>
  <c r="B51" i="1"/>
  <c r="B34" i="1"/>
  <c r="B40" i="1"/>
  <c r="B46" i="1"/>
  <c r="B52" i="1"/>
  <c r="B41" i="1"/>
  <c r="B47" i="1"/>
  <c r="B53" i="1"/>
  <c r="B42" i="1"/>
  <c r="B48" i="1"/>
  <c r="B54" i="1"/>
  <c r="B37" i="1"/>
  <c r="B43" i="1"/>
  <c r="B31" i="1"/>
  <c r="B35" i="1"/>
  <c r="B36" i="1"/>
  <c r="B49" i="1"/>
  <c r="C44" i="1"/>
  <c r="C50" i="1"/>
  <c r="C46" i="1"/>
  <c r="C52" i="1"/>
  <c r="C47" i="1"/>
  <c r="C53" i="1"/>
  <c r="C48" i="1"/>
  <c r="C54" i="1"/>
  <c r="C43" i="1"/>
  <c r="C45" i="1"/>
  <c r="C51" i="1"/>
  <c r="C49" i="1"/>
  <c r="D15" i="1"/>
  <c r="E15" i="1"/>
  <c r="G13" i="1" l="1"/>
  <c r="F14" i="1"/>
  <c r="C15" i="1"/>
  <c r="F15" i="1"/>
  <c r="G43" i="1"/>
  <c r="G44" i="1"/>
  <c r="G45" i="1"/>
  <c r="G46" i="1"/>
  <c r="G47" i="1"/>
  <c r="G48" i="1"/>
  <c r="G49" i="1"/>
  <c r="G50" i="1"/>
  <c r="G51" i="1"/>
  <c r="G52" i="1"/>
  <c r="G53" i="1"/>
  <c r="G54" i="1"/>
  <c r="G32" i="1"/>
  <c r="G33" i="1"/>
  <c r="G34" i="1"/>
  <c r="G35" i="1"/>
  <c r="G36" i="1"/>
  <c r="G37" i="1"/>
  <c r="G38" i="1"/>
  <c r="G39" i="1"/>
  <c r="G40" i="1"/>
  <c r="G41" i="1"/>
  <c r="G42" i="1"/>
  <c r="G31" i="1"/>
  <c r="F32" i="1"/>
  <c r="C32" i="1" s="1"/>
  <c r="F33" i="1"/>
  <c r="C33" i="1" s="1"/>
  <c r="F34" i="1"/>
  <c r="C34" i="1" s="1"/>
  <c r="F35" i="1"/>
  <c r="C35" i="1" s="1"/>
  <c r="F36" i="1"/>
  <c r="C36" i="1" s="1"/>
  <c r="F37" i="1"/>
  <c r="C37" i="1" s="1"/>
  <c r="F38" i="1"/>
  <c r="C38" i="1" s="1"/>
  <c r="F39" i="1"/>
  <c r="C39" i="1" s="1"/>
  <c r="F40" i="1"/>
  <c r="C40" i="1" s="1"/>
  <c r="F41" i="1"/>
  <c r="C41" i="1" s="1"/>
  <c r="F42" i="1"/>
  <c r="C42" i="1" s="1"/>
  <c r="F31" i="1"/>
  <c r="C31" i="1" s="1"/>
  <c r="A27" i="1"/>
  <c r="H11" i="1"/>
  <c r="J11" i="1" s="1"/>
  <c r="H10" i="1"/>
  <c r="J10" i="1" s="1"/>
  <c r="G55" i="1" l="1"/>
  <c r="I11" i="1" s="1"/>
  <c r="F55" i="1"/>
  <c r="H55" i="1" l="1"/>
  <c r="I10" i="1"/>
  <c r="C55" i="1" l="1"/>
  <c r="B22" i="1" s="1"/>
  <c r="C22" i="1" l="1"/>
  <c r="C23" i="1" s="1"/>
  <c r="F56" i="1"/>
  <c r="G56" i="1"/>
  <c r="D22" i="1" l="1"/>
  <c r="D23" i="1" s="1"/>
  <c r="E58" i="1" l="1"/>
  <c r="D58" i="1"/>
  <c r="E17" i="1" l="1"/>
  <c r="E18" i="1" s="1"/>
</calcChain>
</file>

<file path=xl/sharedStrings.xml><?xml version="1.0" encoding="utf-8"?>
<sst xmlns="http://schemas.openxmlformats.org/spreadsheetml/2006/main" count="67" uniqueCount="48">
  <si>
    <t xml:space="preserve">Imię i nazwisko: </t>
  </si>
  <si>
    <t xml:space="preserve">telefon: </t>
  </si>
  <si>
    <t>e-mail:</t>
  </si>
  <si>
    <t>Osoba sporządzająca sprawozdanie:</t>
  </si>
  <si>
    <t>data:</t>
  </si>
  <si>
    <t>(Imię i Nazwisko oraz pełniona funkcja osoby uprawnionej)</t>
  </si>
  <si>
    <t>na pierwszy okres 12 miesięcy</t>
  </si>
  <si>
    <t>Numer Umowy:</t>
  </si>
  <si>
    <t>Data zawarcia:</t>
  </si>
  <si>
    <t>NA FUNKCJONOWANIE NOWYCH MIEJSC OPIEKI</t>
  </si>
  <si>
    <t>Nazwa Instytucji opieki:</t>
  </si>
  <si>
    <t>Adres Instytucji opieki:</t>
  </si>
  <si>
    <t>a</t>
  </si>
  <si>
    <t>b</t>
  </si>
  <si>
    <t>Liczba nowoutworzonych miejsc opieki:</t>
  </si>
  <si>
    <t>Kwota środków na 12 miesięcy:</t>
  </si>
  <si>
    <t>Kwota środków na 24 miesiące:</t>
  </si>
  <si>
    <t xml:space="preserve"> FERS, w tym:</t>
  </si>
  <si>
    <t>HARMONOGRAM OTRZYMYWANIA ŚRODKÓW</t>
  </si>
  <si>
    <t>x</t>
  </si>
  <si>
    <r>
      <t>Wnioskuję o uruchomienie środków</t>
    </r>
    <r>
      <rPr>
        <b/>
        <sz val="12"/>
        <color rgb="FFFF0000"/>
        <rFont val="Calibri"/>
        <family val="2"/>
        <charset val="238"/>
        <scheme val="minor"/>
      </rPr>
      <t>*</t>
    </r>
  </si>
  <si>
    <t>na 12 msc</t>
  </si>
  <si>
    <t>na 24 msc</t>
  </si>
  <si>
    <t>I okres funkcjonowania</t>
  </si>
  <si>
    <t>II okres funkcjonowania</t>
  </si>
  <si>
    <t>Data wpisu nowych miejsc do Rejestru Żłobków:</t>
  </si>
  <si>
    <r>
      <t xml:space="preserve">Proszę uzupełnić wyłącznie pola zaznaczone na </t>
    </r>
    <r>
      <rPr>
        <b/>
        <sz val="18"/>
        <color rgb="FF00B050"/>
        <rFont val="Calibri"/>
        <family val="2"/>
        <charset val="238"/>
        <scheme val="minor"/>
      </rPr>
      <t>ZIELONO</t>
    </r>
  </si>
  <si>
    <t>Kwota zapotrzebowania
FERS</t>
  </si>
  <si>
    <t>Data rozpoczęcia dofinansowania funkcjonowania miejsc opieki (zgodnie z umową):</t>
  </si>
  <si>
    <t>Załącznik nr 1 do Umowy - Harmonogram</t>
  </si>
  <si>
    <t>Nazwa Ostatecznego Odbiorcy Wsparcia :</t>
  </si>
  <si>
    <t>w ramach Programu rozwoju instytucji opieki nad dziećmi w wieku do lat 3 AKTYWNY MALUCH 2022-2029</t>
  </si>
  <si>
    <t>W zależności od okresu, na który wnioskujemy, należy uzupełnić 12 lub 24 miesiące.
Stawka na 1 miejsce - 836 zł miesięcznie * liczba miejsc utworzonych w ramach Programu = wysokość środków zapotrzebowania na miesiąc.</t>
  </si>
  <si>
    <t>Lp.</t>
  </si>
  <si>
    <t>Miesiąc obsadzenia nowych miejsc opieki (mm.rrrr)</t>
  </si>
  <si>
    <r>
      <t xml:space="preserve">Kwota </t>
    </r>
    <r>
      <rPr>
        <b/>
        <sz val="10"/>
        <color theme="1" tint="4.9989318521683403E-2"/>
        <rFont val="Calibri"/>
        <family val="2"/>
        <charset val="238"/>
        <scheme val="minor"/>
      </rPr>
      <t>przyznana</t>
    </r>
    <r>
      <rPr>
        <sz val="10"/>
        <color theme="1" tint="4.9989318521683403E-2"/>
        <rFont val="Calibri"/>
        <family val="2"/>
        <charset val="238"/>
        <scheme val="minor"/>
      </rPr>
      <t xml:space="preserve"> zgodnie z zawartą </t>
    </r>
    <r>
      <rPr>
        <b/>
        <sz val="10"/>
        <color theme="1" tint="4.9989318521683403E-2"/>
        <rFont val="Calibri"/>
        <family val="2"/>
        <charset val="238"/>
        <scheme val="minor"/>
      </rPr>
      <t>umową</t>
    </r>
    <r>
      <rPr>
        <sz val="10"/>
        <color theme="1" tint="4.9989318521683403E-2"/>
        <rFont val="Calibri"/>
        <family val="2"/>
        <charset val="238"/>
        <scheme val="minor"/>
      </rPr>
      <t>, w tym :</t>
    </r>
  </si>
  <si>
    <r>
      <t xml:space="preserve">Kwota środków </t>
    </r>
    <r>
      <rPr>
        <b/>
        <sz val="10"/>
        <color theme="1" tint="4.9989318521683403E-2"/>
        <rFont val="Calibri"/>
        <family val="2"/>
        <charset val="238"/>
        <scheme val="minor"/>
      </rPr>
      <t>już otrzymanych</t>
    </r>
    <r>
      <rPr>
        <sz val="10"/>
        <color theme="1" tint="4.9989318521683403E-2"/>
        <rFont val="Calibri"/>
        <family val="2"/>
        <charset val="238"/>
        <scheme val="minor"/>
      </rPr>
      <t xml:space="preserve"> na funkcjonowanie:</t>
    </r>
  </si>
  <si>
    <t>HARMONOGRAM</t>
  </si>
  <si>
    <t>Środki europejskie - rozdz. 85516 par. 2007 (82,52% kwoty FERS):</t>
  </si>
  <si>
    <t>Środki dofinansowania w formie współfinansowania krajowego środków europejskich - rozdz. 85516 par. 2009  (17,48% kwoty FERS):</t>
  </si>
  <si>
    <t>na kolejny  okres 24 miesięcy</t>
  </si>
  <si>
    <r>
      <rPr>
        <b/>
        <i/>
        <sz val="14"/>
        <color rgb="FFFF0000"/>
        <rFont val="Calibri"/>
        <family val="2"/>
        <charset val="238"/>
        <scheme val="minor"/>
      </rPr>
      <t>*</t>
    </r>
    <r>
      <rPr>
        <b/>
        <i/>
        <sz val="14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color theme="1"/>
        <rFont val="Calibri"/>
        <family val="2"/>
        <charset val="238"/>
        <scheme val="minor"/>
      </rPr>
      <t xml:space="preserve">należy wybrać z listy </t>
    </r>
  </si>
  <si>
    <t>Razem:</t>
  </si>
  <si>
    <t>c</t>
  </si>
  <si>
    <t>Środki dofinansowania w formie współfinansowania krajowego środków europejskich
 rozdz. 85516 par. 2009 
(17,48% kwoty FERS)</t>
  </si>
  <si>
    <t>Środki europejskie
rozdz. 85516 par. 2007 
 (82,52% kwoty FERS)</t>
  </si>
  <si>
    <t>nie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</si>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</sst>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mm/yyyy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18"/>
      <color theme="1" tint="0.34998626667073579"/>
      <name val="Calibri"/>
      <family val="2"/>
      <charset val="238"/>
      <scheme val="minor"/>
    </font>
    <font>
      <sz val="8"/>
      <color theme="0" tint="-0.249977111117893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6"/>
      <color theme="1"/>
      <name val="Calibri"/>
      <family val="2"/>
      <charset val="238"/>
      <scheme val="minor"/>
    </font>
    <font>
      <sz val="6"/>
      <color theme="0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  <font>
      <i/>
      <sz val="10"/>
      <color theme="1" tint="4.9989318521683403E-2"/>
      <name val="Calibri"/>
      <family val="2"/>
      <charset val="238"/>
      <scheme val="minor"/>
    </font>
    <font>
      <b/>
      <i/>
      <sz val="12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5" fillId="0" borderId="0" xfId="0" applyFont="1"/>
    <xf numFmtId="0" fontId="10" fillId="0" borderId="0" xfId="0" applyFont="1" applyAlignment="1" applyProtection="1">
      <alignment wrapText="1"/>
      <protection locked="0"/>
    </xf>
    <xf numFmtId="0" fontId="3" fillId="0" borderId="0" xfId="0" applyFont="1"/>
    <xf numFmtId="0" fontId="8" fillId="0" borderId="0" xfId="0" applyFont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7" fillId="0" borderId="0" xfId="3" applyFont="1" applyAlignment="1" applyProtection="1">
      <alignment horizontal="center" vertical="center" wrapText="1"/>
      <protection locked="0"/>
    </xf>
    <xf numFmtId="0" fontId="1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7" fillId="0" borderId="0" xfId="0" applyFont="1"/>
    <xf numFmtId="0" fontId="16" fillId="0" borderId="0" xfId="0" applyFont="1"/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164" fontId="12" fillId="3" borderId="11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4" fontId="17" fillId="0" borderId="6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44" fontId="17" fillId="0" borderId="6" xfId="0" applyNumberFormat="1" applyFont="1" applyBorder="1" applyAlignment="1">
      <alignment horizontal="right"/>
    </xf>
    <xf numFmtId="44" fontId="22" fillId="0" borderId="6" xfId="0" applyNumberFormat="1" applyFont="1" applyBorder="1" applyAlignment="1">
      <alignment horizontal="right"/>
    </xf>
    <xf numFmtId="10" fontId="25" fillId="0" borderId="0" xfId="0" applyNumberFormat="1" applyFont="1" applyAlignment="1">
      <alignment horizontal="right" vertical="center"/>
    </xf>
    <xf numFmtId="164" fontId="8" fillId="3" borderId="15" xfId="0" applyNumberFormat="1" applyFont="1" applyFill="1" applyBorder="1" applyAlignment="1">
      <alignment horizontal="right" vertical="center"/>
    </xf>
    <xf numFmtId="164" fontId="8" fillId="3" borderId="16" xfId="0" applyNumberFormat="1" applyFont="1" applyFill="1" applyBorder="1" applyAlignment="1">
      <alignment horizontal="right" vertical="center"/>
    </xf>
    <xf numFmtId="10" fontId="29" fillId="0" borderId="0" xfId="2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164" fontId="30" fillId="3" borderId="6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14" fontId="9" fillId="5" borderId="13" xfId="0" applyNumberFormat="1" applyFont="1" applyFill="1" applyBorder="1"/>
    <xf numFmtId="0" fontId="3" fillId="5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3" fillId="3" borderId="33" xfId="0" applyFont="1" applyFill="1" applyBorder="1" applyAlignment="1">
      <alignment horizontal="right" vertical="center" wrapText="1"/>
    </xf>
    <xf numFmtId="164" fontId="12" fillId="3" borderId="14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14" fontId="11" fillId="5" borderId="34" xfId="0" applyNumberFormat="1" applyFont="1" applyFill="1" applyBorder="1" applyAlignment="1">
      <alignment horizontal="center"/>
    </xf>
    <xf numFmtId="0" fontId="35" fillId="3" borderId="6" xfId="0" applyFont="1" applyFill="1" applyBorder="1" applyAlignment="1">
      <alignment horizontal="right" vertical="center" wrapText="1"/>
    </xf>
    <xf numFmtId="0" fontId="35" fillId="3" borderId="15" xfId="0" applyFont="1" applyFill="1" applyBorder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164" fontId="19" fillId="3" borderId="6" xfId="0" applyNumberFormat="1" applyFont="1" applyFill="1" applyBorder="1"/>
    <xf numFmtId="0" fontId="17" fillId="0" borderId="0" xfId="0" applyFont="1" applyAlignment="1">
      <alignment horizontal="right" vertical="center"/>
    </xf>
    <xf numFmtId="44" fontId="17" fillId="0" borderId="0" xfId="0" applyNumberFormat="1" applyFont="1" applyAlignment="1">
      <alignment horizontal="right" vertical="center"/>
    </xf>
    <xf numFmtId="0" fontId="3" fillId="3" borderId="23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vertical="center" wrapText="1"/>
    </xf>
    <xf numFmtId="0" fontId="37" fillId="3" borderId="6" xfId="0" applyFont="1" applyFill="1" applyBorder="1" applyAlignment="1">
      <alignment horizontal="right" vertical="center" wrapText="1"/>
    </xf>
    <xf numFmtId="0" fontId="3" fillId="5" borderId="22" xfId="0" applyFont="1" applyFill="1" applyBorder="1"/>
    <xf numFmtId="0" fontId="3" fillId="3" borderId="3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4" fontId="35" fillId="3" borderId="6" xfId="0" applyNumberFormat="1" applyFont="1" applyFill="1" applyBorder="1" applyAlignment="1">
      <alignment horizontal="right" vertical="center" wrapText="1"/>
    </xf>
    <xf numFmtId="4" fontId="35" fillId="3" borderId="15" xfId="0" applyNumberFormat="1" applyFont="1" applyFill="1" applyBorder="1" applyAlignment="1">
      <alignment horizontal="right" vertical="center" wrapText="1"/>
    </xf>
    <xf numFmtId="4" fontId="33" fillId="3" borderId="6" xfId="0" applyNumberFormat="1" applyFont="1" applyFill="1" applyBorder="1" applyAlignment="1">
      <alignment horizontal="right" vertical="center" wrapText="1"/>
    </xf>
    <xf numFmtId="4" fontId="33" fillId="3" borderId="24" xfId="0" applyNumberFormat="1" applyFont="1" applyFill="1" applyBorder="1" applyAlignment="1">
      <alignment horizontal="right" vertical="center" wrapText="1"/>
    </xf>
    <xf numFmtId="14" fontId="3" fillId="5" borderId="7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4" fontId="40" fillId="5" borderId="6" xfId="0" applyNumberFormat="1" applyFont="1" applyFill="1" applyBorder="1" applyAlignment="1">
      <alignment horizontal="right" vertical="center" wrapText="1"/>
    </xf>
    <xf numFmtId="14" fontId="6" fillId="2" borderId="22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right" vertical="center"/>
    </xf>
    <xf numFmtId="164" fontId="3" fillId="3" borderId="24" xfId="0" applyNumberFormat="1" applyFont="1" applyFill="1" applyBorder="1" applyAlignment="1">
      <alignment horizontal="right" vertical="center"/>
    </xf>
    <xf numFmtId="164" fontId="3" fillId="3" borderId="16" xfId="0" applyNumberFormat="1" applyFont="1" applyFill="1" applyBorder="1" applyAlignment="1">
      <alignment horizontal="right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44" fontId="17" fillId="0" borderId="8" xfId="0" applyNumberFormat="1" applyFont="1" applyBorder="1" applyAlignment="1">
      <alignment horizontal="right"/>
    </xf>
    <xf numFmtId="44" fontId="22" fillId="0" borderId="8" xfId="0" applyNumberFormat="1" applyFont="1" applyBorder="1" applyAlignment="1">
      <alignment horizontal="right"/>
    </xf>
    <xf numFmtId="164" fontId="27" fillId="0" borderId="0" xfId="0" applyNumberFormat="1" applyFont="1"/>
    <xf numFmtId="2" fontId="1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2" fontId="28" fillId="0" borderId="0" xfId="0" applyNumberFormat="1" applyFont="1" applyAlignment="1">
      <alignment horizontal="right" vertical="center"/>
    </xf>
    <xf numFmtId="164" fontId="28" fillId="0" borderId="0" xfId="0" applyNumberFormat="1" applyFont="1" applyAlignment="1">
      <alignment horizontal="right" vertical="center"/>
    </xf>
    <xf numFmtId="165" fontId="17" fillId="0" borderId="6" xfId="0" applyNumberFormat="1" applyFont="1" applyBorder="1"/>
    <xf numFmtId="0" fontId="3" fillId="0" borderId="6" xfId="0" applyFont="1" applyBorder="1"/>
    <xf numFmtId="0" fontId="5" fillId="0" borderId="6" xfId="0" applyFont="1" applyBorder="1"/>
    <xf numFmtId="0" fontId="21" fillId="0" borderId="6" xfId="0" applyFont="1" applyBorder="1" applyAlignment="1">
      <alignment horizontal="center"/>
    </xf>
    <xf numFmtId="165" fontId="19" fillId="3" borderId="6" xfId="0" applyNumberFormat="1" applyFont="1" applyFill="1" applyBorder="1"/>
    <xf numFmtId="165" fontId="17" fillId="0" borderId="0" xfId="0" applyNumberFormat="1" applyFont="1"/>
    <xf numFmtId="14" fontId="11" fillId="5" borderId="2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3" fillId="5" borderId="7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7" fillId="2" borderId="12" xfId="0" applyFont="1" applyFill="1" applyBorder="1" applyAlignment="1">
      <alignment horizontal="right" vertical="center" wrapText="1"/>
    </xf>
    <xf numFmtId="0" fontId="37" fillId="2" borderId="36" xfId="0" applyFont="1" applyFill="1" applyBorder="1" applyAlignment="1">
      <alignment horizontal="right" vertical="center" wrapText="1"/>
    </xf>
    <xf numFmtId="0" fontId="37" fillId="3" borderId="12" xfId="0" applyFont="1" applyFill="1" applyBorder="1" applyAlignment="1">
      <alignment horizontal="right" vertical="center" wrapText="1"/>
    </xf>
    <xf numFmtId="0" fontId="37" fillId="3" borderId="28" xfId="0" applyFont="1" applyFill="1" applyBorder="1" applyAlignment="1">
      <alignment horizontal="right" vertical="center" wrapText="1"/>
    </xf>
    <xf numFmtId="0" fontId="37" fillId="3" borderId="36" xfId="0" applyFont="1" applyFill="1" applyBorder="1" applyAlignment="1">
      <alignment horizontal="right" vertical="center" wrapText="1"/>
    </xf>
    <xf numFmtId="0" fontId="35" fillId="3" borderId="7" xfId="0" applyFont="1" applyFill="1" applyBorder="1" applyAlignment="1">
      <alignment horizontal="right" vertical="center" wrapText="1"/>
    </xf>
    <xf numFmtId="0" fontId="35" fillId="3" borderId="9" xfId="0" applyFont="1" applyFill="1" applyBorder="1" applyAlignment="1">
      <alignment horizontal="right" vertical="center" wrapText="1"/>
    </xf>
    <xf numFmtId="0" fontId="35" fillId="3" borderId="8" xfId="0" applyFont="1" applyFill="1" applyBorder="1" applyAlignment="1">
      <alignment horizontal="right" vertical="center" wrapText="1"/>
    </xf>
    <xf numFmtId="0" fontId="35" fillId="3" borderId="26" xfId="0" applyFont="1" applyFill="1" applyBorder="1" applyAlignment="1">
      <alignment horizontal="right" vertical="center" wrapText="1"/>
    </xf>
    <xf numFmtId="0" fontId="35" fillId="3" borderId="27" xfId="0" applyFont="1" applyFill="1" applyBorder="1" applyAlignment="1">
      <alignment horizontal="right" vertical="center" wrapText="1"/>
    </xf>
    <xf numFmtId="0" fontId="35" fillId="3" borderId="37" xfId="0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14" fontId="3" fillId="5" borderId="33" xfId="0" applyNumberFormat="1" applyFont="1" applyFill="1" applyBorder="1" applyAlignment="1">
      <alignment horizontal="left" vertical="center"/>
    </xf>
    <xf numFmtId="0" fontId="14" fillId="0" borderId="0" xfId="0" applyFont="1" applyAlignment="1" applyProtection="1">
      <alignment horizontal="right" vertical="top" wrapText="1"/>
      <protection locked="0"/>
    </xf>
    <xf numFmtId="0" fontId="3" fillId="2" borderId="6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8" fillId="5" borderId="20" xfId="0" applyFont="1" applyFill="1" applyBorder="1" applyAlignment="1">
      <alignment horizontal="left" vertical="center"/>
    </xf>
    <xf numFmtId="0" fontId="8" fillId="5" borderId="21" xfId="0" applyFont="1" applyFill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22" fillId="3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</cellXfs>
  <cellStyles count="4">
    <cellStyle name="Normalny" xfId="0" builtinId="0"/>
    <cellStyle name="Normalny 2" xfId="1" xr:uid="{00000000-0005-0000-0000-000001000000}"/>
    <cellStyle name="Normalny_Arkusz1" xfId="3" xr:uid="{00000000-0005-0000-0000-000002000000}"/>
    <cellStyle name="Procentowy" xfId="2" builtinId="5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142875</xdr:rowOff>
    </xdr:from>
    <xdr:to>
      <xdr:col>1</xdr:col>
      <xdr:colOff>2234501</xdr:colOff>
      <xdr:row>0</xdr:row>
      <xdr:rowOff>695325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B721D31-7A26-870A-F4FF-63B1710F0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204565" cy="552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636814</xdr:colOff>
      <xdr:row>63</xdr:row>
      <xdr:rowOff>38100</xdr:rowOff>
    </xdr:from>
    <xdr:to>
      <xdr:col>3</xdr:col>
      <xdr:colOff>1612446</xdr:colOff>
      <xdr:row>64</xdr:row>
      <xdr:rowOff>500272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7D3B05A-3954-87DC-93BF-3C4792E8E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614" y="14982825"/>
          <a:ext cx="5480957" cy="805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"/>
  <sheetViews>
    <sheetView tabSelected="1" view="pageBreakPreview" topLeftCell="A13" zoomScaleNormal="100" zoomScaleSheetLayoutView="100" workbookViewId="0">
      <selection activeCell="H31" sqref="H31"/>
    </sheetView>
  </sheetViews>
  <sheetFormatPr defaultColWidth="9.140625" defaultRowHeight="12.75" x14ac:dyDescent="0.2"/>
  <cols>
    <col min="1" max="1" width="4.5703125" style="3" customWidth="1"/>
    <col min="2" max="2" width="44.28515625" style="3" customWidth="1"/>
    <col min="3" max="3" width="23.28515625" style="3" customWidth="1"/>
    <col min="4" max="4" width="26.7109375" style="3" customWidth="1"/>
    <col min="5" max="5" width="27.28515625" style="3" customWidth="1"/>
    <col min="6" max="6" width="14.42578125" style="3" customWidth="1"/>
    <col min="7" max="7" width="13.28515625" style="3" customWidth="1"/>
    <col min="8" max="8" width="12.85546875" style="3" customWidth="1"/>
    <col min="9" max="9" width="13.7109375" style="3" customWidth="1"/>
    <col min="10" max="16384" width="9.140625" style="3"/>
  </cols>
  <sheetData>
    <row r="1" spans="1:13" ht="58.5" customHeight="1" x14ac:dyDescent="0.2">
      <c r="B1" s="2"/>
      <c r="C1" s="2"/>
      <c r="D1" s="130" t="s">
        <v>29</v>
      </c>
      <c r="E1" s="130"/>
      <c r="F1" s="2"/>
      <c r="G1" s="2"/>
      <c r="H1" s="2"/>
      <c r="I1" s="2"/>
    </row>
    <row r="2" spans="1:13" ht="13.5" thickBot="1" x14ac:dyDescent="0.25">
      <c r="B2" s="41"/>
      <c r="I2" s="1"/>
      <c r="J2" s="10" t="s">
        <v>6</v>
      </c>
    </row>
    <row r="3" spans="1:13" ht="14.65" customHeight="1" x14ac:dyDescent="0.2">
      <c r="A3" s="153" t="s">
        <v>37</v>
      </c>
      <c r="B3" s="154"/>
      <c r="C3" s="154"/>
      <c r="D3" s="154"/>
      <c r="E3" s="154"/>
      <c r="F3" s="4"/>
      <c r="G3" s="4"/>
      <c r="H3" s="4"/>
      <c r="I3" s="11"/>
      <c r="J3" s="10" t="s">
        <v>40</v>
      </c>
    </row>
    <row r="4" spans="1:13" ht="15.75" customHeight="1" x14ac:dyDescent="0.2">
      <c r="A4" s="106" t="s">
        <v>9</v>
      </c>
      <c r="B4" s="135"/>
      <c r="C4" s="135"/>
      <c r="D4" s="135"/>
      <c r="E4" s="135"/>
      <c r="F4" s="4"/>
      <c r="G4" s="4"/>
      <c r="H4" s="4"/>
      <c r="I4" s="11"/>
      <c r="J4" s="1"/>
    </row>
    <row r="5" spans="1:13" ht="15" customHeight="1" thickBot="1" x14ac:dyDescent="0.25">
      <c r="A5" s="136" t="s">
        <v>31</v>
      </c>
      <c r="B5" s="137"/>
      <c r="C5" s="137"/>
      <c r="D5" s="137"/>
      <c r="E5" s="137"/>
      <c r="I5" s="1"/>
      <c r="J5" s="1"/>
    </row>
    <row r="6" spans="1:13" x14ac:dyDescent="0.2">
      <c r="A6" s="22">
        <v>1</v>
      </c>
      <c r="B6" s="23" t="s">
        <v>7</v>
      </c>
      <c r="C6" s="64"/>
      <c r="D6" s="23" t="s">
        <v>8</v>
      </c>
      <c r="E6" s="45"/>
      <c r="H6" s="1"/>
      <c r="I6" s="1"/>
    </row>
    <row r="7" spans="1:13" x14ac:dyDescent="0.2">
      <c r="A7" s="24">
        <v>2</v>
      </c>
      <c r="B7" s="17" t="s">
        <v>30</v>
      </c>
      <c r="C7" s="128"/>
      <c r="D7" s="128"/>
      <c r="E7" s="128"/>
      <c r="I7" s="1"/>
      <c r="J7" s="1"/>
    </row>
    <row r="8" spans="1:13" x14ac:dyDescent="0.2">
      <c r="A8" s="24">
        <v>3</v>
      </c>
      <c r="B8" s="17" t="s">
        <v>10</v>
      </c>
      <c r="C8" s="128"/>
      <c r="D8" s="128"/>
      <c r="E8" s="128"/>
      <c r="I8" s="1"/>
      <c r="J8" s="1"/>
    </row>
    <row r="9" spans="1:13" x14ac:dyDescent="0.2">
      <c r="A9" s="25">
        <v>4</v>
      </c>
      <c r="B9" s="17" t="s">
        <v>11</v>
      </c>
      <c r="C9" s="98"/>
      <c r="D9" s="99"/>
      <c r="E9" s="99"/>
      <c r="I9" s="1"/>
      <c r="J9" s="1"/>
    </row>
    <row r="10" spans="1:13" ht="14.65" customHeight="1" x14ac:dyDescent="0.2">
      <c r="A10" s="24">
        <v>5</v>
      </c>
      <c r="B10" s="17" t="s">
        <v>14</v>
      </c>
      <c r="C10" s="128"/>
      <c r="D10" s="128"/>
      <c r="E10" s="128"/>
      <c r="F10" s="126" t="s">
        <v>15</v>
      </c>
      <c r="G10" s="127"/>
      <c r="H10" s="32">
        <f>C10*836*12</f>
        <v>0</v>
      </c>
      <c r="I10" s="31" t="b">
        <f>H10=F55</f>
        <v>1</v>
      </c>
      <c r="J10" s="1" t="b">
        <f>H10=D13</f>
        <v>1</v>
      </c>
    </row>
    <row r="11" spans="1:13" ht="33.75" customHeight="1" thickBot="1" x14ac:dyDescent="0.25">
      <c r="A11" s="65">
        <v>6</v>
      </c>
      <c r="B11" s="48" t="s">
        <v>25</v>
      </c>
      <c r="C11" s="129"/>
      <c r="D11" s="129"/>
      <c r="E11" s="129"/>
      <c r="F11" s="126" t="s">
        <v>16</v>
      </c>
      <c r="G11" s="127"/>
      <c r="H11" s="32">
        <f>C10*836*24</f>
        <v>0</v>
      </c>
      <c r="I11" s="31" t="b">
        <f>H11=G55</f>
        <v>1</v>
      </c>
      <c r="J11" s="1" t="b">
        <f>E13=H11</f>
        <v>1</v>
      </c>
    </row>
    <row r="12" spans="1:13" ht="33.75" customHeight="1" x14ac:dyDescent="0.2">
      <c r="A12" s="66">
        <v>7</v>
      </c>
      <c r="B12" s="115" t="s">
        <v>35</v>
      </c>
      <c r="C12" s="116"/>
      <c r="D12" s="75" t="s">
        <v>6</v>
      </c>
      <c r="E12" s="76" t="s">
        <v>40</v>
      </c>
      <c r="F12" s="56"/>
      <c r="G12" s="56"/>
      <c r="H12" s="57"/>
      <c r="I12" s="31"/>
      <c r="J12" s="1"/>
    </row>
    <row r="13" spans="1:13" s="18" customFormat="1" ht="27.75" customHeight="1" x14ac:dyDescent="0.25">
      <c r="A13" s="58" t="s">
        <v>12</v>
      </c>
      <c r="B13" s="63" t="s">
        <v>42</v>
      </c>
      <c r="C13" s="74"/>
      <c r="D13" s="70">
        <f>C13/3</f>
        <v>0</v>
      </c>
      <c r="E13" s="71">
        <f>C13-D13</f>
        <v>0</v>
      </c>
      <c r="F13" s="18" t="b">
        <f>C10*36*836=C13</f>
        <v>1</v>
      </c>
      <c r="G13" s="18" t="b">
        <f>C13=D13+E13</f>
        <v>1</v>
      </c>
      <c r="I13" s="60"/>
    </row>
    <row r="14" spans="1:13" s="61" customFormat="1" ht="25.5" x14ac:dyDescent="0.2">
      <c r="A14" s="58" t="s">
        <v>13</v>
      </c>
      <c r="B14" s="52" t="s">
        <v>38</v>
      </c>
      <c r="C14" s="68">
        <f>D14+E14</f>
        <v>0</v>
      </c>
      <c r="D14" s="68">
        <f>ROUNDDOWN(D13*0.8252,2)</f>
        <v>0</v>
      </c>
      <c r="E14" s="68">
        <f>ROUNDDOWN(E13*0.8252,2)</f>
        <v>0</v>
      </c>
      <c r="F14" s="61" t="b">
        <f>C14=D14+E14</f>
        <v>1</v>
      </c>
    </row>
    <row r="15" spans="1:13" s="61" customFormat="1" ht="39" thickBot="1" x14ac:dyDescent="0.25">
      <c r="A15" s="59" t="s">
        <v>43</v>
      </c>
      <c r="B15" s="53" t="s">
        <v>39</v>
      </c>
      <c r="C15" s="69">
        <f>C13-C14</f>
        <v>0</v>
      </c>
      <c r="D15" s="69">
        <f t="shared" ref="D15:E15" si="0">D13-D14</f>
        <v>0</v>
      </c>
      <c r="E15" s="69">
        <f t="shared" si="0"/>
        <v>0</v>
      </c>
      <c r="F15" s="61" t="b">
        <f>C15=D15+E15</f>
        <v>1</v>
      </c>
      <c r="I15" s="47"/>
      <c r="J15" s="62"/>
      <c r="K15" s="62"/>
      <c r="L15" s="62"/>
      <c r="M15" s="62"/>
    </row>
    <row r="16" spans="1:13" ht="23.25" customHeight="1" x14ac:dyDescent="0.2">
      <c r="A16" s="22">
        <v>8</v>
      </c>
      <c r="B16" s="117" t="s">
        <v>36</v>
      </c>
      <c r="C16" s="118"/>
      <c r="D16" s="119"/>
      <c r="E16" s="77"/>
      <c r="I16" s="16"/>
      <c r="J16" s="16"/>
      <c r="K16" s="16"/>
      <c r="L16" s="16"/>
    </row>
    <row r="17" spans="1:20" ht="21" customHeight="1" x14ac:dyDescent="0.2">
      <c r="A17" s="28" t="s">
        <v>12</v>
      </c>
      <c r="B17" s="120" t="s">
        <v>38</v>
      </c>
      <c r="C17" s="121"/>
      <c r="D17" s="122"/>
      <c r="E17" s="78">
        <f>ROUND(E16*0.8252,2)</f>
        <v>0</v>
      </c>
      <c r="I17" s="16"/>
      <c r="J17" s="16"/>
      <c r="K17" s="16"/>
      <c r="L17" s="16"/>
    </row>
    <row r="18" spans="1:20" ht="26.65" customHeight="1" thickBot="1" x14ac:dyDescent="0.25">
      <c r="A18" s="29" t="s">
        <v>13</v>
      </c>
      <c r="B18" s="123" t="s">
        <v>39</v>
      </c>
      <c r="C18" s="124"/>
      <c r="D18" s="125"/>
      <c r="E18" s="79">
        <f>E16-E17</f>
        <v>0</v>
      </c>
      <c r="F18" s="47"/>
      <c r="G18" s="96" t="s">
        <v>26</v>
      </c>
      <c r="H18" s="96"/>
      <c r="I18" s="96"/>
      <c r="J18" s="16"/>
      <c r="K18" s="16"/>
      <c r="L18" s="16"/>
    </row>
    <row r="19" spans="1:20" ht="6" customHeight="1" thickBot="1" x14ac:dyDescent="0.25">
      <c r="A19" s="21"/>
      <c r="B19" s="18"/>
      <c r="C19" s="18"/>
      <c r="D19" s="18"/>
      <c r="E19" s="19"/>
      <c r="F19" s="47"/>
      <c r="G19" s="96"/>
      <c r="H19" s="96"/>
      <c r="I19" s="96"/>
      <c r="J19" s="16"/>
      <c r="K19" s="16"/>
      <c r="L19" s="16"/>
      <c r="M19" s="16"/>
      <c r="O19" s="106"/>
      <c r="P19" s="135"/>
      <c r="Q19" s="135"/>
      <c r="R19" s="135"/>
      <c r="S19" s="135"/>
      <c r="T19" s="144"/>
    </row>
    <row r="20" spans="1:20" ht="17.649999999999999" customHeight="1" thickBot="1" x14ac:dyDescent="0.25">
      <c r="A20" s="140" t="s">
        <v>20</v>
      </c>
      <c r="B20" s="141"/>
      <c r="C20" s="142"/>
      <c r="D20" s="143"/>
      <c r="E20" s="67" t="str">
        <f>MID(C20,19,2)</f>
        <v/>
      </c>
      <c r="F20" s="73">
        <f>LEN(E20)</f>
        <v>0</v>
      </c>
      <c r="G20" s="96"/>
      <c r="H20" s="96"/>
      <c r="I20" s="96"/>
      <c r="J20" s="1"/>
    </row>
    <row r="21" spans="1:20" ht="72" customHeight="1" x14ac:dyDescent="0.2">
      <c r="A21" s="138"/>
      <c r="B21" s="20" t="s">
        <v>17</v>
      </c>
      <c r="C21" s="26" t="s">
        <v>45</v>
      </c>
      <c r="D21" s="27" t="s">
        <v>44</v>
      </c>
      <c r="F21" s="54"/>
      <c r="G21" s="54"/>
      <c r="H21" s="54"/>
      <c r="I21" s="54"/>
      <c r="J21" s="16"/>
      <c r="K21" s="16"/>
      <c r="L21" s="16"/>
      <c r="M21" s="16"/>
    </row>
    <row r="22" spans="1:20" ht="22.7" customHeight="1" thickBot="1" x14ac:dyDescent="0.25">
      <c r="A22" s="139"/>
      <c r="B22" s="49">
        <f>C55</f>
        <v>0</v>
      </c>
      <c r="C22" s="38">
        <f>ROUND(B22*0.8252,2)</f>
        <v>0</v>
      </c>
      <c r="D22" s="39">
        <f>B22-C22</f>
        <v>0</v>
      </c>
      <c r="F22" s="54"/>
      <c r="G22" s="54"/>
      <c r="H22" s="54"/>
      <c r="I22" s="54"/>
      <c r="J22" s="16"/>
      <c r="K22" s="16"/>
      <c r="L22" s="16"/>
      <c r="M22" s="16"/>
    </row>
    <row r="23" spans="1:20" ht="19.5" customHeight="1" thickBot="1" x14ac:dyDescent="0.35">
      <c r="A23" s="7" t="s">
        <v>41</v>
      </c>
      <c r="C23" s="37" t="e">
        <f>C22/B22</f>
        <v>#DIV/0!</v>
      </c>
      <c r="D23" s="37" t="e">
        <f>D22/B22</f>
        <v>#DIV/0!</v>
      </c>
      <c r="F23" s="54"/>
      <c r="G23" s="54"/>
      <c r="H23" s="54"/>
      <c r="I23" s="54"/>
    </row>
    <row r="24" spans="1:20" ht="14.65" customHeight="1" x14ac:dyDescent="0.2">
      <c r="A24" s="103" t="s">
        <v>18</v>
      </c>
      <c r="B24" s="104"/>
      <c r="C24" s="104"/>
      <c r="D24" s="104"/>
      <c r="E24" s="105"/>
    </row>
    <row r="25" spans="1:20" ht="15.75" x14ac:dyDescent="0.2">
      <c r="A25" s="106" t="s">
        <v>9</v>
      </c>
      <c r="B25" s="107"/>
      <c r="C25" s="107"/>
      <c r="D25" s="107"/>
      <c r="E25" s="108"/>
    </row>
    <row r="26" spans="1:20" x14ac:dyDescent="0.2">
      <c r="A26" s="109" t="s">
        <v>31</v>
      </c>
      <c r="B26" s="110"/>
      <c r="C26" s="110"/>
      <c r="D26" s="110"/>
      <c r="E26" s="111"/>
    </row>
    <row r="27" spans="1:20" ht="0.75" customHeight="1" thickBot="1" x14ac:dyDescent="0.25">
      <c r="A27" s="112">
        <f>C20</f>
        <v>0</v>
      </c>
      <c r="B27" s="113"/>
      <c r="C27" s="113"/>
      <c r="D27" s="113"/>
      <c r="E27" s="114"/>
    </row>
    <row r="28" spans="1:20" ht="25.5" customHeight="1" thickBot="1" x14ac:dyDescent="0.25">
      <c r="A28" s="100" t="s">
        <v>28</v>
      </c>
      <c r="B28" s="101"/>
      <c r="C28" s="102"/>
      <c r="D28" s="51"/>
      <c r="E28" s="95"/>
    </row>
    <row r="29" spans="1:20" ht="43.5" customHeight="1" x14ac:dyDescent="0.2">
      <c r="A29" s="146" t="s">
        <v>33</v>
      </c>
      <c r="B29" s="146" t="s">
        <v>34</v>
      </c>
      <c r="C29" s="133" t="s">
        <v>27</v>
      </c>
      <c r="D29" s="134"/>
      <c r="E29" s="134"/>
      <c r="F29" s="80" t="s">
        <v>23</v>
      </c>
      <c r="G29" s="33" t="s">
        <v>24</v>
      </c>
      <c r="H29" s="90"/>
      <c r="I29" s="90"/>
    </row>
    <row r="30" spans="1:20" ht="29.25" customHeight="1" x14ac:dyDescent="0.2">
      <c r="A30" s="146"/>
      <c r="B30" s="146"/>
      <c r="C30" s="133"/>
      <c r="D30" s="134"/>
      <c r="E30" s="134"/>
      <c r="F30" s="81" t="s">
        <v>21</v>
      </c>
      <c r="G30" s="34" t="s">
        <v>22</v>
      </c>
      <c r="H30" s="90"/>
      <c r="I30" s="90"/>
    </row>
    <row r="31" spans="1:20" ht="11.65" customHeight="1" x14ac:dyDescent="0.2">
      <c r="A31" s="43">
        <v>1</v>
      </c>
      <c r="B31" s="93" t="str">
        <f>IF($F$20=2,IF($E$20="12",H31,I31),"-")</f>
        <v>-</v>
      </c>
      <c r="C31" s="55">
        <f>IF($F$20=2,IF($E$20="12",F31,G31),0)</f>
        <v>0</v>
      </c>
      <c r="D31" s="94"/>
      <c r="E31" s="84"/>
      <c r="F31" s="82">
        <f>$C$10*836</f>
        <v>0</v>
      </c>
      <c r="G31" s="35">
        <f>$C$10*836</f>
        <v>0</v>
      </c>
      <c r="H31" s="89">
        <f>D28</f>
        <v>0</v>
      </c>
      <c r="I31" s="89">
        <f>EDATE(H42,1)</f>
        <v>363</v>
      </c>
      <c r="J31" s="3" t="s">
        <v>46</v>
      </c>
    </row>
    <row r="32" spans="1:20" ht="11.65" customHeight="1" x14ac:dyDescent="0.2">
      <c r="A32" s="43">
        <v>2</v>
      </c>
      <c r="B32" s="93" t="str">
        <f t="shared" ref="B32:B54" si="1">IF($F$20=2,IF($E$20="12",H32,I32),"-")</f>
        <v>-</v>
      </c>
      <c r="C32" s="55">
        <f t="shared" ref="C32:C54" si="2">IF($F$20=2,IF($E$20="12",F32,G32),0)</f>
        <v>0</v>
      </c>
      <c r="D32" s="94"/>
      <c r="E32" s="84"/>
      <c r="F32" s="82">
        <f t="shared" ref="F32:G54" si="3">$C$10*836</f>
        <v>0</v>
      </c>
      <c r="G32" s="35">
        <f t="shared" si="3"/>
        <v>0</v>
      </c>
      <c r="H32" s="89">
        <f>EDATE(H31,1)</f>
        <v>31</v>
      </c>
      <c r="I32" s="89">
        <f>EDATE(I31,1)</f>
        <v>394</v>
      </c>
    </row>
    <row r="33" spans="1:9" ht="11.65" customHeight="1" x14ac:dyDescent="0.2">
      <c r="A33" s="43">
        <v>3</v>
      </c>
      <c r="B33" s="93" t="str">
        <f t="shared" si="1"/>
        <v>-</v>
      </c>
      <c r="C33" s="55">
        <f t="shared" si="2"/>
        <v>0</v>
      </c>
      <c r="D33" s="94"/>
      <c r="E33" s="84"/>
      <c r="F33" s="82">
        <f t="shared" si="3"/>
        <v>0</v>
      </c>
      <c r="G33" s="35">
        <f t="shared" si="3"/>
        <v>0</v>
      </c>
      <c r="H33" s="89">
        <f t="shared" ref="H33:H42" si="4">EDATE(H32,1)</f>
        <v>59</v>
      </c>
      <c r="I33" s="89">
        <f t="shared" ref="I33:I54" si="5">EDATE(I32,1)</f>
        <v>425</v>
      </c>
    </row>
    <row r="34" spans="1:9" ht="11.65" customHeight="1" x14ac:dyDescent="0.2">
      <c r="A34" s="43">
        <v>4</v>
      </c>
      <c r="B34" s="93" t="str">
        <f t="shared" si="1"/>
        <v>-</v>
      </c>
      <c r="C34" s="55">
        <f t="shared" si="2"/>
        <v>0</v>
      </c>
      <c r="D34" s="94"/>
      <c r="E34" s="84"/>
      <c r="F34" s="82">
        <f t="shared" si="3"/>
        <v>0</v>
      </c>
      <c r="G34" s="35">
        <f t="shared" si="3"/>
        <v>0</v>
      </c>
      <c r="H34" s="89">
        <f t="shared" si="4"/>
        <v>88</v>
      </c>
      <c r="I34" s="89">
        <f t="shared" si="5"/>
        <v>453</v>
      </c>
    </row>
    <row r="35" spans="1:9" ht="11.65" customHeight="1" x14ac:dyDescent="0.2">
      <c r="A35" s="43">
        <v>5</v>
      </c>
      <c r="B35" s="93" t="str">
        <f t="shared" si="1"/>
        <v>-</v>
      </c>
      <c r="C35" s="55">
        <f t="shared" si="2"/>
        <v>0</v>
      </c>
      <c r="D35" s="94"/>
      <c r="E35" s="84"/>
      <c r="F35" s="82">
        <f t="shared" si="3"/>
        <v>0</v>
      </c>
      <c r="G35" s="35">
        <f t="shared" si="3"/>
        <v>0</v>
      </c>
      <c r="H35" s="89">
        <f t="shared" si="4"/>
        <v>119</v>
      </c>
      <c r="I35" s="89">
        <f t="shared" si="5"/>
        <v>484</v>
      </c>
    </row>
    <row r="36" spans="1:9" ht="11.65" customHeight="1" x14ac:dyDescent="0.2">
      <c r="A36" s="43">
        <v>6</v>
      </c>
      <c r="B36" s="93" t="str">
        <f t="shared" si="1"/>
        <v>-</v>
      </c>
      <c r="C36" s="55">
        <f t="shared" si="2"/>
        <v>0</v>
      </c>
      <c r="D36" s="94"/>
      <c r="E36" s="84"/>
      <c r="F36" s="82">
        <f t="shared" si="3"/>
        <v>0</v>
      </c>
      <c r="G36" s="35">
        <f t="shared" si="3"/>
        <v>0</v>
      </c>
      <c r="H36" s="89">
        <f t="shared" si="4"/>
        <v>149</v>
      </c>
      <c r="I36" s="89">
        <f t="shared" si="5"/>
        <v>514</v>
      </c>
    </row>
    <row r="37" spans="1:9" ht="11.65" customHeight="1" x14ac:dyDescent="0.2">
      <c r="A37" s="43">
        <v>7</v>
      </c>
      <c r="B37" s="93" t="str">
        <f t="shared" si="1"/>
        <v>-</v>
      </c>
      <c r="C37" s="55">
        <f t="shared" si="2"/>
        <v>0</v>
      </c>
      <c r="D37" s="94"/>
      <c r="E37" s="84"/>
      <c r="F37" s="82">
        <f t="shared" si="3"/>
        <v>0</v>
      </c>
      <c r="G37" s="35">
        <f t="shared" si="3"/>
        <v>0</v>
      </c>
      <c r="H37" s="89">
        <f t="shared" si="4"/>
        <v>180</v>
      </c>
      <c r="I37" s="89">
        <f t="shared" si="5"/>
        <v>545</v>
      </c>
    </row>
    <row r="38" spans="1:9" ht="11.65" customHeight="1" x14ac:dyDescent="0.2">
      <c r="A38" s="43">
        <v>8</v>
      </c>
      <c r="B38" s="93" t="str">
        <f t="shared" si="1"/>
        <v>-</v>
      </c>
      <c r="C38" s="55">
        <f t="shared" si="2"/>
        <v>0</v>
      </c>
      <c r="D38" s="94"/>
      <c r="E38" s="84"/>
      <c r="F38" s="82">
        <f t="shared" si="3"/>
        <v>0</v>
      </c>
      <c r="G38" s="35">
        <f t="shared" si="3"/>
        <v>0</v>
      </c>
      <c r="H38" s="89">
        <f t="shared" si="4"/>
        <v>210</v>
      </c>
      <c r="I38" s="89">
        <f t="shared" si="5"/>
        <v>575</v>
      </c>
    </row>
    <row r="39" spans="1:9" ht="11.65" customHeight="1" x14ac:dyDescent="0.2">
      <c r="A39" s="43">
        <v>9</v>
      </c>
      <c r="B39" s="93" t="str">
        <f t="shared" si="1"/>
        <v>-</v>
      </c>
      <c r="C39" s="55">
        <f t="shared" si="2"/>
        <v>0</v>
      </c>
      <c r="D39" s="94"/>
      <c r="E39" s="84"/>
      <c r="F39" s="82">
        <f t="shared" si="3"/>
        <v>0</v>
      </c>
      <c r="G39" s="35">
        <f t="shared" si="3"/>
        <v>0</v>
      </c>
      <c r="H39" s="89">
        <f t="shared" si="4"/>
        <v>241</v>
      </c>
      <c r="I39" s="89">
        <f t="shared" si="5"/>
        <v>606</v>
      </c>
    </row>
    <row r="40" spans="1:9" ht="11.65" customHeight="1" x14ac:dyDescent="0.2">
      <c r="A40" s="43">
        <v>10</v>
      </c>
      <c r="B40" s="93" t="str">
        <f t="shared" si="1"/>
        <v>-</v>
      </c>
      <c r="C40" s="55">
        <f t="shared" si="2"/>
        <v>0</v>
      </c>
      <c r="D40" s="94"/>
      <c r="E40" s="84"/>
      <c r="F40" s="82">
        <f t="shared" si="3"/>
        <v>0</v>
      </c>
      <c r="G40" s="35">
        <f t="shared" si="3"/>
        <v>0</v>
      </c>
      <c r="H40" s="89">
        <f t="shared" si="4"/>
        <v>272</v>
      </c>
      <c r="I40" s="89">
        <f t="shared" si="5"/>
        <v>637</v>
      </c>
    </row>
    <row r="41" spans="1:9" ht="11.65" customHeight="1" x14ac:dyDescent="0.2">
      <c r="A41" s="43">
        <v>11</v>
      </c>
      <c r="B41" s="93" t="str">
        <f t="shared" si="1"/>
        <v>-</v>
      </c>
      <c r="C41" s="55">
        <f t="shared" si="2"/>
        <v>0</v>
      </c>
      <c r="D41" s="94"/>
      <c r="E41" s="84"/>
      <c r="F41" s="82">
        <f t="shared" si="3"/>
        <v>0</v>
      </c>
      <c r="G41" s="35">
        <f t="shared" si="3"/>
        <v>0</v>
      </c>
      <c r="H41" s="89">
        <f t="shared" si="4"/>
        <v>302</v>
      </c>
      <c r="I41" s="89">
        <f t="shared" si="5"/>
        <v>667</v>
      </c>
    </row>
    <row r="42" spans="1:9" ht="11.65" customHeight="1" x14ac:dyDescent="0.2">
      <c r="A42" s="43">
        <v>12</v>
      </c>
      <c r="B42" s="93" t="str">
        <f t="shared" si="1"/>
        <v>-</v>
      </c>
      <c r="C42" s="55">
        <f t="shared" si="2"/>
        <v>0</v>
      </c>
      <c r="D42" s="94"/>
      <c r="E42" s="84"/>
      <c r="F42" s="82">
        <f t="shared" si="3"/>
        <v>0</v>
      </c>
      <c r="G42" s="35">
        <f t="shared" si="3"/>
        <v>0</v>
      </c>
      <c r="H42" s="89">
        <f t="shared" si="4"/>
        <v>333</v>
      </c>
      <c r="I42" s="89">
        <f t="shared" si="5"/>
        <v>698</v>
      </c>
    </row>
    <row r="43" spans="1:9" ht="11.65" customHeight="1" x14ac:dyDescent="0.2">
      <c r="A43" s="43">
        <v>13</v>
      </c>
      <c r="B43" s="93" t="str">
        <f t="shared" si="1"/>
        <v>-</v>
      </c>
      <c r="C43" s="55">
        <f t="shared" si="2"/>
        <v>0</v>
      </c>
      <c r="D43" s="94"/>
      <c r="E43" s="84"/>
      <c r="F43" s="82">
        <v>0</v>
      </c>
      <c r="G43" s="35">
        <f>$C$10*836</f>
        <v>0</v>
      </c>
      <c r="H43" s="90" t="s">
        <v>47</v>
      </c>
      <c r="I43" s="89">
        <f t="shared" si="5"/>
        <v>728</v>
      </c>
    </row>
    <row r="44" spans="1:9" ht="11.65" customHeight="1" x14ac:dyDescent="0.2">
      <c r="A44" s="43">
        <v>14</v>
      </c>
      <c r="B44" s="93" t="str">
        <f t="shared" si="1"/>
        <v>-</v>
      </c>
      <c r="C44" s="55">
        <f t="shared" si="2"/>
        <v>0</v>
      </c>
      <c r="D44" s="94"/>
      <c r="E44" s="84"/>
      <c r="F44" s="82">
        <v>0</v>
      </c>
      <c r="G44" s="35">
        <f t="shared" si="3"/>
        <v>0</v>
      </c>
      <c r="H44" s="90" t="s">
        <v>47</v>
      </c>
      <c r="I44" s="89">
        <f t="shared" si="5"/>
        <v>759</v>
      </c>
    </row>
    <row r="45" spans="1:9" ht="11.65" customHeight="1" x14ac:dyDescent="0.2">
      <c r="A45" s="43">
        <v>15</v>
      </c>
      <c r="B45" s="93" t="str">
        <f t="shared" si="1"/>
        <v>-</v>
      </c>
      <c r="C45" s="55">
        <f t="shared" si="2"/>
        <v>0</v>
      </c>
      <c r="D45" s="94"/>
      <c r="E45" s="84"/>
      <c r="F45" s="82">
        <v>0</v>
      </c>
      <c r="G45" s="35">
        <f t="shared" si="3"/>
        <v>0</v>
      </c>
      <c r="H45" s="90" t="s">
        <v>47</v>
      </c>
      <c r="I45" s="89">
        <f t="shared" si="5"/>
        <v>790</v>
      </c>
    </row>
    <row r="46" spans="1:9" ht="11.65" customHeight="1" x14ac:dyDescent="0.2">
      <c r="A46" s="43">
        <v>16</v>
      </c>
      <c r="B46" s="93" t="str">
        <f t="shared" si="1"/>
        <v>-</v>
      </c>
      <c r="C46" s="55">
        <f t="shared" si="2"/>
        <v>0</v>
      </c>
      <c r="D46" s="94"/>
      <c r="E46" s="84"/>
      <c r="F46" s="82">
        <v>0</v>
      </c>
      <c r="G46" s="35">
        <f t="shared" si="3"/>
        <v>0</v>
      </c>
      <c r="H46" s="90" t="s">
        <v>47</v>
      </c>
      <c r="I46" s="89">
        <f t="shared" si="5"/>
        <v>818</v>
      </c>
    </row>
    <row r="47" spans="1:9" ht="11.65" customHeight="1" x14ac:dyDescent="0.2">
      <c r="A47" s="43">
        <v>17</v>
      </c>
      <c r="B47" s="93" t="str">
        <f t="shared" si="1"/>
        <v>-</v>
      </c>
      <c r="C47" s="55">
        <f t="shared" si="2"/>
        <v>0</v>
      </c>
      <c r="D47" s="94"/>
      <c r="E47" s="84"/>
      <c r="F47" s="82">
        <v>0</v>
      </c>
      <c r="G47" s="35">
        <f t="shared" si="3"/>
        <v>0</v>
      </c>
      <c r="H47" s="90" t="s">
        <v>47</v>
      </c>
      <c r="I47" s="89">
        <f t="shared" si="5"/>
        <v>849</v>
      </c>
    </row>
    <row r="48" spans="1:9" ht="11.65" customHeight="1" x14ac:dyDescent="0.2">
      <c r="A48" s="43">
        <v>18</v>
      </c>
      <c r="B48" s="93" t="str">
        <f t="shared" si="1"/>
        <v>-</v>
      </c>
      <c r="C48" s="55">
        <f t="shared" si="2"/>
        <v>0</v>
      </c>
      <c r="D48" s="94"/>
      <c r="E48" s="84"/>
      <c r="F48" s="82">
        <v>0</v>
      </c>
      <c r="G48" s="35">
        <f t="shared" si="3"/>
        <v>0</v>
      </c>
      <c r="H48" s="90" t="s">
        <v>47</v>
      </c>
      <c r="I48" s="89">
        <f t="shared" si="5"/>
        <v>879</v>
      </c>
    </row>
    <row r="49" spans="1:13" ht="11.65" customHeight="1" x14ac:dyDescent="0.2">
      <c r="A49" s="43">
        <v>19</v>
      </c>
      <c r="B49" s="93" t="str">
        <f t="shared" si="1"/>
        <v>-</v>
      </c>
      <c r="C49" s="55">
        <f t="shared" si="2"/>
        <v>0</v>
      </c>
      <c r="D49" s="94"/>
      <c r="E49" s="84"/>
      <c r="F49" s="82">
        <v>0</v>
      </c>
      <c r="G49" s="35">
        <f t="shared" si="3"/>
        <v>0</v>
      </c>
      <c r="H49" s="90" t="s">
        <v>47</v>
      </c>
      <c r="I49" s="89">
        <f t="shared" si="5"/>
        <v>910</v>
      </c>
    </row>
    <row r="50" spans="1:13" ht="11.65" customHeight="1" x14ac:dyDescent="0.2">
      <c r="A50" s="43">
        <v>20</v>
      </c>
      <c r="B50" s="93" t="str">
        <f t="shared" si="1"/>
        <v>-</v>
      </c>
      <c r="C50" s="55">
        <f t="shared" si="2"/>
        <v>0</v>
      </c>
      <c r="D50" s="94"/>
      <c r="E50" s="84"/>
      <c r="F50" s="82">
        <v>0</v>
      </c>
      <c r="G50" s="35">
        <f t="shared" si="3"/>
        <v>0</v>
      </c>
      <c r="H50" s="90" t="s">
        <v>47</v>
      </c>
      <c r="I50" s="89">
        <f t="shared" si="5"/>
        <v>940</v>
      </c>
    </row>
    <row r="51" spans="1:13" ht="11.65" customHeight="1" x14ac:dyDescent="0.2">
      <c r="A51" s="43">
        <v>21</v>
      </c>
      <c r="B51" s="93" t="str">
        <f t="shared" si="1"/>
        <v>-</v>
      </c>
      <c r="C51" s="55">
        <f t="shared" si="2"/>
        <v>0</v>
      </c>
      <c r="D51" s="94"/>
      <c r="E51" s="84"/>
      <c r="F51" s="82">
        <v>0</v>
      </c>
      <c r="G51" s="35">
        <f t="shared" si="3"/>
        <v>0</v>
      </c>
      <c r="H51" s="91" t="s">
        <v>47</v>
      </c>
      <c r="I51" s="89">
        <f t="shared" si="5"/>
        <v>971</v>
      </c>
    </row>
    <row r="52" spans="1:13" ht="11.65" customHeight="1" x14ac:dyDescent="0.2">
      <c r="A52" s="43">
        <v>22</v>
      </c>
      <c r="B52" s="93" t="str">
        <f t="shared" si="1"/>
        <v>-</v>
      </c>
      <c r="C52" s="55">
        <f t="shared" si="2"/>
        <v>0</v>
      </c>
      <c r="D52" s="94"/>
      <c r="E52" s="84"/>
      <c r="F52" s="82">
        <v>0</v>
      </c>
      <c r="G52" s="35">
        <f t="shared" si="3"/>
        <v>0</v>
      </c>
      <c r="H52" s="91" t="s">
        <v>47</v>
      </c>
      <c r="I52" s="89">
        <f t="shared" si="5"/>
        <v>1002</v>
      </c>
    </row>
    <row r="53" spans="1:13" ht="11.65" customHeight="1" x14ac:dyDescent="0.2">
      <c r="A53" s="43">
        <v>23</v>
      </c>
      <c r="B53" s="93" t="str">
        <f t="shared" si="1"/>
        <v>-</v>
      </c>
      <c r="C53" s="55">
        <f t="shared" si="2"/>
        <v>0</v>
      </c>
      <c r="D53" s="94"/>
      <c r="E53" s="84"/>
      <c r="F53" s="82">
        <v>0</v>
      </c>
      <c r="G53" s="35">
        <f t="shared" si="3"/>
        <v>0</v>
      </c>
      <c r="H53" s="91" t="s">
        <v>47</v>
      </c>
      <c r="I53" s="89">
        <f t="shared" si="5"/>
        <v>1032</v>
      </c>
    </row>
    <row r="54" spans="1:13" ht="11.65" customHeight="1" x14ac:dyDescent="0.2">
      <c r="A54" s="43">
        <v>24</v>
      </c>
      <c r="B54" s="93" t="str">
        <f t="shared" si="1"/>
        <v>-</v>
      </c>
      <c r="C54" s="55">
        <f t="shared" si="2"/>
        <v>0</v>
      </c>
      <c r="D54" s="94"/>
      <c r="E54" s="84"/>
      <c r="F54" s="82">
        <v>0</v>
      </c>
      <c r="G54" s="35">
        <f t="shared" si="3"/>
        <v>0</v>
      </c>
      <c r="H54" s="91" t="s">
        <v>47</v>
      </c>
      <c r="I54" s="89">
        <f t="shared" si="5"/>
        <v>1063</v>
      </c>
    </row>
    <row r="55" spans="1:13" ht="17.649999999999999" customHeight="1" x14ac:dyDescent="0.2">
      <c r="A55" s="50"/>
      <c r="B55" s="44" t="s">
        <v>19</v>
      </c>
      <c r="C55" s="42">
        <f>SUM(C31:C54)</f>
        <v>0</v>
      </c>
      <c r="D55" s="85"/>
      <c r="E55" s="86"/>
      <c r="F55" s="83">
        <f>SUM(F31:F54)</f>
        <v>0</v>
      </c>
      <c r="G55" s="36">
        <f>SUM(G31:G54)</f>
        <v>0</v>
      </c>
      <c r="H55" s="92" t="b">
        <f>F55+G55=C13</f>
        <v>1</v>
      </c>
      <c r="I55" s="91"/>
    </row>
    <row r="56" spans="1:13" ht="13.5" customHeight="1" x14ac:dyDescent="0.2">
      <c r="D56" s="87"/>
      <c r="E56" s="88"/>
      <c r="F56" s="30" t="str">
        <f>IF(C55=F55,"12 miesięcy","nie")</f>
        <v>12 miesięcy</v>
      </c>
      <c r="G56" s="30" t="str">
        <f>IF(C55=G55,"24 miesiące","nie")</f>
        <v>24 miesiące</v>
      </c>
      <c r="H56" s="1"/>
      <c r="I56" s="1"/>
    </row>
    <row r="57" spans="1:13" ht="30.75" customHeight="1" x14ac:dyDescent="0.2">
      <c r="A57" s="97" t="s">
        <v>32</v>
      </c>
      <c r="B57" s="97"/>
      <c r="C57" s="97"/>
      <c r="D57" s="97"/>
      <c r="E57" s="97"/>
      <c r="F57" s="30"/>
      <c r="G57" s="30"/>
      <c r="H57" s="1"/>
      <c r="I57" s="1"/>
    </row>
    <row r="58" spans="1:13" ht="13.5" customHeight="1" thickBot="1" x14ac:dyDescent="0.25">
      <c r="A58" s="6" t="s">
        <v>3</v>
      </c>
      <c r="D58" s="40" t="e">
        <f>D55/C55</f>
        <v>#DIV/0!</v>
      </c>
      <c r="E58" s="40" t="e">
        <f>E55/C55</f>
        <v>#DIV/0!</v>
      </c>
      <c r="F58" s="8"/>
      <c r="G58" s="16"/>
      <c r="H58" s="16"/>
      <c r="I58" s="16"/>
      <c r="J58" s="16"/>
      <c r="K58" s="16"/>
      <c r="L58" s="16"/>
      <c r="M58" s="16"/>
    </row>
    <row r="59" spans="1:13" ht="12.75" customHeight="1" x14ac:dyDescent="0.2">
      <c r="A59" s="132" t="s">
        <v>0</v>
      </c>
      <c r="B59" s="132"/>
      <c r="C59" s="46"/>
      <c r="D59" s="147"/>
      <c r="E59" s="148"/>
      <c r="G59" s="16"/>
      <c r="H59" s="16"/>
      <c r="I59" s="16"/>
      <c r="J59" s="16"/>
      <c r="K59" s="16"/>
      <c r="L59" s="16"/>
      <c r="M59" s="16"/>
    </row>
    <row r="60" spans="1:13" x14ac:dyDescent="0.2">
      <c r="A60" s="131" t="s">
        <v>1</v>
      </c>
      <c r="B60" s="131"/>
      <c r="C60" s="46"/>
      <c r="D60" s="149"/>
      <c r="E60" s="150"/>
    </row>
    <row r="61" spans="1:13" x14ac:dyDescent="0.2">
      <c r="A61" s="132" t="s">
        <v>2</v>
      </c>
      <c r="B61" s="132"/>
      <c r="C61" s="46"/>
      <c r="D61" s="149"/>
      <c r="E61" s="150"/>
    </row>
    <row r="62" spans="1:13" ht="13.5" thickBot="1" x14ac:dyDescent="0.25">
      <c r="A62" s="131" t="s">
        <v>4</v>
      </c>
      <c r="B62" s="131"/>
      <c r="C62" s="72"/>
      <c r="D62" s="151"/>
      <c r="E62" s="152"/>
    </row>
    <row r="63" spans="1:13" ht="17.25" customHeight="1" x14ac:dyDescent="0.2">
      <c r="D63" s="145" t="s">
        <v>5</v>
      </c>
      <c r="E63" s="145"/>
    </row>
    <row r="64" spans="1:13" ht="27" customHeight="1" x14ac:dyDescent="0.2">
      <c r="F64" s="12"/>
      <c r="G64" s="12"/>
      <c r="H64" s="12"/>
    </row>
    <row r="65" spans="6:12" ht="46.5" customHeight="1" x14ac:dyDescent="0.2">
      <c r="F65" s="12"/>
      <c r="G65" s="12"/>
      <c r="H65" s="12"/>
      <c r="I65" s="12"/>
    </row>
    <row r="66" spans="6:12" ht="12.75" customHeight="1" x14ac:dyDescent="0.2">
      <c r="F66" s="12"/>
      <c r="G66" s="12"/>
      <c r="H66" s="12"/>
      <c r="I66" s="12"/>
    </row>
    <row r="67" spans="6:12" x14ac:dyDescent="0.2">
      <c r="F67" s="13"/>
      <c r="G67" s="13"/>
      <c r="H67" s="13"/>
      <c r="I67" s="12"/>
    </row>
    <row r="68" spans="6:12" x14ac:dyDescent="0.2">
      <c r="F68" s="14"/>
      <c r="G68" s="14"/>
      <c r="H68" s="14"/>
      <c r="I68" s="15"/>
      <c r="J68" s="5"/>
      <c r="K68" s="5"/>
      <c r="L68" s="5"/>
    </row>
    <row r="69" spans="6:12" x14ac:dyDescent="0.2">
      <c r="F69" s="9"/>
      <c r="G69" s="9"/>
      <c r="H69" s="9"/>
    </row>
    <row r="70" spans="6:12" ht="12.75" customHeight="1" x14ac:dyDescent="0.2"/>
    <row r="75" spans="6:12" ht="40.5" customHeight="1" x14ac:dyDescent="0.2"/>
    <row r="76" spans="6:12" ht="39.75" customHeight="1" x14ac:dyDescent="0.2"/>
    <row r="77" spans="6:12" ht="15" customHeight="1" x14ac:dyDescent="0.2"/>
  </sheetData>
  <mergeCells count="37">
    <mergeCell ref="O19:T19"/>
    <mergeCell ref="D63:E63"/>
    <mergeCell ref="A29:A30"/>
    <mergeCell ref="B29:B30"/>
    <mergeCell ref="D59:E62"/>
    <mergeCell ref="D1:E1"/>
    <mergeCell ref="A62:B62"/>
    <mergeCell ref="A59:B59"/>
    <mergeCell ref="A60:B60"/>
    <mergeCell ref="A61:B61"/>
    <mergeCell ref="C29:C30"/>
    <mergeCell ref="D29:D30"/>
    <mergeCell ref="A3:E3"/>
    <mergeCell ref="A4:E4"/>
    <mergeCell ref="A5:E5"/>
    <mergeCell ref="E29:E30"/>
    <mergeCell ref="C7:E7"/>
    <mergeCell ref="A21:A22"/>
    <mergeCell ref="A20:B20"/>
    <mergeCell ref="C20:D20"/>
    <mergeCell ref="C8:E8"/>
    <mergeCell ref="G18:I20"/>
    <mergeCell ref="A57:E57"/>
    <mergeCell ref="C9:E9"/>
    <mergeCell ref="A28:C28"/>
    <mergeCell ref="A24:E24"/>
    <mergeCell ref="A25:E25"/>
    <mergeCell ref="A26:E26"/>
    <mergeCell ref="A27:E27"/>
    <mergeCell ref="B12:C12"/>
    <mergeCell ref="B16:D16"/>
    <mergeCell ref="B17:D17"/>
    <mergeCell ref="B18:D18"/>
    <mergeCell ref="F10:G10"/>
    <mergeCell ref="F11:G11"/>
    <mergeCell ref="C10:E10"/>
    <mergeCell ref="C11:E11"/>
  </mergeCells>
  <phoneticPr fontId="19" type="noConversion"/>
  <conditionalFormatting sqref="C6:C11">
    <cfRule type="containsBlanks" dxfId="2" priority="17">
      <formula>LEN(TRIM(C6))=0</formula>
    </cfRule>
  </conditionalFormatting>
  <conditionalFormatting sqref="C20">
    <cfRule type="containsBlanks" dxfId="1" priority="16">
      <formula>LEN(TRIM(C20))=0</formula>
    </cfRule>
  </conditionalFormatting>
  <conditionalFormatting sqref="C59:C62">
    <cfRule type="containsBlanks" dxfId="0" priority="9">
      <formula>LEN(TRIM(C59))=0</formula>
    </cfRule>
  </conditionalFormatting>
  <dataValidations count="1">
    <dataValidation type="list" allowBlank="1" showInputMessage="1" showErrorMessage="1" sqref="C20:D20" xr:uid="{3A330F31-C06D-4CF2-87F0-018E108EA56A}">
      <formula1>$J$2:$J$4</formula1>
    </dataValidation>
  </dataValidations>
  <pageMargins left="0.7" right="0.7" top="0.75" bottom="0.75" header="0.3" footer="0.3"/>
  <pageSetup paperSize="9" scale="63" orientation="portrait" horizontalDpi="4294967294" verticalDpi="4294967294" r:id="rId1"/>
  <rowBreaks count="1" manualBreakCount="1">
    <brk id="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 o wypłatę </vt:lpstr>
      <vt:lpstr>'Wniosek o wypłatę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2024-06-11T11:12:55Z</cp:lastPrinted>
  <dcterms:created xsi:type="dcterms:W3CDTF">2020-10-30T08:00:33Z</dcterms:created>
  <dcterms:modified xsi:type="dcterms:W3CDTF">2024-08-02T06:07:58Z</dcterms:modified>
</cp:coreProperties>
</file>